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570" windowHeight="12195"/>
  </bookViews>
  <sheets>
    <sheet name="BVRTEMP" sheetId="4" r:id="rId1"/>
    <sheet name="BVR" sheetId="2" r:id="rId2"/>
    <sheet name="SKETCH" sheetId="3" r:id="rId3"/>
    <sheet name="DROPDOWN LIST" sheetId="5" state="hidden" r:id="rId4"/>
  </sheets>
  <definedNames>
    <definedName name="_xlnm.Print_Area" localSheetId="1">BVR!$A$1:$AJ$195</definedName>
    <definedName name="_xlnm.Print_Area" localSheetId="2">SKETCH!$A$1:$S$86</definedName>
  </definedNames>
  <calcPr calcId="144525"/>
</workbook>
</file>

<file path=xl/calcChain.xml><?xml version="1.0" encoding="utf-8"?>
<calcChain xmlns="http://schemas.openxmlformats.org/spreadsheetml/2006/main">
  <c r="N167" i="2" l="1"/>
  <c r="N166" i="2"/>
  <c r="A167" i="2"/>
  <c r="I191" i="2" l="1"/>
  <c r="A178" i="2"/>
  <c r="A166" i="2"/>
  <c r="N164" i="2"/>
  <c r="A164" i="2"/>
  <c r="N163" i="2"/>
  <c r="A163" i="2"/>
  <c r="N161" i="2"/>
  <c r="A161" i="2"/>
  <c r="A158" i="2"/>
  <c r="Z156" i="2"/>
  <c r="L156" i="2"/>
  <c r="A156" i="2"/>
  <c r="Z154" i="2"/>
  <c r="L154" i="2"/>
  <c r="A154" i="2"/>
  <c r="A134" i="2"/>
  <c r="A132" i="2"/>
  <c r="T96" i="2"/>
  <c r="P96" i="2"/>
  <c r="G96" i="2" s="1"/>
  <c r="AH94" i="2"/>
  <c r="Q94" i="2"/>
  <c r="B94" i="2"/>
  <c r="AH92" i="2"/>
  <c r="Q92" i="2"/>
  <c r="B92" i="2"/>
  <c r="AH86" i="2"/>
  <c r="Q86" i="2"/>
  <c r="B86" i="2"/>
  <c r="AH84" i="2"/>
  <c r="Q84" i="2"/>
  <c r="B84" i="2"/>
  <c r="AH82" i="2"/>
  <c r="Q82" i="2"/>
  <c r="B82" i="2"/>
  <c r="AH80" i="2"/>
  <c r="Q80" i="2"/>
  <c r="B80" i="2"/>
  <c r="AH78" i="2"/>
  <c r="Q78" i="2"/>
  <c r="B78" i="2"/>
  <c r="AH76" i="2"/>
  <c r="Q76" i="2"/>
  <c r="B76" i="2"/>
  <c r="AH74" i="2"/>
  <c r="Q74" i="2"/>
  <c r="B74" i="2"/>
  <c r="AH72" i="2"/>
  <c r="Q72" i="2"/>
  <c r="B72" i="2"/>
  <c r="AE66" i="2"/>
  <c r="W66" i="2"/>
  <c r="M66" i="2"/>
  <c r="A66" i="2"/>
  <c r="AE65" i="2"/>
  <c r="W65" i="2"/>
  <c r="M65" i="2"/>
  <c r="A65" i="2"/>
  <c r="AE64" i="2"/>
  <c r="W64" i="2"/>
  <c r="M64" i="2"/>
  <c r="A64" i="2"/>
  <c r="AE63" i="2"/>
  <c r="W63" i="2"/>
  <c r="M63" i="2"/>
  <c r="A63" i="2"/>
  <c r="AE62" i="2"/>
  <c r="W62" i="2"/>
  <c r="M62" i="2"/>
  <c r="A62" i="2"/>
  <c r="Z47" i="2"/>
  <c r="S47" i="2"/>
  <c r="M47" i="2"/>
  <c r="Z45" i="2"/>
  <c r="S45" i="2"/>
  <c r="M45" i="2"/>
  <c r="P41" i="2"/>
  <c r="J41" i="2"/>
  <c r="L43" i="2" s="1"/>
  <c r="X39" i="2"/>
  <c r="G39" i="2"/>
  <c r="AB37" i="2"/>
  <c r="V37" i="2"/>
  <c r="P37" i="2"/>
  <c r="J37" i="2"/>
  <c r="AG35" i="2"/>
  <c r="L35" i="2"/>
  <c r="Z33" i="2"/>
  <c r="P33" i="2"/>
  <c r="Y31" i="2"/>
  <c r="M31" i="2"/>
  <c r="AB29" i="2"/>
  <c r="AE29" i="2" s="1"/>
  <c r="Y29" i="2"/>
  <c r="V29" i="2"/>
  <c r="H29" i="2"/>
  <c r="AB27" i="2"/>
  <c r="W27" i="2"/>
  <c r="R27" i="2"/>
  <c r="J27" i="2"/>
  <c r="AB25" i="2"/>
  <c r="G25" i="2"/>
  <c r="Y23" i="2"/>
  <c r="AB23" i="2" s="1"/>
  <c r="R23" i="2"/>
  <c r="L23" i="2"/>
  <c r="Y21" i="2"/>
  <c r="AE21" i="2" s="1"/>
  <c r="T21" i="2"/>
  <c r="M21" i="2"/>
  <c r="H19" i="2"/>
  <c r="G17" i="2"/>
  <c r="G15" i="2"/>
  <c r="G13" i="2"/>
  <c r="S9" i="2"/>
  <c r="H9" i="2"/>
  <c r="H8" i="2"/>
  <c r="H7" i="2"/>
  <c r="H6" i="2"/>
  <c r="AD41" i="2" l="1"/>
</calcChain>
</file>

<file path=xl/sharedStrings.xml><?xml version="1.0" encoding="utf-8"?>
<sst xmlns="http://schemas.openxmlformats.org/spreadsheetml/2006/main" count="497" uniqueCount="476">
  <si>
    <t>PRIVATE AND CONFIDENTIAL</t>
  </si>
  <si>
    <t>CREDIT INVESTIGATION REPORT</t>
  </si>
  <si>
    <t>√</t>
  </si>
  <si>
    <t>BUSINESS VERIFICATION FORM</t>
  </si>
  <si>
    <t>DATE REQUESTED:</t>
  </si>
  <si>
    <t>REPORT DATE:</t>
  </si>
  <si>
    <t>ACCOUNT NAME:</t>
  </si>
  <si>
    <t>ADDRESS :</t>
  </si>
  <si>
    <t>DATE &amp; TIME OF VISIT:</t>
  </si>
  <si>
    <t>REQUESTED BY:</t>
  </si>
  <si>
    <t>BUSINESS CHECKINGS</t>
  </si>
  <si>
    <t>BUSINESS NAME:</t>
  </si>
  <si>
    <t>BUSINESS ADDRESS:</t>
  </si>
  <si>
    <t>TELEPHONE NO. / S:</t>
  </si>
  <si>
    <t>WEBSITE / EMAIL  ADD:</t>
  </si>
  <si>
    <t>NATURE OF BUSINESS:</t>
  </si>
  <si>
    <t>TRADE NAME (IF ANY):</t>
  </si>
  <si>
    <t>LENGTH OF STAY AT CURRENT BUS. ADD.</t>
  </si>
  <si>
    <t>Owned</t>
  </si>
  <si>
    <t>Rented / Amount:</t>
  </si>
  <si>
    <t>OFFICE DESCRIPTION:</t>
  </si>
  <si>
    <t>Private Type</t>
  </si>
  <si>
    <t>Government Type</t>
  </si>
  <si>
    <t>Others:</t>
  </si>
  <si>
    <t>OFFICE HOURS:</t>
  </si>
  <si>
    <t>ESTIMATED OFFICE FLOOR AREA:</t>
  </si>
  <si>
    <t>TYPE OF BUSINESS:</t>
  </si>
  <si>
    <t>Single Proprietorship</t>
  </si>
  <si>
    <t>Partnership</t>
  </si>
  <si>
    <t>Corporation</t>
  </si>
  <si>
    <t>Family Owned Corporation</t>
  </si>
  <si>
    <t>LENGTH OF BUSINESS:</t>
  </si>
  <si>
    <t>REGISTERED W/:</t>
  </si>
  <si>
    <t>DTI</t>
  </si>
  <si>
    <t>SEC</t>
  </si>
  <si>
    <t>DATE REGISTERED / REGISTRY NUMBER:</t>
  </si>
  <si>
    <t>UNDER THE NAME OF:</t>
  </si>
  <si>
    <r>
      <rPr>
        <sz val="10"/>
        <color theme="1"/>
        <rFont val="Arial Narrow"/>
        <charset val="134"/>
      </rPr>
      <t>WITH</t>
    </r>
    <r>
      <rPr>
        <b/>
        <sz val="10"/>
        <color theme="1"/>
        <rFont val="Arial Narrow"/>
        <charset val="134"/>
      </rPr>
      <t xml:space="preserve"> BRANCHES</t>
    </r>
    <r>
      <rPr>
        <sz val="10"/>
        <color theme="1"/>
        <rFont val="Arial Narrow"/>
        <charset val="134"/>
      </rPr>
      <t xml:space="preserve"> / WAREHOUSE:</t>
    </r>
  </si>
  <si>
    <t>Yes</t>
  </si>
  <si>
    <t>None</t>
  </si>
  <si>
    <r>
      <rPr>
        <i/>
        <sz val="10"/>
        <color theme="1"/>
        <rFont val="Arial Narrow"/>
        <charset val="134"/>
      </rPr>
      <t>(IF YES)</t>
    </r>
    <r>
      <rPr>
        <sz val="10"/>
        <color theme="1"/>
        <rFont val="Arial Narrow"/>
        <charset val="134"/>
      </rPr>
      <t xml:space="preserve"> BRANCH / WAREHOUSE ADD:</t>
    </r>
  </si>
  <si>
    <t>YRS. IN OPERATION:</t>
  </si>
  <si>
    <t>OPERATIONAL COVERAGE:</t>
  </si>
  <si>
    <t>Metro Manila</t>
  </si>
  <si>
    <t>Provincial</t>
  </si>
  <si>
    <t>Nationwide</t>
  </si>
  <si>
    <t>International</t>
  </si>
  <si>
    <t>NO. OF EMPLOYEES:</t>
  </si>
  <si>
    <t>TYPE /S OF VEHICLES OWNED / MORTGAGED:</t>
  </si>
  <si>
    <t>INVENTORY SEEN:</t>
  </si>
  <si>
    <t>No</t>
  </si>
  <si>
    <t>ESTIMATED VALUE OF INVENTORY:</t>
  </si>
  <si>
    <t>NP</t>
  </si>
  <si>
    <t>INVENTORY DESCRIPTION/ QUANTITY:</t>
  </si>
  <si>
    <r>
      <rPr>
        <sz val="10"/>
        <color theme="1"/>
        <rFont val="Arial Narrow"/>
        <charset val="134"/>
      </rPr>
      <t>MONTHLY GROSS</t>
    </r>
    <r>
      <rPr>
        <b/>
        <i/>
        <sz val="10"/>
        <color theme="1"/>
        <rFont val="Arial Narrow"/>
        <charset val="134"/>
      </rPr>
      <t xml:space="preserve"> </t>
    </r>
    <r>
      <rPr>
        <sz val="10"/>
        <color theme="1"/>
        <rFont val="Arial Narrow"/>
        <charset val="134"/>
      </rPr>
      <t>/ NET INCOME:</t>
    </r>
  </si>
  <si>
    <t>OFFICE EQUIPMENT / FIXTURES SEEN:</t>
  </si>
  <si>
    <t>Aircon</t>
  </si>
  <si>
    <t>Computer</t>
  </si>
  <si>
    <t>Tables</t>
  </si>
  <si>
    <t>Photocopier</t>
  </si>
  <si>
    <t>Fax Machines</t>
  </si>
  <si>
    <t>Filing Cabinet/s</t>
  </si>
  <si>
    <t>PROFESSIONALS</t>
  </si>
  <si>
    <t>HOSPITAL AFFILIATION:</t>
  </si>
  <si>
    <t>CLINIC SCHEDULE:</t>
  </si>
  <si>
    <t>NUMBER OF PATIENTS / DAILY AVERAGE:</t>
  </si>
  <si>
    <t xml:space="preserve">PROFESSIONAL / RETAINER / CONSULTATION FEE: </t>
  </si>
  <si>
    <t xml:space="preserve">FIELDOF SPECIALIZATION:  </t>
  </si>
  <si>
    <t xml:space="preserve">CLINIC / MACHINE EQUIPMENT: </t>
  </si>
  <si>
    <r>
      <rPr>
        <b/>
        <sz val="11"/>
        <color theme="1"/>
        <rFont val="Arial"/>
        <charset val="134"/>
      </rPr>
      <t>OWNERSHIP / MANAGEMENT</t>
    </r>
    <r>
      <rPr>
        <b/>
        <i/>
        <sz val="11"/>
        <color theme="1"/>
        <rFont val="Arial"/>
        <charset val="134"/>
      </rPr>
      <t xml:space="preserve"> (IF NOT SOLE PROPRIETORSHIP)</t>
    </r>
  </si>
  <si>
    <t xml:space="preserve">Name </t>
  </si>
  <si>
    <t>Position</t>
  </si>
  <si>
    <t xml:space="preserve">Nationality </t>
  </si>
  <si>
    <t>Percent of Ownership</t>
  </si>
  <si>
    <t>BUSINESS OPERATION</t>
  </si>
  <si>
    <t>POSITIVE INDICATORS</t>
  </si>
  <si>
    <t>NEGATIVE INDICATORS</t>
  </si>
  <si>
    <t>Brisk Business / Transaction on Going</t>
  </si>
  <si>
    <t>No Sign of Business Activity / Closed at Time of Visit</t>
  </si>
  <si>
    <t>N/A</t>
  </si>
  <si>
    <t xml:space="preserve">Personnel Seen  </t>
  </si>
  <si>
    <t>With Uniforms</t>
  </si>
  <si>
    <t xml:space="preserve">No Personnel Seen </t>
  </si>
  <si>
    <t xml:space="preserve">Customer /s Seen  </t>
  </si>
  <si>
    <t xml:space="preserve">Ideal Location </t>
  </si>
  <si>
    <t>With Guards</t>
  </si>
  <si>
    <t>Poor Location</t>
  </si>
  <si>
    <t xml:space="preserve">With Signage </t>
  </si>
  <si>
    <t>Profitable / Viable Business</t>
  </si>
  <si>
    <t>Not Profitable</t>
  </si>
  <si>
    <t>Marketable Product Line</t>
  </si>
  <si>
    <t>Seasonal Demands</t>
  </si>
  <si>
    <t>Fast-Moving Inventories</t>
  </si>
  <si>
    <t>Slow-Moving Inventories</t>
  </si>
  <si>
    <t>With Regular Job Orders</t>
  </si>
  <si>
    <t>Orders are Irregular</t>
  </si>
  <si>
    <t>X</t>
  </si>
  <si>
    <t>Receivables Collected on Time</t>
  </si>
  <si>
    <t>Staggered Collection / With Collection Setback</t>
  </si>
  <si>
    <t xml:space="preserve">With Security Guard /s  </t>
  </si>
  <si>
    <t>No Security Guard /s</t>
  </si>
  <si>
    <t xml:space="preserve">With Company Vehicles Owned </t>
  </si>
  <si>
    <t xml:space="preserve">Without Company Vehicles Owned </t>
  </si>
  <si>
    <t xml:space="preserve">Number:  </t>
  </si>
  <si>
    <t>With Garage:</t>
  </si>
  <si>
    <r>
      <rPr>
        <sz val="10"/>
        <color theme="1"/>
        <rFont val="Calibri"/>
        <charset val="134"/>
        <scheme val="minor"/>
      </rPr>
      <t xml:space="preserve">No   </t>
    </r>
    <r>
      <rPr>
        <b/>
        <sz val="10"/>
        <color theme="1"/>
        <rFont val="Calibri"/>
        <charset val="134"/>
        <scheme val="minor"/>
      </rPr>
      <t>STREET PARKING</t>
    </r>
  </si>
  <si>
    <t>BANK DEPOSIT REFERENCES</t>
  </si>
  <si>
    <t xml:space="preserve">Bank </t>
  </si>
  <si>
    <t>Branch / Address</t>
  </si>
  <si>
    <t>Type of Account</t>
  </si>
  <si>
    <t>Account Number</t>
  </si>
  <si>
    <t>Date Opened</t>
  </si>
  <si>
    <t>Contact Person</t>
  </si>
  <si>
    <t>CREDIT DEALINGS</t>
  </si>
  <si>
    <t>Institution</t>
  </si>
  <si>
    <t>Facility</t>
  </si>
  <si>
    <t>Outstanding Balance</t>
  </si>
  <si>
    <t>Amortization</t>
  </si>
  <si>
    <t>Rating</t>
  </si>
  <si>
    <t>TRADE REFERENCES</t>
  </si>
  <si>
    <t xml:space="preserve">Customers / Suppliers / Accredited Developers /                                      Sub-Contractors / On-going Projects </t>
  </si>
  <si>
    <t>Nature of Transaction</t>
  </si>
  <si>
    <t>Volume</t>
  </si>
  <si>
    <t xml:space="preserve">Details </t>
  </si>
  <si>
    <t>SIGNATORY DETAILS</t>
  </si>
  <si>
    <t>Name:</t>
  </si>
  <si>
    <t>Date of Birth (mm/dd/yy):</t>
  </si>
  <si>
    <t xml:space="preserve">Position:  </t>
  </si>
  <si>
    <t xml:space="preserve">Residence Address:  </t>
  </si>
  <si>
    <t>Telephone Number:</t>
  </si>
  <si>
    <t xml:space="preserve">Owned </t>
  </si>
  <si>
    <t xml:space="preserve">Rented / Length of Stay: </t>
  </si>
  <si>
    <t>INCOMPLETE REPORTS DUE TO:</t>
  </si>
  <si>
    <t>Applicant / Spouse Refused to Give Information</t>
  </si>
  <si>
    <t>Address Out of Route, For Re-assignment</t>
  </si>
  <si>
    <t>No Reliable Informant /s</t>
  </si>
  <si>
    <t>Unlocated Address, To Provide Sketch</t>
  </si>
  <si>
    <t>Cancelled Application</t>
  </si>
  <si>
    <t>Prefers Other Banks / Financial Institutions</t>
  </si>
  <si>
    <t>INFORMANTS</t>
  </si>
  <si>
    <t>RELATIONSHIP TO BORROWER</t>
  </si>
  <si>
    <t>REMARKS:</t>
  </si>
  <si>
    <t>CREDIT INVESTIGATOR:</t>
  </si>
  <si>
    <t xml:space="preserve">REVIEWED BY:  </t>
  </si>
  <si>
    <t>CLARISAMAE MERNILO</t>
  </si>
  <si>
    <t>SIGNATURE OVER PRINTED NAME / DATE</t>
  </si>
  <si>
    <t xml:space="preserve">CREDIT AGENCY: </t>
  </si>
  <si>
    <t>LABEL||pt=A:1||val=BVR FORM (CTBC)</t>
  </si>
  <si>
    <t>LABEL||pt=A:2||val=DATE ASSIGNED</t>
  </si>
  <si>
    <t>LABEL||pt=A:3||val=ACCOUNT NAME</t>
  </si>
  <si>
    <t>LABEL||pt=A:4||val=ADDRESS</t>
  </si>
  <si>
    <t>LABEL||pt=A:5||val=DATE /TIME VISIT</t>
  </si>
  <si>
    <t>LABEL||pt=A:6||val=BUSINESS NAME</t>
  </si>
  <si>
    <t>LABEL||pt=A:7||val=ADDRESS</t>
  </si>
  <si>
    <t>LABEL||pt=A:8||val=YEARS IN CURRENT ADD.</t>
  </si>
  <si>
    <t>LABEL||pt=A:9||val=OWNERSHIP</t>
  </si>
  <si>
    <t>LABEL||pt=A:10||val=PREMISES OWNER</t>
  </si>
  <si>
    <t>LABEL||pt=A:11||val=MONTHLY RENTAL?</t>
  </si>
  <si>
    <t>LABEL||pt=A:12||val=TOTAL YRS. OF BUSS</t>
  </si>
  <si>
    <t>LABEL||pt=A:13||val=CONTACT NUMBER</t>
  </si>
  <si>
    <t>LABEL||pt=A:14||val=TYPE OF BUSINESS</t>
  </si>
  <si>
    <t>LABEL||pt=A:15||val=NATURE OF BUSINESS</t>
  </si>
  <si>
    <t>LABEL||pt=A:16||val=OFFICE DESCRIPTION</t>
  </si>
  <si>
    <t>LABEL||pt=A:17||val=OTHERS?</t>
  </si>
  <si>
    <t>LABEL||pt=A:18||val=OFFICE HOURS</t>
  </si>
  <si>
    <t>LABEL||pt=A:19||val=EST. FLOOR AREA</t>
  </si>
  <si>
    <t>LABEL||pt=A:20||val=REGISTERED W/</t>
  </si>
  <si>
    <t>LABEL||pt=A:21||val=OTHERS?</t>
  </si>
  <si>
    <t>LABEL||pt=A:22||val=DATE REGISTERED / REG. NUM</t>
  </si>
  <si>
    <t>LABEL||pt=A:23||val=UNDER THE NAME OF</t>
  </si>
  <si>
    <t>LABEL||pt=A:24||val=WITH BRANCHES / WAREHAUS?</t>
  </si>
  <si>
    <t>LABEL||pt=A:25||val=ADDRESS?</t>
  </si>
  <si>
    <t>LABEL||pt=A:26||val=YRS OPERATION?</t>
  </si>
  <si>
    <t>LABEL||pt=A:27||val=OPERATIONAL COVERAGE</t>
  </si>
  <si>
    <t>LABEL||pt=A:28||val=NO. OF EMPLOYEES</t>
  </si>
  <si>
    <t>LABEL||pt=A:29||val=OWNED / MORTGAGED VEHICLES</t>
  </si>
  <si>
    <t>LABEL||pt=A:30||val=INVENTORY SEEN</t>
  </si>
  <si>
    <t>LABEL||pt=A:31||val=INVENTORY QUANTITY?</t>
  </si>
  <si>
    <t>LABEL||pt=A:32||val=ESTIMATED VALUE?</t>
  </si>
  <si>
    <t>LABEL||pt=A:33||val=MONTHLY GROSS / NET</t>
  </si>
  <si>
    <t>LABEL||pt=A:34||val=OFFICE EQUIPMENT / SEEN</t>
  </si>
  <si>
    <t>LABEL||pt=A:39||val=WITH GARAGE</t>
  </si>
  <si>
    <t>LABEL||pt=A:40||val=SLOT/S?</t>
  </si>
  <si>
    <t>LABEL||pt=A:41||val=IF CORPORATION</t>
  </si>
  <si>
    <t>LABEL||pt=A:42||val=NAME</t>
  </si>
  <si>
    <t>LABEL||pt=A:43||val=POSITION</t>
  </si>
  <si>
    <t>LABEL||pt=A:44||val=NATIONALITY</t>
  </si>
  <si>
    <t>LABEL||pt=A:45||val=PERCENT OF OWNERSHIP</t>
  </si>
  <si>
    <t>LABEL||pt=A:46||val=NAME</t>
  </si>
  <si>
    <t>LABEL||pt=A:47||val=POSITION</t>
  </si>
  <si>
    <t>LABEL||pt=A:48||val=NATIONALITY</t>
  </si>
  <si>
    <t>LABEL||pt=A:49||val=PERCENT OF OWNERSHIP</t>
  </si>
  <si>
    <t>LABEL||pt=A:50||val=NAME</t>
  </si>
  <si>
    <t>LABEL||pt=A:51||val=POSITION</t>
  </si>
  <si>
    <t>LABEL||pt=A:52||val=NATIONALITY</t>
  </si>
  <si>
    <t>LABEL||pt=A:53||val=PERCENT OF OWNERSHIP</t>
  </si>
  <si>
    <t>LABEL||pt=A:54||val=NAME</t>
  </si>
  <si>
    <t>LABEL||pt=A:55||val=POSITION</t>
  </si>
  <si>
    <t>LABEL||pt=A:56||val=NATIONALITY</t>
  </si>
  <si>
    <t>LABEL||pt=A:57||val=PERCENT OF OWNERSHIP</t>
  </si>
  <si>
    <t>LABEL||pt=A:58||val=NAME</t>
  </si>
  <si>
    <t>LABEL||pt=A:59||val=POSITION</t>
  </si>
  <si>
    <t>LABEL||pt=A:60||val=NATIONALITY</t>
  </si>
  <si>
    <t>LABEL||pt=A:61||val=PERCENT OF OWNERSHIP</t>
  </si>
  <si>
    <t>LABEL||pt=A:62||val=BUSINESS OPERATIONAL</t>
  </si>
  <si>
    <t>LABEL||pt=A:73||val=TRADE REFERENCES</t>
  </si>
  <si>
    <t>LABEL||pt=A:74||val=MAJOR CUSTOMER</t>
  </si>
  <si>
    <t>LABEL||pt=A:75||val=MAJOR SUPPLIER</t>
  </si>
  <si>
    <t>LABEL||pt=A:76||val=INCOMPLETE REPORTS DUE TO</t>
  </si>
  <si>
    <t>LABEL||pt=A:79||val=REMARKS</t>
  </si>
  <si>
    <t>LABEL||pt=A:86||val=INFORMANTS</t>
  </si>
  <si>
    <t>LABEL||pt=A:88||val=RELATIONSHIP</t>
  </si>
  <si>
    <t>LABEL||pt=A:89||val=ADDRESS</t>
  </si>
  <si>
    <t>LABEL||pt=A:91||val=RELATIONSHIP</t>
  </si>
  <si>
    <t>LABEL||pt=A:92||val=ADDRESS</t>
  </si>
  <si>
    <t>LABEL||pt=A:94||val=RELATIONSHIP</t>
  </si>
  <si>
    <t>LABEL||pt=A:95||val=ADDRESS</t>
  </si>
  <si>
    <t>LABEL||pt=A:97||val=RELATIONSHIP</t>
  </si>
  <si>
    <t>LABEL||pt=A:98||val=ADDRESS</t>
  </si>
  <si>
    <t>LABEL||pt=A:100||val=RELATIONSHIP</t>
  </si>
  <si>
    <t>LABEL||pt=A:101||val=ADDRESS</t>
  </si>
  <si>
    <t>LABEL||pt=A:102||val=FCI</t>
  </si>
  <si>
    <t>LABEL||pt=A:103||val=ADDITIONAL INFORMATION</t>
  </si>
  <si>
    <t>LABEL||pt=A:104||val=CUSTOMER SEEN:</t>
  </si>
  <si>
    <t>LABEL||pt=A:105||val=COMPETITOR SEEN:</t>
  </si>
  <si>
    <t>LABEL||pt=A:106||val=EMPLOYEES SEEN:</t>
  </si>
  <si>
    <t>LABEL||pt=A:107||val=LANDMARK:</t>
  </si>
  <si>
    <t>INPUT||pt=D:3||val=</t>
  </si>
  <si>
    <t>INPUT||pt=C:4||val=</t>
  </si>
  <si>
    <t>INPUT||pt=F:5||val=11:00 AM</t>
  </si>
  <si>
    <t>INPUT||pt=C:5||val=</t>
  </si>
  <si>
    <t>INPUT||pt=D:6||val=</t>
  </si>
  <si>
    <t>INPUT||pt=D:7||val=</t>
  </si>
  <si>
    <t>INPUT||pt=D:8||val=</t>
  </si>
  <si>
    <t>INPUT||pt=D:10||val=</t>
  </si>
  <si>
    <t>INPUT||pt=D:11||val=</t>
  </si>
  <si>
    <t>INPUT||pt=D:12||val=</t>
  </si>
  <si>
    <t>INPUT||pt=D:13||val=</t>
  </si>
  <si>
    <t>INPUT||pt=D:15||val=</t>
  </si>
  <si>
    <t>INPUT||pt=D:17||val=</t>
  </si>
  <si>
    <t>INPUT||pt=D:18||val=</t>
  </si>
  <si>
    <t>INPUT||pt=D:19||val=</t>
  </si>
  <si>
    <t>INPUT||pt=D:21||val=</t>
  </si>
  <si>
    <t>INPUT||pt=D:22||val=</t>
  </si>
  <si>
    <t>INPUT||pt=D:23||val=</t>
  </si>
  <si>
    <t>INPUT||pt=D:25||val=</t>
  </si>
  <si>
    <t>INPUT||pt=D:26||val=</t>
  </si>
  <si>
    <t>INPUT||pt=D:28||val=</t>
  </si>
  <si>
    <t>INPUT||pt=D:29||val=</t>
  </si>
  <si>
    <t>INPUT||pt=D:31||val=</t>
  </si>
  <si>
    <t>INPUT||pt=D:32||val=</t>
  </si>
  <si>
    <t>INPUT||pt=D:33||val=</t>
  </si>
  <si>
    <t>INPUT||pt=D:40||val=</t>
  </si>
  <si>
    <t>INPUT||pt=D:42||val=</t>
  </si>
  <si>
    <t>INPUT||pt=D:43||val=</t>
  </si>
  <si>
    <t>INPUT||pt=D:44||val=</t>
  </si>
  <si>
    <t>INPUT||pt=D:45||val=</t>
  </si>
  <si>
    <t>INPUT||pt=D:46||val=</t>
  </si>
  <si>
    <t>INPUT||pt=D:47||val=</t>
  </si>
  <si>
    <t>INPUT||pt=D:48||val=</t>
  </si>
  <si>
    <t>INPUT||pt=D:49||val=</t>
  </si>
  <si>
    <t>INPUT||pt=D:50||val=</t>
  </si>
  <si>
    <t>INPUT||pt=D:51||val=</t>
  </si>
  <si>
    <t>INPUT||pt=D:52||val=</t>
  </si>
  <si>
    <t>INPUT||pt=D:53||val=</t>
  </si>
  <si>
    <t>INPUT||pt=D:54||val=</t>
  </si>
  <si>
    <t>INPUT||pt=D:55||val=</t>
  </si>
  <si>
    <t>INPUT||pt=D:56||val=</t>
  </si>
  <si>
    <t>INPUT||pt=D:57||val=</t>
  </si>
  <si>
    <t>INPUT||pt=D:58||val=</t>
  </si>
  <si>
    <t>INPUT||pt=D:59||val=</t>
  </si>
  <si>
    <t>INPUT||pt=D:60||val=</t>
  </si>
  <si>
    <t>INPUT||pt=D:61||val=</t>
  </si>
  <si>
    <t>INPUT||pt=D:74||val=</t>
  </si>
  <si>
    <t>INPUT||pt=D:75||val=</t>
  </si>
  <si>
    <t>INPUT||pt=A:80||val=</t>
  </si>
  <si>
    <t>INPUT||pt=D:87||val=</t>
  </si>
  <si>
    <t>INPUT||pt=D:88||val=</t>
  </si>
  <si>
    <t>INPUT||pt=D:89||val=</t>
  </si>
  <si>
    <t>INPUT||pt=D:90||val=</t>
  </si>
  <si>
    <t>INPUT||pt=D:91||val=</t>
  </si>
  <si>
    <t>INPUT||pt=D:92||val=</t>
  </si>
  <si>
    <t>INPUT||pt=D:93||val=</t>
  </si>
  <si>
    <t>INPUT||pt=D:94||val=</t>
  </si>
  <si>
    <t>INPUT||pt=D:95||val=</t>
  </si>
  <si>
    <t>INPUT||pt=D:96||val=</t>
  </si>
  <si>
    <t>INPUT||pt=D:97||val=</t>
  </si>
  <si>
    <t>INPUT||pt=D:98||val=</t>
  </si>
  <si>
    <t>INPUT||pt=D:99||val=</t>
  </si>
  <si>
    <t>INPUT||pt=D:100||val=</t>
  </si>
  <si>
    <t>INPUT||pt=D:101||val=</t>
  </si>
  <si>
    <t>INPUT||pt=D:102||val=</t>
  </si>
  <si>
    <t>INPUT||pt=D:104||val=</t>
  </si>
  <si>
    <t>INPUT||pt=D:105||val=</t>
  </si>
  <si>
    <t>INPUT||pt=D:106||val=</t>
  </si>
  <si>
    <t>INPUT||pt=D:107||val=</t>
  </si>
  <si>
    <t>SELECT||pt=D:2||val=Jan</t>
  </si>
  <si>
    <t>SELECT||pt=D:2||val=Feb</t>
  </si>
  <si>
    <t>SELECT||pt=D:2||val=Mar</t>
  </si>
  <si>
    <t>SELECT||pt=D:2||val=Apr</t>
  </si>
  <si>
    <t>SELECT||pt=D:2||val=May</t>
  </si>
  <si>
    <t>SELECT||pt=D:2||val=Jun</t>
  </si>
  <si>
    <t>SELECT||pt=D:2||val=Jul</t>
  </si>
  <si>
    <t>SELECT||pt=D:2||val=</t>
  </si>
  <si>
    <t>SELECT||pt=D:2||val=Nov</t>
  </si>
  <si>
    <t>SELECT||pt=D:2||val=Dec</t>
  </si>
  <si>
    <t>SELECT||pt=D:2||val=Aug</t>
  </si>
  <si>
    <t>SELECT||pt=D:2||val=Sep</t>
  </si>
  <si>
    <t>SELECT||pt=D:2||val=Oct</t>
  </si>
  <si>
    <t>SELECT||pt=D:9||val=OWNED</t>
  </si>
  <si>
    <t>SELECT||pt=D:9||val=RENTED</t>
  </si>
  <si>
    <t>SELECT||pt=D:9||val=USED FREE</t>
  </si>
  <si>
    <t>SELECT||pt=D:14||val=SINGLE PROPRIETORSHIP</t>
  </si>
  <si>
    <t>SELECT||pt=D:14||val=PARTNERSHIP</t>
  </si>
  <si>
    <t>SELECT||pt=D:14||val=CORPORATION</t>
  </si>
  <si>
    <t>SELECT||pt=D:16||val=PRIVATE TYPE</t>
  </si>
  <si>
    <t>SELECT||pt=D:16||val=GOVERNMENT TYPE</t>
  </si>
  <si>
    <t>SELECT||pt=D:16||val=OTHERS</t>
  </si>
  <si>
    <t>SELECT||pt=D:20||val=SEC</t>
  </si>
  <si>
    <t>SELECT||pt=D:20||val=OTHERS</t>
  </si>
  <si>
    <t>SELECT||pt=D:24||val=YES</t>
  </si>
  <si>
    <t>SELECT||pt=D:24||val=NONE</t>
  </si>
  <si>
    <t>SELECT||pt=D:27||val=PROVINCIAL</t>
  </si>
  <si>
    <t>SELECT||pt=D:27||val=NATIONWIDE</t>
  </si>
  <si>
    <t>SELECT||pt=D:27||val=METRO MANILA</t>
  </si>
  <si>
    <t>SELECT||pt=D:27||val=INTERNATIONAL</t>
  </si>
  <si>
    <t>SELECT||pt=D:30||val=YES</t>
  </si>
  <si>
    <t>SELECT||pt=D:30||val=NONE</t>
  </si>
  <si>
    <t>SELECT||pt=D:34||val=AIRCON</t>
  </si>
  <si>
    <t>SELECT||pt=D:34||val=COMPUTER</t>
  </si>
  <si>
    <t>SELECT||pt=D:34||val=TABLES</t>
  </si>
  <si>
    <t>SELECT||pt=D:34||val=PHOTOCOPIER</t>
  </si>
  <si>
    <t>SELECT||pt=D:34||val=FAX MACHINES</t>
  </si>
  <si>
    <t>SELECT||pt=D:34||val=FILING CABINET/S</t>
  </si>
  <si>
    <t>SELECT||pt=D:35||val=AIRCON</t>
  </si>
  <si>
    <t>SELECT||pt=D:35||val=COMPUTER</t>
  </si>
  <si>
    <t>SELECT||pt=D:35||val=TABLES</t>
  </si>
  <si>
    <t>SELECT||pt=D:35||val=PHOTOCOPIER</t>
  </si>
  <si>
    <t>SELECT||pt=D:35||val=FAX MACHINES</t>
  </si>
  <si>
    <t>SELECT||pt=D:35||val=FILING CABINET/S</t>
  </si>
  <si>
    <t>SELECT||pt=D:36||val=AIRCON</t>
  </si>
  <si>
    <t>SELECT||pt=D:36||val=COMPUTER</t>
  </si>
  <si>
    <t>SELECT||pt=D:36||val=TABLES</t>
  </si>
  <si>
    <t>SELECT||pt=D:36||val=PHOTOCOPIER</t>
  </si>
  <si>
    <t>SELECT||pt=D:36||val=FAX MACHINES</t>
  </si>
  <si>
    <t>SELECT||pt=D:36||val=FILING CABINET/S</t>
  </si>
  <si>
    <t>SELECT||pt=D:37||val=AIRCON</t>
  </si>
  <si>
    <t>SELECT||pt=D:37||val=COMPUTER</t>
  </si>
  <si>
    <t>SELECT||pt=D:37||val=TABLES</t>
  </si>
  <si>
    <t>SELECT||pt=D:37||val=PHOTOCOPIER</t>
  </si>
  <si>
    <t>SELECT||pt=D:37||val=FAX MACHINES</t>
  </si>
  <si>
    <t>SELECT||pt=D:37||val=FILING CABINET/S</t>
  </si>
  <si>
    <t>SELECT||pt=D:38||val=AIRCON</t>
  </si>
  <si>
    <t>SELECT||pt=D:38||val=COMPUTER</t>
  </si>
  <si>
    <t>SELECT||pt=D:38||val=TABLES</t>
  </si>
  <si>
    <t>SELECT||pt=D:38||val=PHOTOCOPIER</t>
  </si>
  <si>
    <t>SELECT||pt=D:38||val=FAX MACHINES</t>
  </si>
  <si>
    <t>SELECT||pt=D:38||val=FILING CABINET/S</t>
  </si>
  <si>
    <t>SELECT||pt=D:39||val=YES</t>
  </si>
  <si>
    <t>SELECT||pt=D:39||val=NO</t>
  </si>
  <si>
    <t>SELECT||pt=A:63||val=BRISK BUSINESS / TRANSACTION GOING ON</t>
  </si>
  <si>
    <t>SELECT||pt=A:63||val=NO SIGN OF BUSINESS SEEN / CLOSED AT TIME OF VISIT</t>
  </si>
  <si>
    <t>SELECT||pt=A:63||val=N/A</t>
  </si>
  <si>
    <t>SELECT||pt=A:64||val=WITH PERSONNEL SEEN</t>
  </si>
  <si>
    <t>SELECT||pt=A:64||val=NO PERSONNEL SEEN</t>
  </si>
  <si>
    <t>SELECT||pt=A:64||val=N/A</t>
  </si>
  <si>
    <t>SELECT||pt=A:65||val=WITH CUSTOMERS SEEN</t>
  </si>
  <si>
    <t>SELECT||pt=A:65||val=NONE SEEN</t>
  </si>
  <si>
    <t>SELECT||pt=A:65||val=N/A</t>
  </si>
  <si>
    <t>SELECT||pt=A:66||val=IDEAL LOCATION</t>
  </si>
  <si>
    <t>SELECT||pt=A:66||val=POOR LOCATION</t>
  </si>
  <si>
    <t>SELECT||pt=A:66||val=N/A</t>
  </si>
  <si>
    <t>SELECT||pt=A:67||val=WITH SIGNAGE</t>
  </si>
  <si>
    <t>SELECT||pt=A:67||val=NONE</t>
  </si>
  <si>
    <t>SELECT||pt=A:67||val=N/A</t>
  </si>
  <si>
    <t>SELECT||pt=A:68||val=PROFITABLE</t>
  </si>
  <si>
    <t>SELECT||pt=A:68||val=NOT PROFITABLE</t>
  </si>
  <si>
    <t>SELECT||pt=A:68||val=N/A</t>
  </si>
  <si>
    <t>SELECT||pt=A:69||val=MARKETABLE PRODUCT LINE</t>
  </si>
  <si>
    <t>SELECT||pt=A:69||val=SEASONAL DEMANDS</t>
  </si>
  <si>
    <t>SELECT||pt=A:69||val=N/A</t>
  </si>
  <si>
    <t>SELECT||pt=A:70||val=FAST-MOVING INVENTORIES</t>
  </si>
  <si>
    <t>SELECT||pt=A:70||val=SLOW MOVING INVENTORIES</t>
  </si>
  <si>
    <t>SELECT||pt=A:70||val=N/A</t>
  </si>
  <si>
    <t>SELECT||pt=A:71||val=WITH SECURITY GUARD/S</t>
  </si>
  <si>
    <t>SELECT||pt=A:71||val=NO SECURITY GUARD/S</t>
  </si>
  <si>
    <t>SELECT||pt=A:71||val=N/A</t>
  </si>
  <si>
    <t>SELECT||pt=A:72||val=WITH COMPANY VEHICLES OWNED</t>
  </si>
  <si>
    <t>SELECT||pt=A:72||val=WITHOUT COMPANY VEHICLES OWNED</t>
  </si>
  <si>
    <t>SELECT||pt=A:72||val=N/A</t>
  </si>
  <si>
    <t>SELECT||pt=A:77||val=NO REALIABLE INFORMANTS</t>
  </si>
  <si>
    <t>SELECT||pt=A:77||val=PREFERS OTHER BANKS / FINANCIAL INSTITUION</t>
  </si>
  <si>
    <t>SELECT||pt=A:77||val=APPLICANT / SPOUSE REFUSED TO GIVE INFORMATION</t>
  </si>
  <si>
    <t>SELECT||pt=A:77||val=UNLOCATED ADDRESS, TO PROVIDE SKETCH</t>
  </si>
  <si>
    <t>SELECT||pt=A:77||val=ADDRESS OUT OF ROUTE, FOR RE-ASSIGNMENT</t>
  </si>
  <si>
    <t>SELECT||pt=A:77||val=CANCELLED APPLICATION</t>
  </si>
  <si>
    <t>SELECT||pt=E:2||val=1</t>
  </si>
  <si>
    <t>SELECT||pt=E:2||val=2</t>
  </si>
  <si>
    <t>SELECT||pt=E:2||val=3</t>
  </si>
  <si>
    <t>SELECT||pt=E:2||val=4</t>
  </si>
  <si>
    <t>SELECT||pt=E:2||val=5</t>
  </si>
  <si>
    <t>SELECT||pt=E:2||val=6</t>
  </si>
  <si>
    <t>SELECT||pt=E:2||val=7</t>
  </si>
  <si>
    <t>SELECT||pt=E:2||val=8</t>
  </si>
  <si>
    <t>SELECT||pt=E:2||val=9</t>
  </si>
  <si>
    <t>SELECT||pt=E:2||val=10</t>
  </si>
  <si>
    <t>SELECT||pt=E:2||val=11</t>
  </si>
  <si>
    <t>SELECT||pt=E:2||val=12</t>
  </si>
  <si>
    <t>SELECT||pt=E:2||val=13</t>
  </si>
  <si>
    <t>SELECT||pt=E:2||val=14</t>
  </si>
  <si>
    <t>SELECT||pt=E:2||val=15</t>
  </si>
  <si>
    <t>SELECT||pt=E:2||val=16</t>
  </si>
  <si>
    <t>SELECT||pt=E:2||val=17</t>
  </si>
  <si>
    <t>SELECT||pt=E:2||val=18</t>
  </si>
  <si>
    <t>SELECT||pt=E:2||val=19</t>
  </si>
  <si>
    <t>SELECT||pt=E:2||val=20</t>
  </si>
  <si>
    <t>SELECT||pt=E:2||val=21</t>
  </si>
  <si>
    <t>SELECT||pt=E:2||val=22</t>
  </si>
  <si>
    <t>SELECT||pt=E:2||val=23</t>
  </si>
  <si>
    <t>SELECT||pt=E:2||val=24</t>
  </si>
  <si>
    <t>SELECT||pt=E:2||val=25</t>
  </si>
  <si>
    <t>SELECT||pt=E:2||val=26</t>
  </si>
  <si>
    <t>SELECT||pt=E:2||val=27</t>
  </si>
  <si>
    <t>SELECT||pt=E:2||val=28</t>
  </si>
  <si>
    <t>SELECT||pt=E:2||val=29</t>
  </si>
  <si>
    <t>SELECT||pt=E:2||val=30</t>
  </si>
  <si>
    <t>SELECT||pt=E:2||val=31</t>
  </si>
  <si>
    <t>SELECT||pt=F:2||val=2018</t>
  </si>
  <si>
    <t>SELECT||pt=F:2||val=2019</t>
  </si>
  <si>
    <t>SELECT||pt=F:2||val=2020</t>
  </si>
  <si>
    <t>SELECT||pt=F:2||val=2021</t>
  </si>
  <si>
    <t>SELECT||pt=F:2||val=2022</t>
  </si>
  <si>
    <t>SELECT||pt=F:2||val=2023</t>
  </si>
  <si>
    <t>SELECT||pt=F:2||val=2024</t>
  </si>
  <si>
    <t>SELECT||pt=F:2||val=2025</t>
  </si>
  <si>
    <t>SELECT||pt=F:2||val=2026</t>
  </si>
  <si>
    <t>SELECT||pt=F:2||val=2027</t>
  </si>
  <si>
    <t>SELECT||pt=F:2||val=2028</t>
  </si>
  <si>
    <t>SELECT||pt=F:2||val=2029</t>
  </si>
  <si>
    <t>SELECT||pt=F:2||val=2030</t>
  </si>
  <si>
    <t>SELECT||pt=F:2||val=2031</t>
  </si>
  <si>
    <t>SELECT||pt=F:2||val=2032</t>
  </si>
  <si>
    <t>SELECT||pt=F:2||val=2033</t>
  </si>
  <si>
    <t>SELECT||pt=F:2||val=2034</t>
  </si>
  <si>
    <t>SELECT||pt=F:2||val=2035</t>
  </si>
  <si>
    <t>SELECT||pt=F:2||val=2036</t>
  </si>
  <si>
    <t>SELECT||pt=F:2||val=2037</t>
  </si>
  <si>
    <t>SELECT||pt=F:2||val=2038</t>
  </si>
  <si>
    <t>SELECT||pt=F:2||val=2039</t>
  </si>
  <si>
    <t>SELECT||pt=E:2||val=</t>
  </si>
  <si>
    <t>SELECT||pt=F:2||val=</t>
  </si>
  <si>
    <t>SELECT||pt=D:9||val=</t>
  </si>
  <si>
    <t>SELECT||pt=D:14||val=</t>
  </si>
  <si>
    <t>SELECT||pt=D:16||val=</t>
  </si>
  <si>
    <t>SELECT||pt=D:20||val=</t>
  </si>
  <si>
    <t>SELECT||pt=D:24||val=</t>
  </si>
  <si>
    <t>SELECT||pt=D:27||val=</t>
  </si>
  <si>
    <t>SELECT||pt=D:30||val=</t>
  </si>
  <si>
    <t>SELECT||pt=D:34||val=</t>
  </si>
  <si>
    <t>SELECT||pt=D:39||val=</t>
  </si>
  <si>
    <t>SELECT||pt=A:63||val=</t>
  </si>
  <si>
    <t>SELECT||pt=A:64||val=</t>
  </si>
  <si>
    <t>SELECT||pt=A:65||val=</t>
  </si>
  <si>
    <t>SELECT||pt=A:66||val=</t>
  </si>
  <si>
    <t>SELECT||pt=A:67||val=</t>
  </si>
  <si>
    <t>SELECT||pt=A:68||val=</t>
  </si>
  <si>
    <t>SELECT||pt=A:69||val=</t>
  </si>
  <si>
    <t>SELECT||pt=A:70||val=</t>
  </si>
  <si>
    <t>SELECT||pt=A:71||val=</t>
  </si>
  <si>
    <t>SELECT||pt=A:72||val=</t>
  </si>
  <si>
    <t>SELECT||pt=A:77||val=</t>
  </si>
  <si>
    <t>LABEL||pt=A:87||val=NAME(1)</t>
  </si>
  <si>
    <t>LABEL||pt=A:90||val=NAME(2)</t>
  </si>
  <si>
    <t>LABEL||pt=A:93||val=NAME(3)</t>
  </si>
  <si>
    <t>LABEL||pt=A:96||val=NAME(4)</t>
  </si>
  <si>
    <t>LABEL||pt=A:99||val=NAME(5)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</si>
</sst>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44">
    <font>
      <sz val="11"/>
      <color theme="1"/>
      <name val="Calibri"/>
      <charset val="134"/>
      <scheme val="minor"/>
    </font>
    <font>
      <sz val="11"/>
      <color theme="1"/>
      <name val="Inherit"/>
      <charset val="134"/>
    </font>
    <font>
      <sz val="9"/>
      <color theme="1"/>
      <name val="Inherit"/>
      <charset val="134"/>
    </font>
    <font>
      <sz val="9"/>
      <color theme="1"/>
      <name val="Segoe UI"/>
      <charset val="134"/>
    </font>
    <font>
      <b/>
      <sz val="9"/>
      <color theme="1"/>
      <name val="Arial Narrow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1"/>
      <color theme="3" tint="-0.499984740745262"/>
      <name val="Arial"/>
      <charset val="134"/>
    </font>
    <font>
      <sz val="11"/>
      <color theme="3" tint="-0.499984740745262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i/>
      <sz val="12"/>
      <color rgb="FFFF0000"/>
      <name val="Calibri"/>
      <charset val="134"/>
      <scheme val="minor"/>
    </font>
    <font>
      <sz val="10"/>
      <color theme="1"/>
      <name val="Arial Narrow"/>
      <charset val="134"/>
    </font>
    <font>
      <i/>
      <sz val="11"/>
      <color theme="3" tint="-0.499984740745262"/>
      <name val="Berlin Sans FB"/>
      <charset val="134"/>
    </font>
    <font>
      <i/>
      <sz val="10"/>
      <color theme="3" tint="-0.499984740745262"/>
      <name val="Berlin Sans FB"/>
      <charset val="134"/>
    </font>
    <font>
      <b/>
      <sz val="11"/>
      <color theme="1"/>
      <name val="Arial"/>
      <charset val="134"/>
    </font>
    <font>
      <b/>
      <sz val="11"/>
      <color theme="1"/>
      <name val="Arial Narrow"/>
      <charset val="134"/>
    </font>
    <font>
      <b/>
      <sz val="11"/>
      <color theme="1"/>
      <name val="MS Reference Sans Serif"/>
      <charset val="134"/>
    </font>
    <font>
      <i/>
      <sz val="11"/>
      <color theme="1"/>
      <name val="Berlin Sans FB"/>
      <charset val="134"/>
    </font>
    <font>
      <i/>
      <sz val="12"/>
      <color theme="3" tint="-0.499984740745262"/>
      <name val="Berlin Sans FB"/>
      <charset val="134"/>
    </font>
    <font>
      <b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theme="3" tint="0.39991454817346722"/>
      <name val="Arial"/>
      <charset val="134"/>
    </font>
    <font>
      <sz val="11"/>
      <color theme="1"/>
      <name val="Arial"/>
      <charset val="134"/>
    </font>
    <font>
      <b/>
      <sz val="10"/>
      <color theme="1"/>
      <name val="Arial Narrow"/>
      <charset val="134"/>
    </font>
    <font>
      <sz val="9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i/>
      <sz val="10"/>
      <color theme="1"/>
      <name val="Arial Narrow"/>
      <charset val="134"/>
    </font>
    <font>
      <b/>
      <i/>
      <sz val="11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b/>
      <sz val="8"/>
      <color rgb="FF0070C0"/>
      <name val="Arial Narrow"/>
      <charset val="134"/>
    </font>
    <font>
      <sz val="11"/>
      <color theme="1"/>
      <name val="Arial Narrow"/>
      <charset val="134"/>
    </font>
    <font>
      <i/>
      <sz val="10"/>
      <color theme="1"/>
      <name val="Berlin Sans FB"/>
      <charset val="134"/>
    </font>
    <font>
      <sz val="8"/>
      <color rgb="FF0070C0"/>
      <name val="Arial Narrow"/>
      <charset val="134"/>
    </font>
    <font>
      <i/>
      <sz val="10"/>
      <color theme="1"/>
      <name val="Arial Narrow"/>
      <charset val="134"/>
    </font>
    <font>
      <sz val="9"/>
      <color theme="1"/>
      <name val="Arial Narrow"/>
      <family val="2"/>
    </font>
    <font>
      <sz val="9"/>
      <color indexed="8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7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vertical="justify"/>
    </xf>
    <xf numFmtId="0" fontId="17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6" fillId="0" borderId="0" xfId="0" applyFont="1"/>
    <xf numFmtId="0" fontId="38" fillId="0" borderId="0" xfId="0" applyNumberFormat="1" applyFont="1" applyAlignment="1">
      <alignment horizontal="left" vertical="center"/>
    </xf>
    <xf numFmtId="0" fontId="39" fillId="4" borderId="5" xfId="0" applyNumberFormat="1" applyFont="1" applyFill="1" applyBorder="1" applyAlignment="1" applyProtection="1">
      <alignment horizontal="left" vertical="center"/>
      <protection locked="0"/>
    </xf>
    <xf numFmtId="0" fontId="38" fillId="6" borderId="6" xfId="0" applyNumberFormat="1" applyFont="1" applyFill="1" applyBorder="1" applyAlignment="1">
      <alignment vertical="center"/>
    </xf>
    <xf numFmtId="0" fontId="38" fillId="6" borderId="11" xfId="0" applyNumberFormat="1" applyFont="1" applyFill="1" applyBorder="1" applyAlignment="1">
      <alignment vertical="center"/>
    </xf>
    <xf numFmtId="0" fontId="38" fillId="6" borderId="7" xfId="0" applyNumberFormat="1" applyFont="1" applyFill="1" applyBorder="1" applyAlignment="1">
      <alignment vertical="center"/>
    </xf>
    <xf numFmtId="0" fontId="38" fillId="6" borderId="1" xfId="0" applyNumberFormat="1" applyFont="1" applyFill="1" applyBorder="1" applyAlignment="1">
      <alignment vertical="center"/>
    </xf>
    <xf numFmtId="0" fontId="38" fillId="6" borderId="2" xfId="0" applyNumberFormat="1" applyFont="1" applyFill="1" applyBorder="1" applyAlignment="1">
      <alignment vertical="center"/>
    </xf>
    <xf numFmtId="0" fontId="38" fillId="6" borderId="3" xfId="0" applyNumberFormat="1" applyFont="1" applyFill="1" applyBorder="1" applyAlignment="1">
      <alignment vertical="center"/>
    </xf>
    <xf numFmtId="0" fontId="38" fillId="6" borderId="4" xfId="0" applyNumberFormat="1" applyFont="1" applyFill="1" applyBorder="1" applyAlignment="1">
      <alignment vertical="center"/>
    </xf>
    <xf numFmtId="0" fontId="38" fillId="6" borderId="0" xfId="0" applyNumberFormat="1" applyFont="1" applyFill="1" applyBorder="1" applyAlignment="1">
      <alignment vertical="center"/>
    </xf>
    <xf numFmtId="0" fontId="38" fillId="6" borderId="16" xfId="0" applyNumberFormat="1" applyFont="1" applyFill="1" applyBorder="1" applyAlignment="1">
      <alignment vertical="center"/>
    </xf>
    <xf numFmtId="0" fontId="38" fillId="6" borderId="13" xfId="0" applyNumberFormat="1" applyFont="1" applyFill="1" applyBorder="1" applyAlignment="1">
      <alignment vertical="center"/>
    </xf>
    <xf numFmtId="0" fontId="38" fillId="6" borderId="14" xfId="0" applyNumberFormat="1" applyFont="1" applyFill="1" applyBorder="1" applyAlignment="1">
      <alignment vertical="center"/>
    </xf>
    <xf numFmtId="0" fontId="38" fillId="6" borderId="15" xfId="0" applyNumberFormat="1" applyFont="1" applyFill="1" applyBorder="1" applyAlignment="1">
      <alignment vertical="center"/>
    </xf>
    <xf numFmtId="0" fontId="38" fillId="6" borderId="1" xfId="0" applyNumberFormat="1" applyFont="1" applyFill="1" applyBorder="1" applyAlignment="1">
      <alignment horizontal="left" vertical="center"/>
    </xf>
    <xf numFmtId="0" fontId="38" fillId="6" borderId="2" xfId="0" applyNumberFormat="1" applyFont="1" applyFill="1" applyBorder="1" applyAlignment="1">
      <alignment horizontal="left" vertical="center"/>
    </xf>
    <xf numFmtId="0" fontId="38" fillId="4" borderId="6" xfId="0" applyNumberFormat="1" applyFont="1" applyFill="1" applyBorder="1" applyAlignment="1" applyProtection="1">
      <alignment horizontal="left" vertical="top"/>
      <protection locked="0"/>
    </xf>
    <xf numFmtId="0" fontId="38" fillId="4" borderId="11" xfId="0" applyNumberFormat="1" applyFont="1" applyFill="1" applyBorder="1" applyAlignment="1" applyProtection="1">
      <alignment horizontal="left" vertical="top"/>
      <protection locked="0"/>
    </xf>
    <xf numFmtId="0" fontId="38" fillId="4" borderId="7" xfId="0" applyNumberFormat="1" applyFont="1" applyFill="1" applyBorder="1" applyAlignment="1" applyProtection="1">
      <alignment horizontal="left" vertical="top"/>
      <protection locked="0"/>
    </xf>
    <xf numFmtId="0" fontId="38" fillId="7" borderId="6" xfId="0" applyNumberFormat="1" applyFont="1" applyFill="1" applyBorder="1" applyAlignment="1">
      <alignment horizontal="left" vertical="center"/>
    </xf>
    <xf numFmtId="0" fontId="38" fillId="7" borderId="11" xfId="0" applyNumberFormat="1" applyFont="1" applyFill="1" applyBorder="1" applyAlignment="1">
      <alignment horizontal="left" vertical="center"/>
    </xf>
    <xf numFmtId="0" fontId="38" fillId="7" borderId="7" xfId="0" applyNumberFormat="1" applyFont="1" applyFill="1" applyBorder="1" applyAlignment="1">
      <alignment horizontal="left" vertical="center"/>
    </xf>
    <xf numFmtId="0" fontId="38" fillId="0" borderId="8" xfId="0" applyNumberFormat="1" applyFont="1" applyBorder="1" applyAlignment="1" applyProtection="1">
      <alignment horizontal="left" vertical="top"/>
      <protection locked="0"/>
    </xf>
    <xf numFmtId="0" fontId="38" fillId="0" borderId="5" xfId="0" applyNumberFormat="1" applyFont="1" applyBorder="1" applyAlignment="1" applyProtection="1">
      <alignment horizontal="left" vertical="top"/>
      <protection locked="0"/>
    </xf>
    <xf numFmtId="0" fontId="40" fillId="3" borderId="4" xfId="0" applyNumberFormat="1" applyFont="1" applyFill="1" applyBorder="1" applyAlignment="1">
      <alignment vertical="center"/>
    </xf>
    <xf numFmtId="0" fontId="40" fillId="3" borderId="0" xfId="0" applyNumberFormat="1" applyFont="1" applyFill="1" applyBorder="1" applyAlignment="1">
      <alignment vertical="center"/>
    </xf>
    <xf numFmtId="0" fontId="40" fillId="3" borderId="16" xfId="0" applyNumberFormat="1" applyFont="1" applyFill="1" applyBorder="1" applyAlignment="1">
      <alignment vertical="center"/>
    </xf>
    <xf numFmtId="0" fontId="39" fillId="5" borderId="9" xfId="0" applyNumberFormat="1" applyFont="1" applyFill="1" applyBorder="1" applyAlignment="1">
      <alignment vertical="center"/>
    </xf>
    <xf numFmtId="0" fontId="39" fillId="5" borderId="10" xfId="0" applyNumberFormat="1" applyFont="1" applyFill="1" applyBorder="1" applyAlignment="1">
      <alignment vertical="center"/>
    </xf>
    <xf numFmtId="0" fontId="39" fillId="5" borderId="4" xfId="0" applyNumberFormat="1" applyFont="1" applyFill="1" applyBorder="1" applyAlignment="1">
      <alignment vertical="center"/>
    </xf>
    <xf numFmtId="0" fontId="39" fillId="5" borderId="16" xfId="0" applyNumberFormat="1" applyFont="1" applyFill="1" applyBorder="1" applyAlignment="1">
      <alignment vertical="center"/>
    </xf>
    <xf numFmtId="0" fontId="42" fillId="6" borderId="4" xfId="0" applyNumberFormat="1" applyFont="1" applyFill="1" applyBorder="1" applyAlignment="1">
      <alignment vertical="center"/>
    </xf>
    <xf numFmtId="0" fontId="42" fillId="6" borderId="0" xfId="0" applyNumberFormat="1" applyFont="1" applyFill="1" applyBorder="1" applyAlignment="1">
      <alignment vertical="center"/>
    </xf>
    <xf numFmtId="0" fontId="42" fillId="6" borderId="16" xfId="0" applyNumberFormat="1" applyFont="1" applyFill="1" applyBorder="1" applyAlignment="1">
      <alignment vertical="center"/>
    </xf>
    <xf numFmtId="0" fontId="42" fillId="3" borderId="4" xfId="0" applyNumberFormat="1" applyFont="1" applyFill="1" applyBorder="1" applyAlignment="1">
      <alignment vertical="center"/>
    </xf>
    <xf numFmtId="0" fontId="42" fillId="3" borderId="0" xfId="0" applyNumberFormat="1" applyFont="1" applyFill="1" applyBorder="1" applyAlignment="1">
      <alignment vertical="center"/>
    </xf>
    <xf numFmtId="0" fontId="42" fillId="3" borderId="16" xfId="0" applyNumberFormat="1" applyFont="1" applyFill="1" applyBorder="1" applyAlignment="1">
      <alignment vertical="center"/>
    </xf>
    <xf numFmtId="0" fontId="38" fillId="6" borderId="6" xfId="0" applyNumberFormat="1" applyFont="1" applyFill="1" applyBorder="1" applyAlignment="1">
      <alignment horizontal="left" vertical="center"/>
    </xf>
    <xf numFmtId="0" fontId="38" fillId="6" borderId="11" xfId="0" applyNumberFormat="1" applyFont="1" applyFill="1" applyBorder="1" applyAlignment="1">
      <alignment horizontal="left" vertical="center"/>
    </xf>
    <xf numFmtId="0" fontId="38" fillId="6" borderId="7" xfId="0" applyNumberFormat="1" applyFont="1" applyFill="1" applyBorder="1" applyAlignment="1">
      <alignment horizontal="left" vertical="center"/>
    </xf>
    <xf numFmtId="0" fontId="38" fillId="6" borderId="4" xfId="0" applyNumberFormat="1" applyFont="1" applyFill="1" applyBorder="1" applyAlignment="1">
      <alignment horizontal="left" vertical="center"/>
    </xf>
    <xf numFmtId="0" fontId="38" fillId="6" borderId="0" xfId="0" applyNumberFormat="1" applyFont="1" applyFill="1" applyAlignment="1">
      <alignment horizontal="left" vertical="center"/>
    </xf>
    <xf numFmtId="0" fontId="38" fillId="6" borderId="13" xfId="0" applyNumberFormat="1" applyFont="1" applyFill="1" applyBorder="1" applyAlignment="1">
      <alignment horizontal="left" vertical="center"/>
    </xf>
    <xf numFmtId="0" fontId="38" fillId="6" borderId="14" xfId="0" applyNumberFormat="1" applyFont="1" applyFill="1" applyBorder="1" applyAlignment="1">
      <alignment horizontal="left" vertical="center"/>
    </xf>
    <xf numFmtId="0" fontId="38" fillId="0" borderId="1" xfId="0" applyNumberFormat="1" applyFont="1" applyBorder="1" applyAlignment="1" applyProtection="1">
      <alignment horizontal="left" vertical="top"/>
      <protection locked="0"/>
    </xf>
    <xf numFmtId="0" fontId="38" fillId="0" borderId="2" xfId="0" applyNumberFormat="1" applyFont="1" applyBorder="1" applyAlignment="1" applyProtection="1">
      <alignment horizontal="left" vertical="top"/>
      <protection locked="0"/>
    </xf>
    <xf numFmtId="0" fontId="38" fillId="0" borderId="3" xfId="0" applyNumberFormat="1" applyFont="1" applyBorder="1" applyAlignment="1" applyProtection="1">
      <alignment horizontal="left" vertical="top"/>
      <protection locked="0"/>
    </xf>
    <xf numFmtId="0" fontId="38" fillId="0" borderId="13" xfId="0" applyNumberFormat="1" applyFont="1" applyBorder="1" applyAlignment="1" applyProtection="1">
      <alignment horizontal="left" vertical="top"/>
      <protection locked="0"/>
    </xf>
    <xf numFmtId="0" fontId="38" fillId="0" borderId="14" xfId="0" applyNumberFormat="1" applyFont="1" applyBorder="1" applyAlignment="1" applyProtection="1">
      <alignment horizontal="left" vertical="top"/>
      <protection locked="0"/>
    </xf>
    <xf numFmtId="0" fontId="38" fillId="0" borderId="15" xfId="0" applyNumberFormat="1" applyFont="1" applyBorder="1" applyAlignment="1" applyProtection="1">
      <alignment horizontal="left" vertical="top"/>
      <protection locked="0"/>
    </xf>
    <xf numFmtId="0" fontId="38" fillId="0" borderId="4" xfId="0" applyNumberFormat="1" applyFont="1" applyBorder="1" applyAlignment="1" applyProtection="1">
      <alignment horizontal="left" vertical="top"/>
      <protection locked="0"/>
    </xf>
    <xf numFmtId="0" fontId="38" fillId="0" borderId="0" xfId="0" applyNumberFormat="1" applyFont="1" applyAlignment="1" applyProtection="1">
      <alignment horizontal="left" vertical="top"/>
      <protection locked="0"/>
    </xf>
    <xf numFmtId="0" fontId="38" fillId="0" borderId="16" xfId="0" applyNumberFormat="1" applyFont="1" applyBorder="1" applyAlignment="1" applyProtection="1">
      <alignment horizontal="left" vertical="top"/>
      <protection locked="0"/>
    </xf>
    <xf numFmtId="0" fontId="38" fillId="0" borderId="0" xfId="0" applyNumberFormat="1" applyFont="1" applyBorder="1" applyAlignment="1" applyProtection="1">
      <alignment horizontal="left" vertical="top"/>
      <protection locked="0"/>
    </xf>
    <xf numFmtId="0" fontId="38" fillId="8" borderId="6" xfId="0" applyNumberFormat="1" applyFont="1" applyFill="1" applyBorder="1" applyAlignment="1">
      <alignment horizontal="left" vertical="center"/>
    </xf>
    <xf numFmtId="0" fontId="38" fillId="8" borderId="11" xfId="0" applyNumberFormat="1" applyFont="1" applyFill="1" applyBorder="1" applyAlignment="1">
      <alignment horizontal="left" vertical="center"/>
    </xf>
    <xf numFmtId="0" fontId="38" fillId="8" borderId="7" xfId="0" applyNumberFormat="1" applyFont="1" applyFill="1" applyBorder="1" applyAlignment="1">
      <alignment horizontal="left" vertical="center"/>
    </xf>
    <xf numFmtId="0" fontId="38" fillId="7" borderId="0" xfId="0" applyNumberFormat="1" applyFont="1" applyFill="1" applyAlignment="1">
      <alignment horizontal="left" vertical="center"/>
    </xf>
    <xf numFmtId="0" fontId="38" fillId="0" borderId="6" xfId="0" applyNumberFormat="1" applyFont="1" applyBorder="1" applyAlignment="1" applyProtection="1">
      <alignment horizontal="left" vertical="top"/>
      <protection locked="0"/>
    </xf>
    <xf numFmtId="0" fontId="38" fillId="0" borderId="11" xfId="0" applyNumberFormat="1" applyFont="1" applyBorder="1" applyAlignment="1" applyProtection="1">
      <alignment horizontal="left" vertical="top"/>
      <protection locked="0"/>
    </xf>
    <xf numFmtId="0" fontId="38" fillId="0" borderId="7" xfId="0" applyNumberFormat="1" applyFont="1" applyBorder="1" applyAlignment="1" applyProtection="1">
      <alignment horizontal="left" vertical="top"/>
      <protection locked="0"/>
    </xf>
    <xf numFmtId="0" fontId="38" fillId="7" borderId="5" xfId="0" applyNumberFormat="1" applyFont="1" applyFill="1" applyBorder="1" applyAlignment="1">
      <alignment horizontal="left" vertical="center"/>
    </xf>
    <xf numFmtId="0" fontId="38" fillId="0" borderId="12" xfId="0" applyNumberFormat="1" applyFont="1" applyBorder="1" applyAlignment="1" applyProtection="1">
      <alignment horizontal="left" vertical="top"/>
      <protection locked="0"/>
    </xf>
    <xf numFmtId="0" fontId="38" fillId="6" borderId="3" xfId="0" applyNumberFormat="1" applyFont="1" applyFill="1" applyBorder="1" applyAlignment="1">
      <alignment horizontal="left" vertical="center"/>
    </xf>
    <xf numFmtId="0" fontId="43" fillId="6" borderId="13" xfId="0" applyNumberFormat="1" applyFont="1" applyFill="1" applyBorder="1" applyAlignment="1">
      <alignment vertical="center"/>
    </xf>
    <xf numFmtId="0" fontId="43" fillId="6" borderId="14" xfId="0" applyNumberFormat="1" applyFont="1" applyFill="1" applyBorder="1" applyAlignment="1">
      <alignment vertical="center"/>
    </xf>
    <xf numFmtId="0" fontId="43" fillId="6" borderId="15" xfId="0" applyNumberFormat="1" applyFont="1" applyFill="1" applyBorder="1" applyAlignment="1">
      <alignment vertical="center"/>
    </xf>
    <xf numFmtId="0" fontId="38" fillId="0" borderId="5" xfId="0" applyNumberFormat="1" applyFont="1" applyBorder="1" applyAlignment="1" applyProtection="1">
      <alignment horizontal="left" vertical="top" wrapText="1"/>
      <protection locked="0"/>
    </xf>
    <xf numFmtId="0" fontId="41" fillId="2" borderId="1" xfId="0" applyNumberFormat="1" applyFont="1" applyFill="1" applyBorder="1" applyAlignment="1">
      <alignment horizontal="left" vertical="center"/>
    </xf>
    <xf numFmtId="0" fontId="39" fillId="2" borderId="2" xfId="0" applyNumberFormat="1" applyFont="1" applyFill="1" applyBorder="1" applyAlignment="1">
      <alignment horizontal="left" vertical="center"/>
    </xf>
    <xf numFmtId="0" fontId="39" fillId="2" borderId="3" xfId="0" applyNumberFormat="1" applyFont="1" applyFill="1" applyBorder="1" applyAlignment="1">
      <alignment horizontal="left" vertical="center"/>
    </xf>
    <xf numFmtId="0" fontId="39" fillId="3" borderId="4" xfId="0" applyNumberFormat="1" applyFont="1" applyFill="1" applyBorder="1" applyAlignment="1">
      <alignment horizontal="left" vertical="center"/>
    </xf>
    <xf numFmtId="0" fontId="39" fillId="3" borderId="0" xfId="0" applyNumberFormat="1" applyFont="1" applyFill="1" applyBorder="1" applyAlignment="1">
      <alignment horizontal="left" vertical="center"/>
    </xf>
    <xf numFmtId="0" fontId="39" fillId="4" borderId="6" xfId="0" applyNumberFormat="1" applyFont="1" applyFill="1" applyBorder="1" applyAlignment="1" applyProtection="1">
      <alignment horizontal="left" vertical="center"/>
      <protection locked="0"/>
    </xf>
    <xf numFmtId="0" fontId="39" fillId="4" borderId="7" xfId="0" applyNumberFormat="1" applyFont="1" applyFill="1" applyBorder="1" applyAlignment="1" applyProtection="1">
      <alignment horizontal="left" vertical="center"/>
      <protection locked="0"/>
    </xf>
    <xf numFmtId="0" fontId="39" fillId="4" borderId="12" xfId="0" applyNumberFormat="1" applyFont="1" applyFill="1" applyBorder="1" applyAlignment="1" applyProtection="1">
      <alignment horizontal="left" vertical="top" wrapText="1"/>
      <protection locked="0"/>
    </xf>
    <xf numFmtId="0" fontId="39" fillId="4" borderId="5" xfId="0" applyNumberFormat="1" applyFont="1" applyFill="1" applyBorder="1" applyAlignment="1" applyProtection="1">
      <alignment horizontal="left" vertical="top" wrapText="1"/>
      <protection locked="0"/>
    </xf>
    <xf numFmtId="0" fontId="39" fillId="4" borderId="6" xfId="0" applyNumberFormat="1" applyFont="1" applyFill="1" applyBorder="1" applyAlignment="1" applyProtection="1">
      <alignment vertical="top"/>
      <protection locked="0"/>
    </xf>
    <xf numFmtId="0" fontId="39" fillId="4" borderId="11" xfId="0" applyNumberFormat="1" applyFont="1" applyFill="1" applyBorder="1" applyAlignment="1" applyProtection="1">
      <alignment vertical="top"/>
      <protection locked="0"/>
    </xf>
    <xf numFmtId="0" fontId="39" fillId="4" borderId="7" xfId="0" applyNumberFormat="1" applyFont="1" applyFill="1" applyBorder="1" applyAlignment="1" applyProtection="1">
      <alignment vertical="top"/>
      <protection locked="0"/>
    </xf>
    <xf numFmtId="0" fontId="39" fillId="4" borderId="2" xfId="0" applyNumberFormat="1" applyFont="1" applyFill="1" applyBorder="1" applyAlignment="1" applyProtection="1">
      <alignment horizontal="left" vertical="top"/>
      <protection locked="0"/>
    </xf>
    <xf numFmtId="0" fontId="39" fillId="4" borderId="3" xfId="0" applyNumberFormat="1" applyFont="1" applyFill="1" applyBorder="1" applyAlignment="1" applyProtection="1">
      <alignment horizontal="left" vertical="top"/>
      <protection locked="0"/>
    </xf>
    <xf numFmtId="0" fontId="40" fillId="0" borderId="8" xfId="0" applyNumberFormat="1" applyFont="1" applyFill="1" applyBorder="1" applyAlignment="1" applyProtection="1">
      <alignment horizontal="left" vertical="top" wrapText="1"/>
      <protection locked="0"/>
    </xf>
    <xf numFmtId="0" fontId="40" fillId="0" borderId="5" xfId="0" applyNumberFormat="1" applyFont="1" applyFill="1" applyBorder="1" applyAlignment="1" applyProtection="1">
      <alignment horizontal="left" vertical="top" wrapText="1"/>
      <protection locked="0"/>
    </xf>
    <xf numFmtId="0" fontId="40" fillId="0" borderId="5" xfId="0" applyNumberFormat="1" applyFont="1" applyFill="1" applyBorder="1" applyAlignment="1" applyProtection="1">
      <alignment horizontal="left" vertical="top"/>
      <protection locked="0"/>
    </xf>
    <xf numFmtId="0" fontId="40" fillId="0" borderId="6" xfId="0" applyNumberFormat="1" applyFont="1" applyFill="1" applyBorder="1" applyAlignment="1" applyProtection="1">
      <alignment horizontal="left" vertical="top"/>
      <protection locked="0"/>
    </xf>
    <xf numFmtId="0" fontId="40" fillId="0" borderId="11" xfId="0" applyNumberFormat="1" applyFont="1" applyFill="1" applyBorder="1" applyAlignment="1" applyProtection="1">
      <alignment horizontal="left" vertical="top"/>
      <protection locked="0"/>
    </xf>
    <xf numFmtId="0" fontId="40" fillId="0" borderId="7" xfId="0" applyNumberFormat="1" applyFont="1" applyFill="1" applyBorder="1" applyAlignment="1" applyProtection="1">
      <alignment horizontal="left" vertical="top"/>
      <protection locked="0"/>
    </xf>
    <xf numFmtId="0" fontId="13" fillId="0" borderId="1" xfId="0" applyFont="1" applyBorder="1" applyAlignment="1">
      <alignment horizontal="left" vertical="justify"/>
    </xf>
    <xf numFmtId="0" fontId="13" fillId="0" borderId="2" xfId="0" applyFont="1" applyBorder="1" applyAlignment="1">
      <alignment horizontal="left" vertical="justify"/>
    </xf>
    <xf numFmtId="0" fontId="13" fillId="0" borderId="3" xfId="0" applyFont="1" applyBorder="1" applyAlignment="1">
      <alignment horizontal="left" vertical="justify"/>
    </xf>
    <xf numFmtId="0" fontId="13" fillId="0" borderId="13" xfId="0" applyFont="1" applyBorder="1" applyAlignment="1">
      <alignment horizontal="left" vertical="justify"/>
    </xf>
    <xf numFmtId="0" fontId="13" fillId="0" borderId="14" xfId="0" applyFont="1" applyBorder="1" applyAlignment="1">
      <alignment horizontal="left" vertical="justify"/>
    </xf>
    <xf numFmtId="0" fontId="13" fillId="0" borderId="15" xfId="0" applyFont="1" applyBorder="1" applyAlignment="1">
      <alignment horizontal="left" vertical="justify"/>
    </xf>
    <xf numFmtId="0" fontId="13" fillId="0" borderId="1" xfId="0" applyFont="1" applyBorder="1" applyAlignment="1">
      <alignment horizontal="left" vertical="justify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9" borderId="1" xfId="0" applyFont="1" applyFill="1" applyBorder="1" applyAlignment="1">
      <alignment horizontal="left" vertical="justify"/>
    </xf>
    <xf numFmtId="0" fontId="29" fillId="9" borderId="2" xfId="0" applyFont="1" applyFill="1" applyBorder="1" applyAlignment="1">
      <alignment horizontal="left" vertical="justify"/>
    </xf>
    <xf numFmtId="0" fontId="29" fillId="9" borderId="3" xfId="0" applyFont="1" applyFill="1" applyBorder="1" applyAlignment="1">
      <alignment horizontal="left" vertical="justify"/>
    </xf>
    <xf numFmtId="0" fontId="29" fillId="9" borderId="13" xfId="0" applyFont="1" applyFill="1" applyBorder="1" applyAlignment="1">
      <alignment horizontal="left" vertical="justify"/>
    </xf>
    <xf numFmtId="0" fontId="29" fillId="9" borderId="14" xfId="0" applyFont="1" applyFill="1" applyBorder="1" applyAlignment="1">
      <alignment horizontal="left" vertical="justify"/>
    </xf>
    <xf numFmtId="0" fontId="29" fillId="9" borderId="15" xfId="0" applyFont="1" applyFill="1" applyBorder="1" applyAlignment="1">
      <alignment horizontal="left" vertical="justify"/>
    </xf>
    <xf numFmtId="0" fontId="29" fillId="9" borderId="1" xfId="0" applyFont="1" applyFill="1" applyBorder="1" applyAlignment="1">
      <alignment horizontal="left" vertical="center"/>
    </xf>
    <xf numFmtId="0" fontId="30" fillId="9" borderId="2" xfId="0" applyFont="1" applyFill="1" applyBorder="1" applyAlignment="1">
      <alignment horizontal="left" vertical="center"/>
    </xf>
    <xf numFmtId="0" fontId="30" fillId="9" borderId="3" xfId="0" applyFont="1" applyFill="1" applyBorder="1" applyAlignment="1">
      <alignment horizontal="left" vertical="center"/>
    </xf>
    <xf numFmtId="0" fontId="30" fillId="9" borderId="13" xfId="0" applyFont="1" applyFill="1" applyBorder="1" applyAlignment="1">
      <alignment horizontal="left" vertical="center"/>
    </xf>
    <xf numFmtId="0" fontId="30" fillId="9" borderId="14" xfId="0" applyFont="1" applyFill="1" applyBorder="1" applyAlignment="1">
      <alignment horizontal="left" vertical="center"/>
    </xf>
    <xf numFmtId="0" fontId="30" fillId="9" borderId="15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14" xfId="0" applyFont="1" applyFill="1" applyBorder="1" applyAlignment="1">
      <alignment horizontal="left" vertical="center"/>
    </xf>
    <xf numFmtId="0" fontId="29" fillId="9" borderId="15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3" fillId="0" borderId="28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32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justify" wrapText="1"/>
    </xf>
    <xf numFmtId="0" fontId="14" fillId="0" borderId="2" xfId="0" applyFont="1" applyBorder="1" applyAlignment="1">
      <alignment horizontal="center" vertical="justify" wrapText="1"/>
    </xf>
    <xf numFmtId="0" fontId="14" fillId="0" borderId="3" xfId="0" applyFont="1" applyBorder="1" applyAlignment="1">
      <alignment horizontal="center" vertical="justify" wrapText="1"/>
    </xf>
    <xf numFmtId="0" fontId="14" fillId="0" borderId="13" xfId="0" applyFont="1" applyBorder="1" applyAlignment="1">
      <alignment horizontal="center" vertical="justify" wrapText="1"/>
    </xf>
    <xf numFmtId="0" fontId="14" fillId="0" borderId="14" xfId="0" applyFont="1" applyBorder="1" applyAlignment="1">
      <alignment horizontal="center" vertical="justify" wrapText="1"/>
    </xf>
    <xf numFmtId="0" fontId="14" fillId="0" borderId="15" xfId="0" applyFont="1" applyBorder="1" applyAlignment="1">
      <alignment horizontal="center" vertical="justify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left" vertical="justify"/>
    </xf>
    <xf numFmtId="0" fontId="13" fillId="0" borderId="0" xfId="0" applyFont="1" applyFill="1" applyAlignment="1">
      <alignment horizontal="left" vertical="justify"/>
    </xf>
    <xf numFmtId="0" fontId="13" fillId="0" borderId="14" xfId="0" applyFont="1" applyFill="1" applyBorder="1" applyAlignment="1">
      <alignment horizontal="left" vertical="justify"/>
    </xf>
    <xf numFmtId="0" fontId="13" fillId="0" borderId="0" xfId="0" applyFont="1" applyBorder="1" applyAlignment="1">
      <alignment horizontal="left" vertical="justify"/>
    </xf>
    <xf numFmtId="0" fontId="13" fillId="0" borderId="0" xfId="0" applyFont="1" applyAlignment="1">
      <alignment horizontal="left" vertical="justify"/>
    </xf>
    <xf numFmtId="0" fontId="12" fillId="0" borderId="0" xfId="0" applyFont="1" applyAlignment="1">
      <alignment horizontal="left"/>
    </xf>
    <xf numFmtId="0" fontId="6" fillId="0" borderId="27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12" fillId="0" borderId="0" xfId="0" applyFont="1" applyAlignment="1">
      <alignment horizontal="left" vertical="center"/>
    </xf>
    <xf numFmtId="165" fontId="14" fillId="0" borderId="14" xfId="0" applyNumberFormat="1" applyFont="1" applyBorder="1" applyAlignment="1">
      <alignment horizontal="left" vertical="justify"/>
    </xf>
    <xf numFmtId="16" fontId="33" fillId="0" borderId="14" xfId="0" applyNumberFormat="1" applyFont="1" applyBorder="1" applyAlignment="1">
      <alignment horizontal="left" vertical="justify"/>
    </xf>
    <xf numFmtId="0" fontId="33" fillId="0" borderId="14" xfId="0" applyFont="1" applyBorder="1" applyAlignment="1">
      <alignment horizontal="left" vertical="justify"/>
    </xf>
    <xf numFmtId="0" fontId="3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3" fillId="0" borderId="11" xfId="0" applyFont="1" applyFill="1" applyBorder="1" applyAlignment="1">
      <alignment horizontal="left" vertical="justify"/>
    </xf>
    <xf numFmtId="0" fontId="13" fillId="0" borderId="11" xfId="0" applyFont="1" applyBorder="1" applyAlignment="1">
      <alignment horizontal="left" vertical="justify"/>
    </xf>
    <xf numFmtId="0" fontId="13" fillId="0" borderId="25" xfId="0" applyFont="1" applyBorder="1" applyAlignment="1">
      <alignment horizontal="left" vertical="justify"/>
    </xf>
    <xf numFmtId="0" fontId="6" fillId="0" borderId="26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27" fillId="0" borderId="28" xfId="0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1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5" fillId="9" borderId="6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6" fillId="0" borderId="2" xfId="0" applyFont="1" applyBorder="1" applyAlignment="1">
      <alignment horizontal="left"/>
    </xf>
    <xf numFmtId="0" fontId="13" fillId="0" borderId="14" xfId="0" applyFont="1" applyBorder="1" applyAlignment="1">
      <alignment horizontal="left" vertical="distributed"/>
    </xf>
    <xf numFmtId="0" fontId="0" fillId="9" borderId="11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29" fillId="9" borderId="6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9" fillId="9" borderId="11" xfId="0" applyFont="1" applyFill="1" applyBorder="1" applyAlignment="1">
      <alignment horizontal="left" vertical="center"/>
    </xf>
    <xf numFmtId="0" fontId="29" fillId="9" borderId="7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7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justify"/>
    </xf>
    <xf numFmtId="0" fontId="13" fillId="0" borderId="7" xfId="0" applyFont="1" applyBorder="1" applyAlignment="1">
      <alignment horizontal="left" vertical="justify"/>
    </xf>
    <xf numFmtId="0" fontId="19" fillId="0" borderId="14" xfId="0" applyFont="1" applyBorder="1" applyAlignment="1">
      <alignment horizontal="left" vertical="justify"/>
    </xf>
    <xf numFmtId="0" fontId="12" fillId="0" borderId="14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6" fillId="9" borderId="6" xfId="0" applyFont="1" applyFill="1" applyBorder="1" applyAlignment="1">
      <alignment horizontal="left" vertical="center"/>
    </xf>
    <xf numFmtId="0" fontId="24" fillId="9" borderId="6" xfId="0" applyFont="1" applyFill="1" applyBorder="1" applyAlignment="1">
      <alignment horizontal="left" vertical="center"/>
    </xf>
    <xf numFmtId="0" fontId="6" fillId="9" borderId="11" xfId="0" applyFont="1" applyFill="1" applyBorder="1" applyAlignment="1">
      <alignment horizontal="left" vertical="center"/>
    </xf>
    <xf numFmtId="0" fontId="6" fillId="9" borderId="7" xfId="0" applyFont="1" applyFill="1" applyBorder="1" applyAlignment="1">
      <alignment horizontal="left" vertical="center"/>
    </xf>
    <xf numFmtId="0" fontId="15" fillId="9" borderId="11" xfId="0" applyFont="1" applyFill="1" applyBorder="1" applyAlignment="1">
      <alignment horizontal="left" vertical="center"/>
    </xf>
    <xf numFmtId="0" fontId="15" fillId="9" borderId="7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left" vertical="justify"/>
    </xf>
    <xf numFmtId="3" fontId="13" fillId="4" borderId="14" xfId="0" applyNumberFormat="1" applyFont="1" applyFill="1" applyBorder="1" applyAlignment="1">
      <alignment horizontal="left" vertical="justify"/>
    </xf>
    <xf numFmtId="0" fontId="13" fillId="4" borderId="14" xfId="0" applyFont="1" applyFill="1" applyBorder="1" applyAlignment="1">
      <alignment horizontal="left" vertical="justify"/>
    </xf>
    <xf numFmtId="0" fontId="12" fillId="0" borderId="16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justify"/>
    </xf>
    <xf numFmtId="0" fontId="13" fillId="0" borderId="14" xfId="0" applyFont="1" applyFill="1" applyBorder="1" applyAlignment="1">
      <alignment horizontal="left" vertical="justify" wrapText="1"/>
    </xf>
    <xf numFmtId="3" fontId="13" fillId="0" borderId="14" xfId="0" applyNumberFormat="1" applyFont="1" applyFill="1" applyBorder="1" applyAlignment="1">
      <alignment horizontal="left" vertical="justify"/>
    </xf>
    <xf numFmtId="0" fontId="15" fillId="9" borderId="6" xfId="0" applyFont="1" applyFill="1" applyBorder="1" applyAlignment="1">
      <alignment horizontal="left" vertical="justify"/>
    </xf>
    <xf numFmtId="0" fontId="15" fillId="9" borderId="11" xfId="0" applyFont="1" applyFill="1" applyBorder="1" applyAlignment="1">
      <alignment horizontal="left" vertical="justify"/>
    </xf>
    <xf numFmtId="0" fontId="23" fillId="9" borderId="11" xfId="0" applyFont="1" applyFill="1" applyBorder="1" applyAlignment="1">
      <alignment horizontal="left"/>
    </xf>
    <xf numFmtId="0" fontId="23" fillId="9" borderId="7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3" fillId="4" borderId="14" xfId="0" applyFont="1" applyFill="1" applyBorder="1" applyAlignment="1">
      <alignment horizontal="left" vertical="justify" wrapText="1"/>
    </xf>
    <xf numFmtId="0" fontId="14" fillId="0" borderId="14" xfId="0" applyFont="1" applyFill="1" applyBorder="1" applyAlignment="1">
      <alignment horizontal="left" vertical="justify" wrapText="1"/>
    </xf>
    <xf numFmtId="0" fontId="14" fillId="0" borderId="14" xfId="0" applyFont="1" applyFill="1" applyBorder="1" applyAlignment="1">
      <alignment horizontal="left" vertical="justify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20" fillId="0" borderId="18" xfId="0" applyFont="1" applyBorder="1" applyAlignment="1">
      <alignment horizontal="left" vertical="justify"/>
    </xf>
    <xf numFmtId="0" fontId="21" fillId="0" borderId="18" xfId="0" applyFont="1" applyBorder="1" applyAlignment="1">
      <alignment horizontal="left" vertical="justify"/>
    </xf>
    <xf numFmtId="0" fontId="7" fillId="0" borderId="18" xfId="0" applyFont="1" applyBorder="1" applyAlignment="1">
      <alignment horizontal="left"/>
    </xf>
    <xf numFmtId="14" fontId="13" fillId="4" borderId="14" xfId="0" applyNumberFormat="1" applyFont="1" applyFill="1" applyBorder="1" applyAlignment="1">
      <alignment horizontal="left" vertical="justify"/>
    </xf>
    <xf numFmtId="0" fontId="6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64" fontId="14" fillId="4" borderId="17" xfId="0" applyNumberFormat="1" applyFont="1" applyFill="1" applyBorder="1" applyAlignment="1">
      <alignment horizontal="left" vertical="justify"/>
    </xf>
    <xf numFmtId="0" fontId="13" fillId="0" borderId="2" xfId="0" applyFont="1" applyFill="1" applyBorder="1" applyAlignment="1">
      <alignment horizontal="left" vertical="justify" wrapText="1"/>
    </xf>
    <xf numFmtId="18" fontId="14" fillId="4" borderId="11" xfId="0" applyNumberFormat="1" applyFont="1" applyFill="1" applyBorder="1" applyAlignment="1">
      <alignment horizontal="left" vertical="justify"/>
    </xf>
    <xf numFmtId="0" fontId="14" fillId="4" borderId="11" xfId="0" applyFont="1" applyFill="1" applyBorder="1" applyAlignment="1">
      <alignment horizontal="left" vertical="justify"/>
    </xf>
    <xf numFmtId="0" fontId="6" fillId="0" borderId="2" xfId="0" applyFont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justify"/>
    </xf>
    <xf numFmtId="0" fontId="5" fillId="0" borderId="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1" fillId="0" borderId="19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000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192</xdr:row>
      <xdr:rowOff>76200</xdr:rowOff>
    </xdr:from>
    <xdr:to>
      <xdr:col>17</xdr:col>
      <xdr:colOff>44370</xdr:colOff>
      <xdr:row>194</xdr:row>
      <xdr:rowOff>167642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6830" y="27085290"/>
          <a:ext cx="2318385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60159</xdr:colOff>
      <xdr:row>188</xdr:row>
      <xdr:rowOff>100263</xdr:rowOff>
    </xdr:from>
    <xdr:to>
      <xdr:col>35</xdr:col>
      <xdr:colOff>481264</xdr:colOff>
      <xdr:row>190</xdr:row>
      <xdr:rowOff>128739</xdr:rowOff>
    </xdr:to>
    <xdr:pic>
      <xdr:nvPicPr>
        <xdr:cNvPr id="6" name="Picture 5" descr="https://lh3.googleusercontent.com/-0k47wkbw6rI/WNnZy9YaGkI/AAAAAAAABmc/dWa1Nm6XdzUZN0XYqXZ9XvmPefWmskNBQCK8B/s193/2017-03-27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08190" y="26251535"/>
          <a:ext cx="944880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54162</xdr:colOff>
      <xdr:row>181</xdr:row>
      <xdr:rowOff>1399335</xdr:rowOff>
    </xdr:from>
    <xdr:to>
      <xdr:col>34</xdr:col>
      <xdr:colOff>149087</xdr:colOff>
      <xdr:row>194</xdr:row>
      <xdr:rowOff>177048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2866" b="63844" l="12891" r="6862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0" y="25807670"/>
          <a:ext cx="2085340" cy="179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view="pageBreakPreview" zoomScaleNormal="85" zoomScaleSheetLayoutView="100" workbookViewId="0">
      <selection sqref="A1:G1"/>
    </sheetView>
  </sheetViews>
  <sheetFormatPr defaultColWidth="9.140625" defaultRowHeight="11.25"/>
  <cols>
    <col min="1" max="2" width="9.140625" style="24"/>
    <col min="3" max="3" width="10.42578125" style="24" customWidth="1"/>
    <col min="4" max="16384" width="9.140625" style="24"/>
  </cols>
  <sheetData>
    <row r="1" spans="1:7">
      <c r="A1" s="92" t="s">
        <v>147</v>
      </c>
      <c r="B1" s="93"/>
      <c r="C1" s="93"/>
      <c r="D1" s="93"/>
      <c r="E1" s="93"/>
      <c r="F1" s="93"/>
      <c r="G1" s="94"/>
    </row>
    <row r="2" spans="1:7">
      <c r="A2" s="95" t="s">
        <v>148</v>
      </c>
      <c r="B2" s="96"/>
      <c r="C2" s="96"/>
      <c r="D2" s="25" t="s">
        <v>303</v>
      </c>
      <c r="E2" s="25" t="s">
        <v>449</v>
      </c>
      <c r="F2" s="97" t="s">
        <v>450</v>
      </c>
      <c r="G2" s="98"/>
    </row>
    <row r="3" spans="1:7">
      <c r="A3" s="95" t="s">
        <v>149</v>
      </c>
      <c r="B3" s="96"/>
      <c r="C3" s="96"/>
      <c r="D3" s="99" t="s">
        <v>227</v>
      </c>
      <c r="E3" s="99"/>
      <c r="F3" s="99"/>
      <c r="G3" s="99"/>
    </row>
    <row r="4" spans="1:7">
      <c r="A4" s="53" t="s">
        <v>150</v>
      </c>
      <c r="B4" s="54"/>
      <c r="C4" s="100" t="s">
        <v>228</v>
      </c>
      <c r="D4" s="100"/>
      <c r="E4" s="100"/>
      <c r="F4" s="100"/>
      <c r="G4" s="100"/>
    </row>
    <row r="5" spans="1:7" ht="12" thickBot="1">
      <c r="A5" s="51" t="s">
        <v>151</v>
      </c>
      <c r="B5" s="52"/>
      <c r="C5" s="101" t="s">
        <v>230</v>
      </c>
      <c r="D5" s="102"/>
      <c r="E5" s="103"/>
      <c r="F5" s="104" t="s">
        <v>229</v>
      </c>
      <c r="G5" s="105"/>
    </row>
    <row r="6" spans="1:7">
      <c r="A6" s="48" t="s">
        <v>152</v>
      </c>
      <c r="B6" s="49"/>
      <c r="C6" s="50"/>
      <c r="D6" s="106" t="s">
        <v>231</v>
      </c>
      <c r="E6" s="106"/>
      <c r="F6" s="107"/>
      <c r="G6" s="107"/>
    </row>
    <row r="7" spans="1:7">
      <c r="A7" s="48" t="s">
        <v>153</v>
      </c>
      <c r="B7" s="49"/>
      <c r="C7" s="50"/>
      <c r="D7" s="107" t="s">
        <v>232</v>
      </c>
      <c r="E7" s="107"/>
      <c r="F7" s="107"/>
      <c r="G7" s="107"/>
    </row>
    <row r="8" spans="1:7">
      <c r="A8" s="48" t="s">
        <v>154</v>
      </c>
      <c r="B8" s="49"/>
      <c r="C8" s="50"/>
      <c r="D8" s="108" t="s">
        <v>233</v>
      </c>
      <c r="E8" s="108"/>
      <c r="F8" s="108"/>
      <c r="G8" s="108"/>
    </row>
    <row r="9" spans="1:7">
      <c r="A9" s="48" t="s">
        <v>155</v>
      </c>
      <c r="B9" s="49"/>
      <c r="C9" s="50"/>
      <c r="D9" s="109" t="s">
        <v>451</v>
      </c>
      <c r="E9" s="110"/>
      <c r="F9" s="110"/>
      <c r="G9" s="111"/>
    </row>
    <row r="10" spans="1:7">
      <c r="A10" s="58" t="s">
        <v>156</v>
      </c>
      <c r="B10" s="59"/>
      <c r="C10" s="60"/>
      <c r="D10" s="109" t="s">
        <v>234</v>
      </c>
      <c r="E10" s="110"/>
      <c r="F10" s="110"/>
      <c r="G10" s="111"/>
    </row>
    <row r="11" spans="1:7">
      <c r="A11" s="58" t="s">
        <v>157</v>
      </c>
      <c r="B11" s="59"/>
      <c r="C11" s="60"/>
      <c r="D11" s="109" t="s">
        <v>235</v>
      </c>
      <c r="E11" s="110"/>
      <c r="F11" s="110"/>
      <c r="G11" s="111"/>
    </row>
    <row r="12" spans="1:7">
      <c r="A12" s="48" t="s">
        <v>158</v>
      </c>
      <c r="B12" s="49"/>
      <c r="C12" s="50"/>
      <c r="D12" s="109" t="s">
        <v>236</v>
      </c>
      <c r="E12" s="110"/>
      <c r="F12" s="110"/>
      <c r="G12" s="111"/>
    </row>
    <row r="13" spans="1:7">
      <c r="A13" s="48" t="s">
        <v>159</v>
      </c>
      <c r="B13" s="49"/>
      <c r="C13" s="50"/>
      <c r="D13" s="108" t="s">
        <v>237</v>
      </c>
      <c r="E13" s="108"/>
      <c r="F13" s="108"/>
      <c r="G13" s="108"/>
    </row>
    <row r="14" spans="1:7">
      <c r="A14" s="48" t="s">
        <v>160</v>
      </c>
      <c r="B14" s="49"/>
      <c r="C14" s="50"/>
      <c r="D14" s="109" t="s">
        <v>452</v>
      </c>
      <c r="E14" s="110"/>
      <c r="F14" s="110"/>
      <c r="G14" s="111"/>
    </row>
    <row r="15" spans="1:7">
      <c r="A15" s="48" t="s">
        <v>161</v>
      </c>
      <c r="B15" s="49"/>
      <c r="C15" s="50"/>
      <c r="D15" s="108" t="s">
        <v>238</v>
      </c>
      <c r="E15" s="108"/>
      <c r="F15" s="108"/>
      <c r="G15" s="108"/>
    </row>
    <row r="16" spans="1:7">
      <c r="A16" s="32" t="s">
        <v>162</v>
      </c>
      <c r="B16" s="33"/>
      <c r="C16" s="34"/>
      <c r="D16" s="47" t="s">
        <v>453</v>
      </c>
      <c r="E16" s="47"/>
      <c r="F16" s="47"/>
      <c r="G16" s="47"/>
    </row>
    <row r="17" spans="1:7">
      <c r="A17" s="55" t="s">
        <v>163</v>
      </c>
      <c r="B17" s="56"/>
      <c r="C17" s="57"/>
      <c r="D17" s="47" t="s">
        <v>239</v>
      </c>
      <c r="E17" s="47"/>
      <c r="F17" s="47"/>
      <c r="G17" s="47"/>
    </row>
    <row r="18" spans="1:7">
      <c r="A18" s="32" t="s">
        <v>164</v>
      </c>
      <c r="B18" s="33"/>
      <c r="C18" s="34"/>
      <c r="D18" s="47" t="s">
        <v>240</v>
      </c>
      <c r="E18" s="47"/>
      <c r="F18" s="47"/>
      <c r="G18" s="47"/>
    </row>
    <row r="19" spans="1:7">
      <c r="A19" s="32" t="s">
        <v>165</v>
      </c>
      <c r="B19" s="33"/>
      <c r="C19" s="34"/>
      <c r="D19" s="47" t="s">
        <v>241</v>
      </c>
      <c r="E19" s="47"/>
      <c r="F19" s="47"/>
      <c r="G19" s="47"/>
    </row>
    <row r="20" spans="1:7">
      <c r="A20" s="32" t="s">
        <v>166</v>
      </c>
      <c r="B20" s="33"/>
      <c r="C20" s="34"/>
      <c r="D20" s="47" t="s">
        <v>454</v>
      </c>
      <c r="E20" s="47"/>
      <c r="F20" s="47"/>
      <c r="G20" s="47"/>
    </row>
    <row r="21" spans="1:7">
      <c r="A21" s="55" t="s">
        <v>167</v>
      </c>
      <c r="B21" s="56"/>
      <c r="C21" s="57"/>
      <c r="D21" s="47" t="s">
        <v>242</v>
      </c>
      <c r="E21" s="47"/>
      <c r="F21" s="47"/>
      <c r="G21" s="47"/>
    </row>
    <row r="22" spans="1:7">
      <c r="A22" s="32" t="s">
        <v>168</v>
      </c>
      <c r="B22" s="33"/>
      <c r="C22" s="34"/>
      <c r="D22" s="47" t="s">
        <v>243</v>
      </c>
      <c r="E22" s="47"/>
      <c r="F22" s="47"/>
      <c r="G22" s="47"/>
    </row>
    <row r="23" spans="1:7">
      <c r="A23" s="32" t="s">
        <v>169</v>
      </c>
      <c r="B23" s="33"/>
      <c r="C23" s="34"/>
      <c r="D23" s="47" t="s">
        <v>244</v>
      </c>
      <c r="E23" s="47"/>
      <c r="F23" s="47"/>
      <c r="G23" s="47"/>
    </row>
    <row r="24" spans="1:7">
      <c r="A24" s="32" t="s">
        <v>170</v>
      </c>
      <c r="B24" s="33"/>
      <c r="C24" s="34"/>
      <c r="D24" s="47" t="s">
        <v>455</v>
      </c>
      <c r="E24" s="47"/>
      <c r="F24" s="47"/>
      <c r="G24" s="47"/>
    </row>
    <row r="25" spans="1:7">
      <c r="A25" s="55" t="s">
        <v>171</v>
      </c>
      <c r="B25" s="56"/>
      <c r="C25" s="57"/>
      <c r="D25" s="47" t="s">
        <v>245</v>
      </c>
      <c r="E25" s="47"/>
      <c r="F25" s="47"/>
      <c r="G25" s="47"/>
    </row>
    <row r="26" spans="1:7">
      <c r="A26" s="55" t="s">
        <v>172</v>
      </c>
      <c r="B26" s="56"/>
      <c r="C26" s="57"/>
      <c r="D26" s="47" t="s">
        <v>246</v>
      </c>
      <c r="E26" s="47"/>
      <c r="F26" s="47"/>
      <c r="G26" s="47"/>
    </row>
    <row r="27" spans="1:7">
      <c r="A27" s="32" t="s">
        <v>173</v>
      </c>
      <c r="B27" s="33"/>
      <c r="C27" s="34"/>
      <c r="D27" s="47" t="s">
        <v>456</v>
      </c>
      <c r="E27" s="47"/>
      <c r="F27" s="47"/>
      <c r="G27" s="47"/>
    </row>
    <row r="28" spans="1:7">
      <c r="A28" s="32" t="s">
        <v>174</v>
      </c>
      <c r="B28" s="33"/>
      <c r="C28" s="34"/>
      <c r="D28" s="47" t="s">
        <v>247</v>
      </c>
      <c r="E28" s="47"/>
      <c r="F28" s="47"/>
      <c r="G28" s="47"/>
    </row>
    <row r="29" spans="1:7" ht="32.1" customHeight="1">
      <c r="A29" s="32" t="s">
        <v>175</v>
      </c>
      <c r="B29" s="33"/>
      <c r="C29" s="34"/>
      <c r="D29" s="91" t="s">
        <v>248</v>
      </c>
      <c r="E29" s="91"/>
      <c r="F29" s="91"/>
      <c r="G29" s="91"/>
    </row>
    <row r="30" spans="1:7">
      <c r="A30" s="32" t="s">
        <v>176</v>
      </c>
      <c r="B30" s="33"/>
      <c r="C30" s="34"/>
      <c r="D30" s="47" t="s">
        <v>457</v>
      </c>
      <c r="E30" s="47"/>
      <c r="F30" s="47"/>
      <c r="G30" s="47"/>
    </row>
    <row r="31" spans="1:7">
      <c r="A31" s="55" t="s">
        <v>177</v>
      </c>
      <c r="B31" s="56"/>
      <c r="C31" s="57"/>
      <c r="D31" s="47" t="s">
        <v>249</v>
      </c>
      <c r="E31" s="47"/>
      <c r="F31" s="47"/>
      <c r="G31" s="47"/>
    </row>
    <row r="32" spans="1:7">
      <c r="A32" s="55" t="s">
        <v>178</v>
      </c>
      <c r="B32" s="56"/>
      <c r="C32" s="57"/>
      <c r="D32" s="47" t="s">
        <v>250</v>
      </c>
      <c r="E32" s="47"/>
      <c r="F32" s="47"/>
      <c r="G32" s="47"/>
    </row>
    <row r="33" spans="1:7">
      <c r="A33" s="35" t="s">
        <v>179</v>
      </c>
      <c r="B33" s="36"/>
      <c r="C33" s="37"/>
      <c r="D33" s="86" t="s">
        <v>251</v>
      </c>
      <c r="E33" s="86"/>
      <c r="F33" s="86"/>
      <c r="G33" s="86"/>
    </row>
    <row r="34" spans="1:7">
      <c r="A34" s="38" t="s">
        <v>180</v>
      </c>
      <c r="B34" s="39"/>
      <c r="C34" s="39"/>
      <c r="D34" s="47" t="s">
        <v>458</v>
      </c>
      <c r="E34" s="47"/>
      <c r="F34" s="47"/>
      <c r="G34" s="47"/>
    </row>
    <row r="35" spans="1:7">
      <c r="A35" s="64"/>
      <c r="B35" s="65"/>
      <c r="C35" s="65"/>
      <c r="D35" s="47"/>
      <c r="E35" s="47"/>
      <c r="F35" s="47"/>
      <c r="G35" s="47"/>
    </row>
    <row r="36" spans="1:7">
      <c r="A36" s="64"/>
      <c r="B36" s="65"/>
      <c r="C36" s="65"/>
      <c r="D36" s="47"/>
      <c r="E36" s="47"/>
      <c r="F36" s="47"/>
      <c r="G36" s="47"/>
    </row>
    <row r="37" spans="1:7">
      <c r="A37" s="64"/>
      <c r="B37" s="65"/>
      <c r="C37" s="65"/>
      <c r="D37" s="47"/>
      <c r="E37" s="47"/>
      <c r="F37" s="47"/>
      <c r="G37" s="47"/>
    </row>
    <row r="38" spans="1:7">
      <c r="A38" s="66"/>
      <c r="B38" s="67"/>
      <c r="C38" s="67"/>
      <c r="D38" s="47"/>
      <c r="E38" s="47"/>
      <c r="F38" s="47"/>
      <c r="G38" s="47"/>
    </row>
    <row r="39" spans="1:7">
      <c r="A39" s="38" t="s">
        <v>181</v>
      </c>
      <c r="B39" s="39"/>
      <c r="C39" s="87"/>
      <c r="D39" s="83" t="s">
        <v>459</v>
      </c>
      <c r="E39" s="83"/>
      <c r="F39" s="83"/>
      <c r="G39" s="84"/>
    </row>
    <row r="40" spans="1:7">
      <c r="A40" s="88" t="s">
        <v>182</v>
      </c>
      <c r="B40" s="89"/>
      <c r="C40" s="90"/>
      <c r="D40" s="69" t="s">
        <v>252</v>
      </c>
      <c r="E40" s="69"/>
      <c r="F40" s="69"/>
      <c r="G40" s="70"/>
    </row>
    <row r="41" spans="1:7">
      <c r="A41" s="43" t="s">
        <v>183</v>
      </c>
      <c r="B41" s="44"/>
      <c r="C41" s="44"/>
      <c r="D41" s="44"/>
      <c r="E41" s="44"/>
      <c r="F41" s="44"/>
      <c r="G41" s="45"/>
    </row>
    <row r="42" spans="1:7">
      <c r="A42" s="29" t="s">
        <v>184</v>
      </c>
      <c r="B42" s="30"/>
      <c r="C42" s="31"/>
      <c r="D42" s="47" t="s">
        <v>253</v>
      </c>
      <c r="E42" s="47"/>
      <c r="F42" s="47"/>
      <c r="G42" s="47"/>
    </row>
    <row r="43" spans="1:7">
      <c r="A43" s="32" t="s">
        <v>185</v>
      </c>
      <c r="B43" s="33"/>
      <c r="C43" s="34"/>
      <c r="D43" s="47" t="s">
        <v>254</v>
      </c>
      <c r="E43" s="47"/>
      <c r="F43" s="47"/>
      <c r="G43" s="47"/>
    </row>
    <row r="44" spans="1:7">
      <c r="A44" s="32" t="s">
        <v>186</v>
      </c>
      <c r="B44" s="33"/>
      <c r="C44" s="34"/>
      <c r="D44" s="47" t="s">
        <v>255</v>
      </c>
      <c r="E44" s="47"/>
      <c r="F44" s="47"/>
      <c r="G44" s="47"/>
    </row>
    <row r="45" spans="1:7">
      <c r="A45" s="35" t="s">
        <v>187</v>
      </c>
      <c r="B45" s="36"/>
      <c r="C45" s="37"/>
      <c r="D45" s="47" t="s">
        <v>256</v>
      </c>
      <c r="E45" s="47"/>
      <c r="F45" s="47"/>
      <c r="G45" s="47"/>
    </row>
    <row r="46" spans="1:7">
      <c r="A46" s="29" t="s">
        <v>188</v>
      </c>
      <c r="B46" s="30"/>
      <c r="C46" s="31"/>
      <c r="D46" s="47" t="s">
        <v>257</v>
      </c>
      <c r="E46" s="47"/>
      <c r="F46" s="47"/>
      <c r="G46" s="47"/>
    </row>
    <row r="47" spans="1:7">
      <c r="A47" s="32" t="s">
        <v>189</v>
      </c>
      <c r="B47" s="33"/>
      <c r="C47" s="34"/>
      <c r="D47" s="47" t="s">
        <v>258</v>
      </c>
      <c r="E47" s="47"/>
      <c r="F47" s="47"/>
      <c r="G47" s="47"/>
    </row>
    <row r="48" spans="1:7">
      <c r="A48" s="32" t="s">
        <v>190</v>
      </c>
      <c r="B48" s="33"/>
      <c r="C48" s="34"/>
      <c r="D48" s="47" t="s">
        <v>259</v>
      </c>
      <c r="E48" s="47"/>
      <c r="F48" s="47"/>
      <c r="G48" s="47"/>
    </row>
    <row r="49" spans="1:7">
      <c r="A49" s="35" t="s">
        <v>191</v>
      </c>
      <c r="B49" s="36"/>
      <c r="C49" s="37"/>
      <c r="D49" s="47" t="s">
        <v>260</v>
      </c>
      <c r="E49" s="47"/>
      <c r="F49" s="47"/>
      <c r="G49" s="47"/>
    </row>
    <row r="50" spans="1:7">
      <c r="A50" s="29" t="s">
        <v>192</v>
      </c>
      <c r="B50" s="30"/>
      <c r="C50" s="31"/>
      <c r="D50" s="47" t="s">
        <v>261</v>
      </c>
      <c r="E50" s="47"/>
      <c r="F50" s="47"/>
      <c r="G50" s="47"/>
    </row>
    <row r="51" spans="1:7">
      <c r="A51" s="32" t="s">
        <v>193</v>
      </c>
      <c r="B51" s="33"/>
      <c r="C51" s="34"/>
      <c r="D51" s="47" t="s">
        <v>262</v>
      </c>
      <c r="E51" s="47"/>
      <c r="F51" s="47"/>
      <c r="G51" s="47"/>
    </row>
    <row r="52" spans="1:7">
      <c r="A52" s="32" t="s">
        <v>194</v>
      </c>
      <c r="B52" s="33"/>
      <c r="C52" s="34"/>
      <c r="D52" s="47" t="s">
        <v>263</v>
      </c>
      <c r="E52" s="47"/>
      <c r="F52" s="47"/>
      <c r="G52" s="47"/>
    </row>
    <row r="53" spans="1:7">
      <c r="A53" s="35" t="s">
        <v>195</v>
      </c>
      <c r="B53" s="36"/>
      <c r="C53" s="37"/>
      <c r="D53" s="47" t="s">
        <v>264</v>
      </c>
      <c r="E53" s="47"/>
      <c r="F53" s="47"/>
      <c r="G53" s="47"/>
    </row>
    <row r="54" spans="1:7">
      <c r="A54" s="29" t="s">
        <v>196</v>
      </c>
      <c r="B54" s="30"/>
      <c r="C54" s="31"/>
      <c r="D54" s="47" t="s">
        <v>265</v>
      </c>
      <c r="E54" s="47"/>
      <c r="F54" s="47"/>
      <c r="G54" s="47"/>
    </row>
    <row r="55" spans="1:7">
      <c r="A55" s="32" t="s">
        <v>197</v>
      </c>
      <c r="B55" s="33"/>
      <c r="C55" s="34"/>
      <c r="D55" s="47" t="s">
        <v>266</v>
      </c>
      <c r="E55" s="47"/>
      <c r="F55" s="47"/>
      <c r="G55" s="47"/>
    </row>
    <row r="56" spans="1:7">
      <c r="A56" s="32" t="s">
        <v>198</v>
      </c>
      <c r="B56" s="33"/>
      <c r="C56" s="34"/>
      <c r="D56" s="47" t="s">
        <v>267</v>
      </c>
      <c r="E56" s="47"/>
      <c r="F56" s="47"/>
      <c r="G56" s="47"/>
    </row>
    <row r="57" spans="1:7">
      <c r="A57" s="35" t="s">
        <v>199</v>
      </c>
      <c r="B57" s="36"/>
      <c r="C57" s="37"/>
      <c r="D57" s="47" t="s">
        <v>268</v>
      </c>
      <c r="E57" s="47"/>
      <c r="F57" s="47"/>
      <c r="G57" s="47"/>
    </row>
    <row r="58" spans="1:7">
      <c r="A58" s="29" t="s">
        <v>200</v>
      </c>
      <c r="B58" s="30"/>
      <c r="C58" s="31"/>
      <c r="D58" s="47" t="s">
        <v>269</v>
      </c>
      <c r="E58" s="47"/>
      <c r="F58" s="47"/>
      <c r="G58" s="47"/>
    </row>
    <row r="59" spans="1:7">
      <c r="A59" s="32" t="s">
        <v>201</v>
      </c>
      <c r="B59" s="33"/>
      <c r="C59" s="34"/>
      <c r="D59" s="47" t="s">
        <v>270</v>
      </c>
      <c r="E59" s="47"/>
      <c r="F59" s="47"/>
      <c r="G59" s="47"/>
    </row>
    <row r="60" spans="1:7">
      <c r="A60" s="32" t="s">
        <v>202</v>
      </c>
      <c r="B60" s="33"/>
      <c r="C60" s="34"/>
      <c r="D60" s="47" t="s">
        <v>271</v>
      </c>
      <c r="E60" s="47"/>
      <c r="F60" s="47"/>
      <c r="G60" s="47"/>
    </row>
    <row r="61" spans="1:7">
      <c r="A61" s="35" t="s">
        <v>203</v>
      </c>
      <c r="B61" s="36"/>
      <c r="C61" s="37"/>
      <c r="D61" s="47" t="s">
        <v>272</v>
      </c>
      <c r="E61" s="47"/>
      <c r="F61" s="47"/>
      <c r="G61" s="47"/>
    </row>
    <row r="62" spans="1:7">
      <c r="A62" s="85" t="s">
        <v>204</v>
      </c>
      <c r="B62" s="85"/>
      <c r="C62" s="85"/>
      <c r="D62" s="85"/>
      <c r="E62" s="85"/>
      <c r="F62" s="85"/>
      <c r="G62" s="85"/>
    </row>
    <row r="63" spans="1:7">
      <c r="A63" s="40" t="s">
        <v>460</v>
      </c>
      <c r="B63" s="41"/>
      <c r="C63" s="41"/>
      <c r="D63" s="41"/>
      <c r="E63" s="41"/>
      <c r="F63" s="41"/>
      <c r="G63" s="42"/>
    </row>
    <row r="64" spans="1:7">
      <c r="A64" s="40" t="s">
        <v>461</v>
      </c>
      <c r="B64" s="41"/>
      <c r="C64" s="41"/>
      <c r="D64" s="41"/>
      <c r="E64" s="41"/>
      <c r="F64" s="41"/>
      <c r="G64" s="42"/>
    </row>
    <row r="65" spans="1:7">
      <c r="A65" s="40" t="s">
        <v>462</v>
      </c>
      <c r="B65" s="41"/>
      <c r="C65" s="41"/>
      <c r="D65" s="41"/>
      <c r="E65" s="41"/>
      <c r="F65" s="41"/>
      <c r="G65" s="42"/>
    </row>
    <row r="66" spans="1:7">
      <c r="A66" s="40" t="s">
        <v>463</v>
      </c>
      <c r="B66" s="41"/>
      <c r="C66" s="41"/>
      <c r="D66" s="41"/>
      <c r="E66" s="41"/>
      <c r="F66" s="41"/>
      <c r="G66" s="42"/>
    </row>
    <row r="67" spans="1:7">
      <c r="A67" s="40" t="s">
        <v>464</v>
      </c>
      <c r="B67" s="41"/>
      <c r="C67" s="41"/>
      <c r="D67" s="41"/>
      <c r="E67" s="41"/>
      <c r="F67" s="41"/>
      <c r="G67" s="42"/>
    </row>
    <row r="68" spans="1:7">
      <c r="A68" s="40" t="s">
        <v>465</v>
      </c>
      <c r="B68" s="41"/>
      <c r="C68" s="41"/>
      <c r="D68" s="41"/>
      <c r="E68" s="41"/>
      <c r="F68" s="41"/>
      <c r="G68" s="42"/>
    </row>
    <row r="69" spans="1:7">
      <c r="A69" s="40" t="s">
        <v>466</v>
      </c>
      <c r="B69" s="41"/>
      <c r="C69" s="41"/>
      <c r="D69" s="41"/>
      <c r="E69" s="41"/>
      <c r="F69" s="41"/>
      <c r="G69" s="42"/>
    </row>
    <row r="70" spans="1:7">
      <c r="A70" s="40" t="s">
        <v>467</v>
      </c>
      <c r="B70" s="41"/>
      <c r="C70" s="41"/>
      <c r="D70" s="41"/>
      <c r="E70" s="41"/>
      <c r="F70" s="41"/>
      <c r="G70" s="42"/>
    </row>
    <row r="71" spans="1:7">
      <c r="A71" s="40" t="s">
        <v>468</v>
      </c>
      <c r="B71" s="41"/>
      <c r="C71" s="41"/>
      <c r="D71" s="41"/>
      <c r="E71" s="41"/>
      <c r="F71" s="41"/>
      <c r="G71" s="42"/>
    </row>
    <row r="72" spans="1:7">
      <c r="A72" s="40" t="s">
        <v>469</v>
      </c>
      <c r="B72" s="41"/>
      <c r="C72" s="41"/>
      <c r="D72" s="41"/>
      <c r="E72" s="41"/>
      <c r="F72" s="41"/>
      <c r="G72" s="42"/>
    </row>
    <row r="73" spans="1:7">
      <c r="A73" s="43" t="s">
        <v>205</v>
      </c>
      <c r="B73" s="44"/>
      <c r="C73" s="44"/>
      <c r="D73" s="44"/>
      <c r="E73" s="44"/>
      <c r="F73" s="44"/>
      <c r="G73" s="45"/>
    </row>
    <row r="74" spans="1:7">
      <c r="A74" s="29" t="s">
        <v>206</v>
      </c>
      <c r="B74" s="30"/>
      <c r="C74" s="31"/>
      <c r="D74" s="46" t="s">
        <v>273</v>
      </c>
      <c r="E74" s="46"/>
      <c r="F74" s="46"/>
      <c r="G74" s="46"/>
    </row>
    <row r="75" spans="1:7">
      <c r="A75" s="35" t="s">
        <v>207</v>
      </c>
      <c r="B75" s="36"/>
      <c r="C75" s="37"/>
      <c r="D75" s="47" t="s">
        <v>274</v>
      </c>
      <c r="E75" s="47"/>
      <c r="F75" s="47"/>
      <c r="G75" s="47"/>
    </row>
    <row r="76" spans="1:7">
      <c r="A76" s="43" t="s">
        <v>208</v>
      </c>
      <c r="B76" s="44"/>
      <c r="C76" s="44"/>
      <c r="D76" s="44"/>
      <c r="E76" s="44"/>
      <c r="F76" s="44"/>
      <c r="G76" s="45"/>
    </row>
    <row r="77" spans="1:7">
      <c r="A77" s="68" t="s">
        <v>470</v>
      </c>
      <c r="B77" s="69"/>
      <c r="C77" s="69"/>
      <c r="D77" s="69"/>
      <c r="E77" s="69"/>
      <c r="F77" s="69"/>
      <c r="G77" s="70"/>
    </row>
    <row r="78" spans="1:7">
      <c r="A78" s="71"/>
      <c r="B78" s="72"/>
      <c r="C78" s="72"/>
      <c r="D78" s="72"/>
      <c r="E78" s="72"/>
      <c r="F78" s="72"/>
      <c r="G78" s="73"/>
    </row>
    <row r="79" spans="1:7">
      <c r="A79" s="81" t="s">
        <v>209</v>
      </c>
      <c r="B79" s="81"/>
      <c r="C79" s="81"/>
      <c r="D79" s="81"/>
      <c r="E79" s="81"/>
      <c r="F79" s="81"/>
      <c r="G79" s="81"/>
    </row>
    <row r="80" spans="1:7">
      <c r="A80" s="68" t="s">
        <v>275</v>
      </c>
      <c r="B80" s="69"/>
      <c r="C80" s="69"/>
      <c r="D80" s="69"/>
      <c r="E80" s="69"/>
      <c r="F80" s="69"/>
      <c r="G80" s="70"/>
    </row>
    <row r="81" spans="1:7">
      <c r="A81" s="74"/>
      <c r="B81" s="75"/>
      <c r="C81" s="75"/>
      <c r="D81" s="75"/>
      <c r="E81" s="75"/>
      <c r="F81" s="75"/>
      <c r="G81" s="76"/>
    </row>
    <row r="82" spans="1:7">
      <c r="A82" s="74"/>
      <c r="B82" s="75"/>
      <c r="C82" s="75"/>
      <c r="D82" s="75"/>
      <c r="E82" s="75"/>
      <c r="F82" s="75"/>
      <c r="G82" s="76"/>
    </row>
    <row r="83" spans="1:7">
      <c r="A83" s="74"/>
      <c r="B83" s="75"/>
      <c r="C83" s="75"/>
      <c r="D83" s="75"/>
      <c r="E83" s="75"/>
      <c r="F83" s="75"/>
      <c r="G83" s="76"/>
    </row>
    <row r="84" spans="1:7">
      <c r="A84" s="74"/>
      <c r="B84" s="75"/>
      <c r="C84" s="75"/>
      <c r="D84" s="75"/>
      <c r="E84" s="75"/>
      <c r="F84" s="75"/>
      <c r="G84" s="76"/>
    </row>
    <row r="85" spans="1:7">
      <c r="A85" s="71"/>
      <c r="B85" s="72"/>
      <c r="C85" s="72"/>
      <c r="D85" s="72"/>
      <c r="E85" s="72"/>
      <c r="F85" s="72"/>
      <c r="G85" s="73"/>
    </row>
    <row r="86" spans="1:7">
      <c r="A86" s="43" t="s">
        <v>210</v>
      </c>
      <c r="B86" s="44"/>
      <c r="C86" s="44"/>
      <c r="D86" s="44"/>
      <c r="E86" s="44"/>
      <c r="F86" s="44"/>
      <c r="G86" s="45"/>
    </row>
    <row r="87" spans="1:7">
      <c r="A87" s="38" t="s">
        <v>471</v>
      </c>
      <c r="B87" s="39"/>
      <c r="C87" s="39"/>
      <c r="D87" s="47" t="s">
        <v>276</v>
      </c>
      <c r="E87" s="47"/>
      <c r="F87" s="47"/>
      <c r="G87" s="47"/>
    </row>
    <row r="88" spans="1:7">
      <c r="A88" s="64" t="s">
        <v>211</v>
      </c>
      <c r="B88" s="65"/>
      <c r="C88" s="65"/>
      <c r="D88" s="47" t="s">
        <v>277</v>
      </c>
      <c r="E88" s="47"/>
      <c r="F88" s="47"/>
      <c r="G88" s="47"/>
    </row>
    <row r="89" spans="1:7">
      <c r="A89" s="66" t="s">
        <v>212</v>
      </c>
      <c r="B89" s="67"/>
      <c r="C89" s="67"/>
      <c r="D89" s="47" t="s">
        <v>278</v>
      </c>
      <c r="E89" s="47"/>
      <c r="F89" s="47"/>
      <c r="G89" s="47"/>
    </row>
    <row r="90" spans="1:7">
      <c r="A90" s="38" t="s">
        <v>472</v>
      </c>
      <c r="B90" s="39"/>
      <c r="C90" s="39"/>
      <c r="D90" s="82" t="s">
        <v>279</v>
      </c>
      <c r="E90" s="83"/>
      <c r="F90" s="83"/>
      <c r="G90" s="84"/>
    </row>
    <row r="91" spans="1:7">
      <c r="A91" s="64" t="s">
        <v>213</v>
      </c>
      <c r="B91" s="65"/>
      <c r="C91" s="65"/>
      <c r="D91" s="47" t="s">
        <v>280</v>
      </c>
      <c r="E91" s="47"/>
      <c r="F91" s="47"/>
      <c r="G91" s="47"/>
    </row>
    <row r="92" spans="1:7">
      <c r="A92" s="66" t="s">
        <v>214</v>
      </c>
      <c r="B92" s="67"/>
      <c r="C92" s="67"/>
      <c r="D92" s="47" t="s">
        <v>281</v>
      </c>
      <c r="E92" s="47"/>
      <c r="F92" s="47"/>
      <c r="G92" s="47"/>
    </row>
    <row r="93" spans="1:7">
      <c r="A93" s="38" t="s">
        <v>473</v>
      </c>
      <c r="B93" s="39"/>
      <c r="C93" s="39"/>
      <c r="D93" s="47" t="s">
        <v>282</v>
      </c>
      <c r="E93" s="47"/>
      <c r="F93" s="47"/>
      <c r="G93" s="47"/>
    </row>
    <row r="94" spans="1:7">
      <c r="A94" s="64" t="s">
        <v>215</v>
      </c>
      <c r="B94" s="65"/>
      <c r="C94" s="65"/>
      <c r="D94" s="47" t="s">
        <v>283</v>
      </c>
      <c r="E94" s="47"/>
      <c r="F94" s="47"/>
      <c r="G94" s="47"/>
    </row>
    <row r="95" spans="1:7">
      <c r="A95" s="66" t="s">
        <v>216</v>
      </c>
      <c r="B95" s="67"/>
      <c r="C95" s="67"/>
      <c r="D95" s="47" t="s">
        <v>284</v>
      </c>
      <c r="E95" s="47"/>
      <c r="F95" s="47"/>
      <c r="G95" s="47"/>
    </row>
    <row r="96" spans="1:7">
      <c r="A96" s="38" t="s">
        <v>474</v>
      </c>
      <c r="B96" s="39"/>
      <c r="C96" s="39"/>
      <c r="D96" s="47" t="s">
        <v>285</v>
      </c>
      <c r="E96" s="47"/>
      <c r="F96" s="47"/>
      <c r="G96" s="47"/>
    </row>
    <row r="97" spans="1:7">
      <c r="A97" s="64" t="s">
        <v>217</v>
      </c>
      <c r="B97" s="65"/>
      <c r="C97" s="65"/>
      <c r="D97" s="47" t="s">
        <v>286</v>
      </c>
      <c r="E97" s="47"/>
      <c r="F97" s="47"/>
      <c r="G97" s="47"/>
    </row>
    <row r="98" spans="1:7">
      <c r="A98" s="66" t="s">
        <v>218</v>
      </c>
      <c r="B98" s="67"/>
      <c r="C98" s="67"/>
      <c r="D98" s="47" t="s">
        <v>287</v>
      </c>
      <c r="E98" s="47"/>
      <c r="F98" s="47"/>
      <c r="G98" s="47"/>
    </row>
    <row r="99" spans="1:7">
      <c r="A99" s="38" t="s">
        <v>475</v>
      </c>
      <c r="B99" s="39"/>
      <c r="C99" s="39"/>
      <c r="D99" s="47" t="s">
        <v>288</v>
      </c>
      <c r="E99" s="47"/>
      <c r="F99" s="47"/>
      <c r="G99" s="47"/>
    </row>
    <row r="100" spans="1:7">
      <c r="A100" s="64" t="s">
        <v>219</v>
      </c>
      <c r="B100" s="65"/>
      <c r="C100" s="65"/>
      <c r="D100" s="47" t="s">
        <v>289</v>
      </c>
      <c r="E100" s="47"/>
      <c r="F100" s="47"/>
      <c r="G100" s="47"/>
    </row>
    <row r="101" spans="1:7">
      <c r="A101" s="66" t="s">
        <v>220</v>
      </c>
      <c r="B101" s="67"/>
      <c r="C101" s="67"/>
      <c r="D101" s="47" t="s">
        <v>290</v>
      </c>
      <c r="E101" s="47"/>
      <c r="F101" s="47"/>
      <c r="G101" s="47"/>
    </row>
    <row r="102" spans="1:7">
      <c r="A102" s="26" t="s">
        <v>221</v>
      </c>
      <c r="B102" s="27"/>
      <c r="C102" s="28"/>
      <c r="D102" s="77" t="s">
        <v>291</v>
      </c>
      <c r="E102" s="77"/>
      <c r="F102" s="77"/>
      <c r="G102" s="76"/>
    </row>
    <row r="103" spans="1:7">
      <c r="A103" s="78" t="s">
        <v>222</v>
      </c>
      <c r="B103" s="79"/>
      <c r="C103" s="79"/>
      <c r="D103" s="79"/>
      <c r="E103" s="79"/>
      <c r="F103" s="79"/>
      <c r="G103" s="80"/>
    </row>
    <row r="104" spans="1:7">
      <c r="A104" s="61" t="s">
        <v>223</v>
      </c>
      <c r="B104" s="62"/>
      <c r="C104" s="63"/>
      <c r="D104" s="47" t="s">
        <v>292</v>
      </c>
      <c r="E104" s="47"/>
      <c r="F104" s="47"/>
      <c r="G104" s="47"/>
    </row>
    <row r="105" spans="1:7">
      <c r="A105" s="61" t="s">
        <v>224</v>
      </c>
      <c r="B105" s="62"/>
      <c r="C105" s="63"/>
      <c r="D105" s="47" t="s">
        <v>293</v>
      </c>
      <c r="E105" s="47"/>
      <c r="F105" s="47"/>
      <c r="G105" s="47"/>
    </row>
    <row r="106" spans="1:7">
      <c r="A106" s="61" t="s">
        <v>225</v>
      </c>
      <c r="B106" s="62"/>
      <c r="C106" s="63"/>
      <c r="D106" s="47" t="s">
        <v>294</v>
      </c>
      <c r="E106" s="47"/>
      <c r="F106" s="47"/>
      <c r="G106" s="47"/>
    </row>
    <row r="107" spans="1:7">
      <c r="A107" s="61" t="s">
        <v>226</v>
      </c>
      <c r="B107" s="62"/>
      <c r="C107" s="63"/>
      <c r="D107" s="47" t="s">
        <v>295</v>
      </c>
      <c r="E107" s="47"/>
      <c r="F107" s="47"/>
      <c r="G107" s="47"/>
    </row>
  </sheetData>
  <mergeCells count="179">
    <mergeCell ref="A99:C99"/>
    <mergeCell ref="D99:G99"/>
    <mergeCell ref="A100:C100"/>
    <mergeCell ref="D100:G100"/>
    <mergeCell ref="A101:C101"/>
    <mergeCell ref="D101:G101"/>
    <mergeCell ref="A1:G1"/>
    <mergeCell ref="A2:C2"/>
    <mergeCell ref="F2:G2"/>
    <mergeCell ref="A3:C3"/>
    <mergeCell ref="D3:G3"/>
    <mergeCell ref="C4:G4"/>
    <mergeCell ref="C5:E5"/>
    <mergeCell ref="F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A29:C29"/>
    <mergeCell ref="D29:G29"/>
    <mergeCell ref="D30:G30"/>
    <mergeCell ref="D31:G31"/>
    <mergeCell ref="D32:G32"/>
    <mergeCell ref="A32:C32"/>
    <mergeCell ref="A31:C31"/>
    <mergeCell ref="A30:C30"/>
    <mergeCell ref="D33:G33"/>
    <mergeCell ref="D34:G34"/>
    <mergeCell ref="D35:G35"/>
    <mergeCell ref="D36:G36"/>
    <mergeCell ref="D37:G37"/>
    <mergeCell ref="D38:G38"/>
    <mergeCell ref="A39:C39"/>
    <mergeCell ref="D39:G39"/>
    <mergeCell ref="D40:G40"/>
    <mergeCell ref="A33:C33"/>
    <mergeCell ref="A40:C40"/>
    <mergeCell ref="A41:G41"/>
    <mergeCell ref="D42:G42"/>
    <mergeCell ref="D43:G43"/>
    <mergeCell ref="D44:G44"/>
    <mergeCell ref="D45:G45"/>
    <mergeCell ref="D46:G46"/>
    <mergeCell ref="D47:G47"/>
    <mergeCell ref="D48:G48"/>
    <mergeCell ref="D49:G49"/>
    <mergeCell ref="A45:C45"/>
    <mergeCell ref="A44:C44"/>
    <mergeCell ref="A43:C43"/>
    <mergeCell ref="A42:C42"/>
    <mergeCell ref="A46:C46"/>
    <mergeCell ref="A47:C47"/>
    <mergeCell ref="A48:C48"/>
    <mergeCell ref="A49:C49"/>
    <mergeCell ref="D50:G50"/>
    <mergeCell ref="D51:G51"/>
    <mergeCell ref="D52:G52"/>
    <mergeCell ref="D53:G53"/>
    <mergeCell ref="D54:G54"/>
    <mergeCell ref="D55:G55"/>
    <mergeCell ref="D56:G56"/>
    <mergeCell ref="D57:G57"/>
    <mergeCell ref="D58:G58"/>
    <mergeCell ref="D61:G61"/>
    <mergeCell ref="A62:G62"/>
    <mergeCell ref="A63:G63"/>
    <mergeCell ref="A64:G64"/>
    <mergeCell ref="A65:G65"/>
    <mergeCell ref="A66:G66"/>
    <mergeCell ref="A67:G67"/>
    <mergeCell ref="A59:C59"/>
    <mergeCell ref="A60:C60"/>
    <mergeCell ref="A61:C61"/>
    <mergeCell ref="D93:G93"/>
    <mergeCell ref="A94:C94"/>
    <mergeCell ref="D94:G94"/>
    <mergeCell ref="A95:C95"/>
    <mergeCell ref="D95:G95"/>
    <mergeCell ref="A79:G79"/>
    <mergeCell ref="A86:G86"/>
    <mergeCell ref="A87:C87"/>
    <mergeCell ref="D87:G87"/>
    <mergeCell ref="A88:C88"/>
    <mergeCell ref="D88:G88"/>
    <mergeCell ref="A89:C89"/>
    <mergeCell ref="D89:G89"/>
    <mergeCell ref="A90:C90"/>
    <mergeCell ref="D90:G90"/>
    <mergeCell ref="A8:C8"/>
    <mergeCell ref="A105:C105"/>
    <mergeCell ref="D105:G105"/>
    <mergeCell ref="A106:C106"/>
    <mergeCell ref="D106:G106"/>
    <mergeCell ref="A107:C107"/>
    <mergeCell ref="D107:G107"/>
    <mergeCell ref="A34:C38"/>
    <mergeCell ref="A77:G78"/>
    <mergeCell ref="A80:G85"/>
    <mergeCell ref="A96:C96"/>
    <mergeCell ref="D96:G96"/>
    <mergeCell ref="A97:C97"/>
    <mergeCell ref="D97:G97"/>
    <mergeCell ref="A98:C98"/>
    <mergeCell ref="D98:G98"/>
    <mergeCell ref="D102:G102"/>
    <mergeCell ref="A103:G103"/>
    <mergeCell ref="A104:C104"/>
    <mergeCell ref="D104:G104"/>
    <mergeCell ref="A91:C91"/>
    <mergeCell ref="D91:G91"/>
    <mergeCell ref="A92:C92"/>
    <mergeCell ref="D92:G92"/>
    <mergeCell ref="A7:C7"/>
    <mergeCell ref="A6:C6"/>
    <mergeCell ref="A5:B5"/>
    <mergeCell ref="A4:B4"/>
    <mergeCell ref="A28:C28"/>
    <mergeCell ref="A27:C27"/>
    <mergeCell ref="A26:C26"/>
    <mergeCell ref="A25:C25"/>
    <mergeCell ref="A24:C24"/>
    <mergeCell ref="A23:C23"/>
    <mergeCell ref="A22:C22"/>
    <mergeCell ref="A21:C21"/>
    <mergeCell ref="A20:C20"/>
    <mergeCell ref="A19:C19"/>
    <mergeCell ref="A18:C18"/>
    <mergeCell ref="A17:C17"/>
    <mergeCell ref="A16:C16"/>
    <mergeCell ref="A15:C15"/>
    <mergeCell ref="A14:C14"/>
    <mergeCell ref="A13:C13"/>
    <mergeCell ref="A12:C12"/>
    <mergeCell ref="A11:C11"/>
    <mergeCell ref="A10:C10"/>
    <mergeCell ref="A9:C9"/>
    <mergeCell ref="A102:C102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93:C93"/>
    <mergeCell ref="A68:G68"/>
    <mergeCell ref="A69:G69"/>
    <mergeCell ref="A70:G70"/>
    <mergeCell ref="A71:G71"/>
    <mergeCell ref="A72:G72"/>
    <mergeCell ref="A73:G73"/>
    <mergeCell ref="D74:G74"/>
    <mergeCell ref="D75:G75"/>
    <mergeCell ref="A76:G76"/>
    <mergeCell ref="A75:C75"/>
    <mergeCell ref="A74:C74"/>
    <mergeCell ref="D59:G59"/>
    <mergeCell ref="D60:G60"/>
  </mergeCells>
  <conditionalFormatting sqref="D2:G2 D87:G98 D102:G102">
    <cfRule type="containsBlanks" dxfId="4" priority="8">
      <formula>LEN(TRIM(D2))=0</formula>
    </cfRule>
  </conditionalFormatting>
  <conditionalFormatting sqref="D2:G3 C4:G4 D6:G9 D12:G16 D33:G34 D27:G30 D22:G24 D18:G20 D74:G75 A80:G85 A77:G78 C5 F5:G5">
    <cfRule type="containsBlanks" dxfId="3" priority="4">
      <formula>LEN(TRIM(A2))=0</formula>
    </cfRule>
  </conditionalFormatting>
  <conditionalFormatting sqref="D39:G39 A63:G72">
    <cfRule type="containsBlanks" dxfId="2" priority="3">
      <formula>LEN(TRIM(A39))=0</formula>
    </cfRule>
  </conditionalFormatting>
  <conditionalFormatting sqref="D104:G107">
    <cfRule type="containsBlanks" dxfId="1" priority="2">
      <formula>LEN(TRIM(D104))=0</formula>
    </cfRule>
  </conditionalFormatting>
  <conditionalFormatting sqref="D99:G101">
    <cfRule type="containsBlanks" dxfId="0" priority="1">
      <formula>LEN(TRIM(D99))=0</formula>
    </cfRule>
  </conditionalFormatting>
  <pageMargins left="0.75" right="0.75" top="1" bottom="1" header="0.51180555555555596" footer="0.51180555555555596"/>
  <pageSetup paperSize="9" scale="77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1"/>
  <sheetViews>
    <sheetView view="pageBreakPreview" zoomScaleNormal="76" zoomScaleSheetLayoutView="100" workbookViewId="0">
      <selection activeCell="A178" sqref="A178:AJ188"/>
    </sheetView>
  </sheetViews>
  <sheetFormatPr defaultColWidth="9.140625" defaultRowHeight="15"/>
  <cols>
    <col min="1" max="2" width="3" style="5" customWidth="1"/>
    <col min="3" max="3" width="2.7109375" style="5" customWidth="1"/>
    <col min="4" max="5" width="2.5703125" style="5" customWidth="1"/>
    <col min="6" max="6" width="5.28515625" style="5" customWidth="1"/>
    <col min="7" max="7" width="2.5703125" style="5" customWidth="1"/>
    <col min="8" max="8" width="2.7109375" style="5" customWidth="1"/>
    <col min="9" max="9" width="7" style="5" customWidth="1"/>
    <col min="10" max="10" width="2.85546875" style="5" customWidth="1"/>
    <col min="11" max="11" width="2.7109375" style="5" customWidth="1"/>
    <col min="12" max="12" width="2.28515625" style="5" customWidth="1"/>
    <col min="13" max="13" width="2.5703125" style="5" customWidth="1"/>
    <col min="14" max="14" width="3" style="5" customWidth="1"/>
    <col min="15" max="15" width="3.140625" style="5" customWidth="1"/>
    <col min="16" max="16" width="2.7109375" style="5" customWidth="1"/>
    <col min="17" max="17" width="3" style="5" customWidth="1"/>
    <col min="18" max="19" width="2.7109375" style="5" customWidth="1"/>
    <col min="20" max="21" width="2.85546875" style="5" customWidth="1"/>
    <col min="22" max="22" width="3.42578125" style="5" customWidth="1"/>
    <col min="23" max="23" width="2.7109375" style="5" customWidth="1"/>
    <col min="24" max="24" width="6.5703125" style="5" customWidth="1"/>
    <col min="25" max="25" width="3.140625" style="5" customWidth="1"/>
    <col min="26" max="26" width="2.85546875" style="5" customWidth="1"/>
    <col min="27" max="27" width="6.28515625" style="5" customWidth="1"/>
    <col min="28" max="28" width="2.85546875" style="5" customWidth="1"/>
    <col min="29" max="29" width="2.7109375" style="5" customWidth="1"/>
    <col min="30" max="30" width="3.140625" style="5" customWidth="1"/>
    <col min="31" max="31" width="2.85546875" style="5" customWidth="1"/>
    <col min="32" max="32" width="4.28515625" style="5" customWidth="1"/>
    <col min="33" max="33" width="2.5703125" style="5" customWidth="1"/>
    <col min="34" max="34" width="2.28515625" style="5" customWidth="1"/>
    <col min="35" max="35" width="3" style="5" customWidth="1"/>
    <col min="36" max="36" width="7.42578125" style="5" customWidth="1"/>
    <col min="37" max="37" width="4.42578125" style="5" customWidth="1"/>
    <col min="38" max="38" width="3.85546875" style="5" customWidth="1"/>
    <col min="39" max="39" width="4.85546875" style="5" customWidth="1"/>
    <col min="40" max="40" width="4.7109375" style="5" customWidth="1"/>
    <col min="41" max="41" width="9.7109375" style="5" customWidth="1"/>
    <col min="42" max="42" width="7.140625" style="5" customWidth="1"/>
    <col min="43" max="43" width="4" style="5" customWidth="1"/>
    <col min="44" max="44" width="12" style="5" customWidth="1"/>
    <col min="45" max="45" width="9.5703125" style="5" customWidth="1"/>
    <col min="46" max="46" width="12.7109375" style="5" customWidth="1"/>
    <col min="47" max="47" width="15.7109375" style="5" customWidth="1"/>
    <col min="48" max="48" width="11.42578125" style="5" customWidth="1"/>
    <col min="49" max="49" width="8.7109375" style="5" customWidth="1"/>
    <col min="50" max="50" width="15.5703125" style="5" customWidth="1"/>
    <col min="51" max="16384" width="9.140625" style="5"/>
  </cols>
  <sheetData>
    <row r="1" spans="1:63">
      <c r="A1" s="236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P1" s="238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</row>
    <row r="2" spans="1:63" ht="7.5" customHeigh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</row>
    <row r="3" spans="1:63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1" t="s">
        <v>1</v>
      </c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3"/>
      <c r="AK3" s="9"/>
      <c r="AL3" s="7" t="s">
        <v>2</v>
      </c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spans="1:63">
      <c r="A4" s="260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1"/>
      <c r="V4" s="254" t="s">
        <v>3</v>
      </c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6"/>
      <c r="AK4" s="9"/>
      <c r="AL4" s="25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9"/>
      <c r="BB4" s="9"/>
      <c r="BC4" s="9"/>
      <c r="BD4" s="9"/>
    </row>
    <row r="5" spans="1:63" ht="7.5" customHeight="1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1"/>
      <c r="V5" s="257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9"/>
      <c r="AK5" s="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9"/>
      <c r="BB5" s="9"/>
      <c r="BC5" s="9"/>
      <c r="BD5" s="9"/>
    </row>
    <row r="6" spans="1:63" ht="14.25" customHeight="1">
      <c r="A6" s="163" t="s">
        <v>4</v>
      </c>
      <c r="B6" s="120"/>
      <c r="C6" s="120"/>
      <c r="D6" s="120"/>
      <c r="E6" s="120"/>
      <c r="F6" s="120"/>
      <c r="G6" s="120"/>
      <c r="H6" s="244" t="str">
        <f>CONCATENATE(BVRTEMP!D2,"-",BVRTEMP!E2,"-",BVRTEMP!F2)</f>
        <v>SELECT||pt=D:2||val=-SELECT||pt=E:2||val=-SELECT||pt=F:2||val=</v>
      </c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45" t="s">
        <v>5</v>
      </c>
      <c r="W6" s="246"/>
      <c r="X6" s="246"/>
      <c r="Y6" s="246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10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63">
      <c r="A7" s="119" t="s">
        <v>6</v>
      </c>
      <c r="B7" s="120"/>
      <c r="C7" s="120"/>
      <c r="D7" s="120"/>
      <c r="E7" s="120"/>
      <c r="F7" s="120"/>
      <c r="G7" s="120"/>
      <c r="H7" s="157" t="str">
        <f>BVRTEMP!D3</f>
        <v>INPUT||pt=D:3||val=</v>
      </c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0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</row>
    <row r="8" spans="1:63" ht="18.75" customHeight="1">
      <c r="A8" s="119" t="s">
        <v>7</v>
      </c>
      <c r="B8" s="120"/>
      <c r="C8" s="120"/>
      <c r="D8" s="120"/>
      <c r="E8" s="120"/>
      <c r="F8" s="120"/>
      <c r="G8" s="120"/>
      <c r="H8" s="248" t="str">
        <f>BVRTEMP!C4</f>
        <v>INPUT||pt=C:4||val=</v>
      </c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10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9" spans="1:63" ht="13.5" customHeight="1">
      <c r="A9" s="119" t="s">
        <v>8</v>
      </c>
      <c r="B9" s="120"/>
      <c r="C9" s="120"/>
      <c r="D9" s="120"/>
      <c r="E9" s="120"/>
      <c r="F9" s="120"/>
      <c r="G9" s="120"/>
      <c r="H9" s="247" t="str">
        <f>BVRTEMP!C5</f>
        <v>INPUT||pt=C:5||val=</v>
      </c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9" t="str">
        <f>BVRTEMP!F5</f>
        <v>INPUT||pt=F:5||val=11:00 AM</v>
      </c>
      <c r="T9" s="250"/>
      <c r="U9" s="250"/>
      <c r="V9" s="251" t="s">
        <v>9</v>
      </c>
      <c r="W9" s="168"/>
      <c r="X9" s="168"/>
      <c r="Y9" s="168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10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ht="1.5" customHeight="1">
      <c r="A10" s="199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10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>
      <c r="A11" s="227" t="s">
        <v>10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9"/>
      <c r="AG11" s="229"/>
      <c r="AH11" s="229"/>
      <c r="AI11" s="229"/>
      <c r="AJ11" s="230"/>
      <c r="AK11" s="10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ht="3.6" customHeight="1">
      <c r="A12" s="188"/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0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>
      <c r="A13" s="163" t="s">
        <v>11</v>
      </c>
      <c r="B13" s="120"/>
      <c r="C13" s="120"/>
      <c r="D13" s="120"/>
      <c r="E13" s="120"/>
      <c r="F13" s="120"/>
      <c r="G13" s="222" t="str">
        <f>BVRTEMP!D6</f>
        <v>INPUT||pt=D:6||val=</v>
      </c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10"/>
      <c r="AL13" s="9"/>
      <c r="AM13" s="9"/>
      <c r="AN13" s="9"/>
      <c r="AO13" s="231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14"/>
      <c r="BD13" s="9"/>
      <c r="BE13" s="9"/>
      <c r="BF13" s="9"/>
      <c r="BG13" s="9"/>
      <c r="BH13" s="9"/>
      <c r="BI13" s="9"/>
      <c r="BJ13" s="9"/>
      <c r="BK13" s="9"/>
    </row>
    <row r="14" spans="1:63" ht="3.6" customHeight="1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N14" s="9"/>
      <c r="AO14" s="9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9"/>
      <c r="BE14" s="9"/>
      <c r="BF14" s="9"/>
      <c r="BG14" s="9"/>
      <c r="BH14" s="9"/>
      <c r="BI14" s="9"/>
      <c r="BJ14" s="9"/>
      <c r="BK14" s="9"/>
    </row>
    <row r="15" spans="1:63" ht="15" customHeight="1">
      <c r="A15" s="163" t="s">
        <v>12</v>
      </c>
      <c r="B15" s="120"/>
      <c r="C15" s="120"/>
      <c r="D15" s="120"/>
      <c r="E15" s="120"/>
      <c r="F15" s="120"/>
      <c r="G15" s="157" t="str">
        <f>BVRTEMP!D7</f>
        <v>INPUT||pt=D:7||val=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0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</row>
    <row r="16" spans="1:63" ht="4.9000000000000004" customHeight="1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</row>
    <row r="17" spans="1:63" ht="13.9" customHeight="1">
      <c r="A17" s="163" t="s">
        <v>13</v>
      </c>
      <c r="B17" s="120"/>
      <c r="C17" s="120"/>
      <c r="D17" s="120"/>
      <c r="E17" s="120"/>
      <c r="F17" s="120"/>
      <c r="G17" s="233" t="str">
        <f>BVRTEMP!D13</f>
        <v>INPUT||pt=D:13||val=</v>
      </c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163" t="s">
        <v>14</v>
      </c>
      <c r="T17" s="120"/>
      <c r="U17" s="120"/>
      <c r="V17" s="120"/>
      <c r="W17" s="120"/>
      <c r="X17" s="120"/>
      <c r="Y17" s="120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8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</row>
    <row r="18" spans="1:63" ht="3.6" customHeight="1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9"/>
      <c r="AL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>
      <c r="A19" s="163" t="s">
        <v>15</v>
      </c>
      <c r="B19" s="120"/>
      <c r="C19" s="120"/>
      <c r="D19" s="120"/>
      <c r="E19" s="120"/>
      <c r="F19" s="120"/>
      <c r="G19" s="120"/>
      <c r="H19" s="234" t="str">
        <f>BVRTEMP!D15</f>
        <v>INPUT||pt=D:15||val=</v>
      </c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163" t="s">
        <v>16</v>
      </c>
      <c r="T19" s="120"/>
      <c r="U19" s="120"/>
      <c r="V19" s="120"/>
      <c r="W19" s="120"/>
      <c r="X19" s="120"/>
      <c r="Y19" s="120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0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</row>
    <row r="20" spans="1:63" ht="4.1500000000000004" customHeight="1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</row>
    <row r="21" spans="1:63" ht="27" customHeight="1">
      <c r="A21" s="163" t="s">
        <v>17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224" t="str">
        <f>BVRTEMP!D8</f>
        <v>INPUT||pt=D:8||val=</v>
      </c>
      <c r="N21" s="224"/>
      <c r="O21" s="224"/>
      <c r="P21" s="224"/>
      <c r="Q21" s="224"/>
      <c r="R21" s="224"/>
      <c r="S21" s="9"/>
      <c r="T21" s="7" t="str">
        <f>IF(BVRTEMP!D9="OWNED","X","")</f>
        <v/>
      </c>
      <c r="U21" s="169" t="s">
        <v>18</v>
      </c>
      <c r="V21" s="120"/>
      <c r="W21" s="120"/>
      <c r="X21" s="170"/>
      <c r="Y21" s="7" t="str">
        <f>IF(BVRTEMP!D9="RENTED","X","")</f>
        <v/>
      </c>
      <c r="Z21" s="169" t="s">
        <v>19</v>
      </c>
      <c r="AA21" s="120"/>
      <c r="AB21" s="120"/>
      <c r="AC21" s="120"/>
      <c r="AD21" s="120"/>
      <c r="AE21" s="224" t="str">
        <f>IF(Y21="X",CONCATENATE(BVRTEMP!D10," / ",BVRTEMP!D11),"")</f>
        <v/>
      </c>
      <c r="AF21" s="224"/>
      <c r="AG21" s="224"/>
      <c r="AH21" s="224"/>
      <c r="AI21" s="224"/>
      <c r="AJ21" s="224"/>
      <c r="AK21" s="10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 spans="1:63" ht="4.9000000000000004" customHeight="1">
      <c r="A22" s="16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0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</row>
    <row r="23" spans="1:63" ht="13.9" customHeight="1">
      <c r="A23" s="163" t="s">
        <v>20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70"/>
      <c r="L23" s="7" t="str">
        <f>IF(BVRTEMP!D16="PRIVATE TYPE","X","")</f>
        <v/>
      </c>
      <c r="M23" s="169" t="s">
        <v>21</v>
      </c>
      <c r="N23" s="120"/>
      <c r="O23" s="120"/>
      <c r="P23" s="120"/>
      <c r="Q23" s="170"/>
      <c r="R23" s="7" t="str">
        <f>IF(BVRTEMP!D16="GOVERNMENT TYPE","X","")</f>
        <v/>
      </c>
      <c r="S23" s="169" t="s">
        <v>22</v>
      </c>
      <c r="T23" s="120"/>
      <c r="U23" s="120"/>
      <c r="V23" s="120"/>
      <c r="W23" s="120"/>
      <c r="X23" s="170"/>
      <c r="Y23" s="7" t="str">
        <f>IF(BVRTEMP!D16="OTHERS","X","")</f>
        <v/>
      </c>
      <c r="Z23" s="169" t="s">
        <v>23</v>
      </c>
      <c r="AA23" s="120"/>
      <c r="AB23" s="116" t="str">
        <f>IF(Y23="X",BVRTEMP!D17,"")</f>
        <v/>
      </c>
      <c r="AC23" s="116"/>
      <c r="AD23" s="116"/>
      <c r="AE23" s="116"/>
      <c r="AF23" s="116"/>
      <c r="AG23" s="116"/>
      <c r="AH23" s="116"/>
      <c r="AI23" s="116"/>
      <c r="AJ23" s="116"/>
      <c r="AK23" s="11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</row>
    <row r="24" spans="1:63" ht="3.6" customHeight="1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</row>
    <row r="25" spans="1:63">
      <c r="A25" s="163" t="s">
        <v>24</v>
      </c>
      <c r="B25" s="120"/>
      <c r="C25" s="120"/>
      <c r="D25" s="120"/>
      <c r="E25" s="120"/>
      <c r="F25" s="120"/>
      <c r="G25" s="225" t="str">
        <f>BVRTEMP!D18</f>
        <v>INPUT||pt=D:18||val=</v>
      </c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63" t="s">
        <v>25</v>
      </c>
      <c r="T25" s="120"/>
      <c r="U25" s="120"/>
      <c r="V25" s="120"/>
      <c r="W25" s="120"/>
      <c r="X25" s="120"/>
      <c r="Y25" s="120"/>
      <c r="Z25" s="120"/>
      <c r="AA25" s="120"/>
      <c r="AB25" s="226" t="str">
        <f>BVRTEMP!D19</f>
        <v>INPUT||pt=D:19||val=</v>
      </c>
      <c r="AC25" s="157"/>
      <c r="AD25" s="157"/>
      <c r="AE25" s="157"/>
      <c r="AF25" s="157"/>
      <c r="AG25" s="157"/>
      <c r="AH25" s="157"/>
      <c r="AI25" s="157"/>
      <c r="AJ25" s="157"/>
      <c r="AK25" s="11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</row>
    <row r="26" spans="1:63" ht="4.9000000000000004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</row>
    <row r="27" spans="1:63">
      <c r="A27" s="163" t="s">
        <v>26</v>
      </c>
      <c r="B27" s="120"/>
      <c r="C27" s="120"/>
      <c r="D27" s="120"/>
      <c r="E27" s="120"/>
      <c r="F27" s="120"/>
      <c r="G27" s="120"/>
      <c r="H27" s="120"/>
      <c r="I27" s="170"/>
      <c r="J27" s="7" t="str">
        <f>IF(BVRTEMP!D14="SINGLE PROPRIETORSHIP","X","")</f>
        <v/>
      </c>
      <c r="K27" s="169" t="s">
        <v>27</v>
      </c>
      <c r="L27" s="120"/>
      <c r="M27" s="120"/>
      <c r="N27" s="120"/>
      <c r="O27" s="120"/>
      <c r="P27" s="120"/>
      <c r="Q27" s="170"/>
      <c r="R27" s="7" t="str">
        <f>IF(BVRTEMP!D14="PARTNERSHIP","X","")</f>
        <v/>
      </c>
      <c r="S27" s="169" t="s">
        <v>28</v>
      </c>
      <c r="T27" s="120"/>
      <c r="U27" s="120"/>
      <c r="V27" s="170"/>
      <c r="W27" s="7" t="str">
        <f>IF(BVRTEMP!D14="CORPORATION","X","")</f>
        <v/>
      </c>
      <c r="X27" s="169" t="s">
        <v>29</v>
      </c>
      <c r="Y27" s="120"/>
      <c r="Z27" s="120"/>
      <c r="AA27" s="170"/>
      <c r="AB27" s="7" t="str">
        <f>IF(BVRTEMP!D14="FAMILY OWNED CORP.","X","")</f>
        <v/>
      </c>
      <c r="AC27" s="169" t="s">
        <v>30</v>
      </c>
      <c r="AD27" s="120"/>
      <c r="AE27" s="120"/>
      <c r="AF27" s="120"/>
      <c r="AG27" s="120"/>
      <c r="AH27" s="120"/>
      <c r="AI27" s="120"/>
      <c r="AJ27" s="120"/>
      <c r="AK27" s="6"/>
      <c r="AL27" s="6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</row>
    <row r="28" spans="1:63" ht="3.6" customHeight="1">
      <c r="A28" s="160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1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1:63">
      <c r="A29" s="163" t="s">
        <v>31</v>
      </c>
      <c r="B29" s="120"/>
      <c r="C29" s="120"/>
      <c r="D29" s="120"/>
      <c r="E29" s="120"/>
      <c r="F29" s="120"/>
      <c r="G29" s="120"/>
      <c r="H29" s="222" t="str">
        <f>BVRTEMP!D12</f>
        <v>INPUT||pt=D:12||val=</v>
      </c>
      <c r="I29" s="222"/>
      <c r="J29" s="222"/>
      <c r="K29" s="222"/>
      <c r="L29" s="222"/>
      <c r="M29" s="222"/>
      <c r="N29" s="222"/>
      <c r="P29" s="163" t="s">
        <v>32</v>
      </c>
      <c r="Q29" s="120"/>
      <c r="R29" s="120"/>
      <c r="S29" s="120"/>
      <c r="T29" s="120"/>
      <c r="U29" s="170"/>
      <c r="V29" s="7" t="str">
        <f>IF(BVRTEMP!D20="DTI","X","")</f>
        <v/>
      </c>
      <c r="W29" s="6" t="s">
        <v>33</v>
      </c>
      <c r="X29" s="6"/>
      <c r="Y29" s="7" t="str">
        <f>IF(BVRTEMP!D20="SEC","X","")</f>
        <v/>
      </c>
      <c r="Z29" s="169" t="s">
        <v>34</v>
      </c>
      <c r="AA29" s="223"/>
      <c r="AB29" s="7" t="str">
        <f>IF(BVRTEMP!D20="OTHERS","X","")</f>
        <v/>
      </c>
      <c r="AC29" s="169" t="s">
        <v>23</v>
      </c>
      <c r="AD29" s="203"/>
      <c r="AE29" s="222" t="str">
        <f>IF(AB29="X",BVRTEMP!D21,"")</f>
        <v/>
      </c>
      <c r="AF29" s="222"/>
      <c r="AG29" s="222"/>
      <c r="AH29" s="222"/>
      <c r="AI29" s="222"/>
      <c r="AJ29" s="222"/>
      <c r="AK29" s="11"/>
      <c r="AL29" s="9"/>
      <c r="AM29" s="9"/>
      <c r="AN29" s="9"/>
      <c r="AO29" s="9"/>
      <c r="AP29" s="9"/>
      <c r="AQ29" s="9"/>
      <c r="AR29" s="9"/>
    </row>
    <row r="30" spans="1:63" ht="3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M30" s="9"/>
    </row>
    <row r="31" spans="1:63">
      <c r="A31" s="163" t="s">
        <v>35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57" t="str">
        <f>BVRTEMP!D22</f>
        <v>INPUT||pt=D:22||val=</v>
      </c>
      <c r="N31" s="157"/>
      <c r="O31" s="157"/>
      <c r="P31" s="157"/>
      <c r="Q31" s="157"/>
      <c r="R31" s="157"/>
      <c r="S31" s="163" t="s">
        <v>36</v>
      </c>
      <c r="T31" s="120"/>
      <c r="U31" s="120"/>
      <c r="V31" s="120"/>
      <c r="W31" s="120"/>
      <c r="X31" s="120"/>
      <c r="Y31" s="157" t="str">
        <f>BVRTEMP!D23</f>
        <v>INPUT||pt=D:23||val=</v>
      </c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1"/>
      <c r="AL31" s="9"/>
      <c r="AM31" s="9"/>
    </row>
    <row r="32" spans="1:63" ht="3" customHeight="1">
      <c r="A32" s="160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1"/>
      <c r="AL32" s="9"/>
      <c r="AM32" s="9"/>
    </row>
    <row r="33" spans="1:38">
      <c r="A33" s="163" t="s">
        <v>37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70"/>
      <c r="P33" s="7" t="str">
        <f>IF(BVRTEMP!D24="YES","X","")</f>
        <v/>
      </c>
      <c r="Q33" s="169" t="s">
        <v>38</v>
      </c>
      <c r="R33" s="120"/>
      <c r="S33" s="120"/>
      <c r="T33" s="120"/>
      <c r="U33" s="120"/>
      <c r="V33" s="120"/>
      <c r="W33" s="120"/>
      <c r="X33" s="120"/>
      <c r="Y33" s="170"/>
      <c r="Z33" s="7" t="str">
        <f>IF(BVRTEMP!D24="NONE","X","")</f>
        <v/>
      </c>
      <c r="AA33" s="169" t="s">
        <v>39</v>
      </c>
      <c r="AB33" s="120"/>
      <c r="AC33" s="120"/>
      <c r="AD33" s="120"/>
      <c r="AE33" s="120"/>
      <c r="AF33" s="120"/>
      <c r="AG33" s="120"/>
      <c r="AH33" s="120"/>
      <c r="AI33" s="120"/>
      <c r="AJ33" s="120"/>
      <c r="AK33" s="11"/>
      <c r="AL33" s="9"/>
    </row>
    <row r="34" spans="1:38" ht="4.1500000000000004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</row>
    <row r="35" spans="1:38">
      <c r="A35" s="163" t="s">
        <v>40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16" t="str">
        <f>BVRTEMP!D25</f>
        <v>INPUT||pt=D:25||val=</v>
      </c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9"/>
      <c r="AA35" s="163" t="s">
        <v>41</v>
      </c>
      <c r="AB35" s="120"/>
      <c r="AC35" s="120"/>
      <c r="AD35" s="120"/>
      <c r="AE35" s="120"/>
      <c r="AF35" s="120"/>
      <c r="AG35" s="116" t="str">
        <f>BVRTEMP!D26</f>
        <v>INPUT||pt=D:26||val=</v>
      </c>
      <c r="AH35" s="116"/>
      <c r="AI35" s="116"/>
      <c r="AJ35" s="116"/>
      <c r="AK35" s="8"/>
    </row>
    <row r="36" spans="1:38" ht="4.9000000000000004" customHeight="1">
      <c r="A36" s="160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0"/>
    </row>
    <row r="37" spans="1:38">
      <c r="A37" s="163" t="s">
        <v>42</v>
      </c>
      <c r="B37" s="120"/>
      <c r="C37" s="120"/>
      <c r="D37" s="120"/>
      <c r="E37" s="120"/>
      <c r="F37" s="120"/>
      <c r="G37" s="120"/>
      <c r="H37" s="120"/>
      <c r="I37" s="170"/>
      <c r="J37" s="7" t="str">
        <f>IF(BVRTEMP!D27="METRO MANILA","X","")</f>
        <v/>
      </c>
      <c r="K37" s="169" t="s">
        <v>43</v>
      </c>
      <c r="L37" s="120"/>
      <c r="M37" s="120"/>
      <c r="N37" s="120"/>
      <c r="O37" s="170"/>
      <c r="P37" s="7" t="str">
        <f>IF(BVRTEMP!D27="PROVINCIAL","X","")</f>
        <v/>
      </c>
      <c r="Q37" s="169" t="s">
        <v>44</v>
      </c>
      <c r="R37" s="120"/>
      <c r="S37" s="120"/>
      <c r="T37" s="120"/>
      <c r="U37" s="170"/>
      <c r="V37" s="7" t="str">
        <f>IF(BVRTEMP!D27="NATIONWIDE","X","")</f>
        <v/>
      </c>
      <c r="W37" s="169" t="s">
        <v>45</v>
      </c>
      <c r="X37" s="120"/>
      <c r="Y37" s="120"/>
      <c r="Z37" s="120"/>
      <c r="AA37" s="170"/>
      <c r="AB37" s="7" t="str">
        <f>IF(BVRTEMP!D27="INTERNATIONAL","X","")</f>
        <v/>
      </c>
      <c r="AC37" s="169" t="s">
        <v>46</v>
      </c>
      <c r="AD37" s="120"/>
      <c r="AE37" s="120"/>
      <c r="AF37" s="120"/>
      <c r="AG37" s="120"/>
      <c r="AH37" s="120"/>
      <c r="AI37" s="120"/>
      <c r="AJ37" s="120"/>
      <c r="AK37" s="10"/>
    </row>
    <row r="38" spans="1:38" ht="5.45" customHeight="1">
      <c r="A38" s="160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1"/>
    </row>
    <row r="39" spans="1:38" ht="18" customHeight="1">
      <c r="A39" s="163" t="s">
        <v>47</v>
      </c>
      <c r="B39" s="120"/>
      <c r="C39" s="120"/>
      <c r="D39" s="120"/>
      <c r="E39" s="120"/>
      <c r="F39" s="120"/>
      <c r="G39" s="157" t="str">
        <f>BVRTEMP!D28</f>
        <v>INPUT||pt=D:28||val=</v>
      </c>
      <c r="H39" s="157"/>
      <c r="I39" s="157"/>
      <c r="J39" s="8"/>
      <c r="K39" s="163" t="s">
        <v>48</v>
      </c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222" t="str">
        <f>BVRTEMP!D29</f>
        <v>INPUT||pt=D:29||val=</v>
      </c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11"/>
    </row>
    <row r="40" spans="1:38" ht="4.1500000000000004" customHeight="1">
      <c r="A40" s="160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1"/>
    </row>
    <row r="41" spans="1:38">
      <c r="A41" s="163" t="s">
        <v>49</v>
      </c>
      <c r="B41" s="120"/>
      <c r="C41" s="120"/>
      <c r="D41" s="120"/>
      <c r="E41" s="120"/>
      <c r="F41" s="120"/>
      <c r="G41" s="120"/>
      <c r="H41" s="120"/>
      <c r="I41" s="170"/>
      <c r="J41" s="7" t="str">
        <f>IF(BVRTEMP!D30="YES","X","")</f>
        <v/>
      </c>
      <c r="K41" s="169" t="s">
        <v>38</v>
      </c>
      <c r="L41" s="120"/>
      <c r="M41" s="120"/>
      <c r="N41" s="120"/>
      <c r="O41" s="170"/>
      <c r="P41" s="7" t="str">
        <f>IF(BVRTEMP!D30="NO","X","")</f>
        <v/>
      </c>
      <c r="Q41" s="169" t="s">
        <v>50</v>
      </c>
      <c r="R41" s="120"/>
      <c r="S41" s="120"/>
      <c r="T41" s="163" t="s">
        <v>51</v>
      </c>
      <c r="U41" s="120"/>
      <c r="V41" s="120"/>
      <c r="W41" s="120"/>
      <c r="X41" s="120"/>
      <c r="Y41" s="120"/>
      <c r="Z41" s="120"/>
      <c r="AA41" s="120"/>
      <c r="AB41" s="120"/>
      <c r="AC41" s="120"/>
      <c r="AD41" s="221" t="str">
        <f>IF(J41="X",BVRTEMP!D32,"")</f>
        <v/>
      </c>
      <c r="AE41" s="222"/>
      <c r="AF41" s="222"/>
      <c r="AG41" s="222"/>
      <c r="AH41" s="222"/>
      <c r="AI41" s="222"/>
      <c r="AJ41" s="222"/>
      <c r="AK41" s="11"/>
    </row>
    <row r="42" spans="1:38" ht="4.9000000000000004" customHeight="1">
      <c r="A42" s="160" t="s">
        <v>52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1"/>
    </row>
    <row r="43" spans="1:38">
      <c r="A43" s="163" t="s">
        <v>53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221" t="str">
        <f>IF(J41="X",BVRTEMP!D31,"")</f>
        <v/>
      </c>
      <c r="M43" s="222"/>
      <c r="N43" s="222"/>
      <c r="O43" s="222"/>
      <c r="P43" s="222"/>
      <c r="Q43" s="222"/>
      <c r="R43" s="222"/>
      <c r="T43" s="163" t="s">
        <v>54</v>
      </c>
      <c r="U43" s="120"/>
      <c r="V43" s="120"/>
      <c r="W43" s="120"/>
      <c r="X43" s="120"/>
      <c r="Y43" s="120"/>
      <c r="Z43" s="120"/>
      <c r="AA43" s="120"/>
      <c r="AB43" s="120"/>
      <c r="AC43" s="222"/>
      <c r="AD43" s="222"/>
      <c r="AE43" s="222"/>
      <c r="AF43" s="222"/>
      <c r="AG43" s="222"/>
      <c r="AH43" s="222"/>
      <c r="AI43" s="222"/>
      <c r="AJ43" s="222"/>
      <c r="AK43" s="11"/>
    </row>
    <row r="44" spans="1:38" ht="3" hidden="1" customHeight="1">
      <c r="A44" s="160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1"/>
    </row>
    <row r="45" spans="1:38">
      <c r="A45" s="163" t="s">
        <v>55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70"/>
      <c r="M45" s="7" t="str">
        <f>IF(OR(BVRTEMP!D34="AIRCON",BVRTEMP!D35="AIRCON",BVRTEMP!D35="AIRCON",BVRTEMP!D36="AIRCON",BVRTEMP!D37="AIRCON",BVRTEMP!D38="AIRCON"),"X","")</f>
        <v/>
      </c>
      <c r="N45" s="169" t="s">
        <v>56</v>
      </c>
      <c r="O45" s="120"/>
      <c r="P45" s="120"/>
      <c r="Q45" s="120"/>
      <c r="R45" s="170"/>
      <c r="S45" s="7" t="str">
        <f>IF(OR(BVRTEMP!D34="COMPUTER",BVRTEMP!D35="OMPUTER",BVRTEMP!D35="COMPUTER",BVRTEMP!D36="COMPUTER",BVRTEMP!D37="COMPUTER",BVRTEMP!D38="COMPUTER"),"X","")</f>
        <v/>
      </c>
      <c r="T45" s="169" t="s">
        <v>57</v>
      </c>
      <c r="U45" s="120"/>
      <c r="V45" s="120"/>
      <c r="W45" s="120"/>
      <c r="X45" s="120"/>
      <c r="Y45" s="170"/>
      <c r="Z45" s="7" t="str">
        <f>IF(OR(BVRTEMP!D34="TABLES",BVRTEMP!D35="TABLES",BVRTEMP!D35="TABLES",BVRTEMP!D36="TABLES",BVRTEMP!D37="TABLES",BVRTEMP!D38="TABLES"),"X","")</f>
        <v/>
      </c>
      <c r="AA45" s="169" t="s">
        <v>58</v>
      </c>
      <c r="AB45" s="120"/>
      <c r="AC45" s="120"/>
      <c r="AD45" s="120"/>
      <c r="AE45" s="120"/>
      <c r="AF45" s="120"/>
      <c r="AG45" s="120"/>
      <c r="AH45" s="120"/>
      <c r="AI45" s="120"/>
      <c r="AJ45" s="120"/>
      <c r="AK45" s="11"/>
    </row>
    <row r="46" spans="1:38" ht="3.6" customHeight="1">
      <c r="A46" s="160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1"/>
    </row>
    <row r="47" spans="1:38">
      <c r="A47" s="160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80"/>
      <c r="M47" s="7" t="str">
        <f>IF(OR(BVRTEMP!D34="PHOTOCOPIER",BVRTEMP!D35="PHOTOCOPIER",BVRTEMP!D35="PHOTOCOPIER",BVRTEMP!D36="PHOTOCOPIER",BVRTEMP!D37="PHOTOCOPIER",BVRTEMP!D38="PHOTOCOPIER"),"X","")</f>
        <v/>
      </c>
      <c r="N47" s="169" t="s">
        <v>59</v>
      </c>
      <c r="O47" s="120"/>
      <c r="P47" s="120"/>
      <c r="Q47" s="120"/>
      <c r="R47" s="170"/>
      <c r="S47" s="7" t="str">
        <f>IF(OR(BVRTEMP!D34="FAX MACHINES",BVRTEMP!D35="FAX MACHINES",BVRTEMP!D35="FAX MACHINES",BVRTEMP!D36="FAX MACHINES",BVRTEMP!D37="FAX MACHINES",BVRTEMP!D38="FAX MACHINES"),"X","")</f>
        <v/>
      </c>
      <c r="T47" s="169" t="s">
        <v>60</v>
      </c>
      <c r="U47" s="120"/>
      <c r="V47" s="120"/>
      <c r="W47" s="120"/>
      <c r="X47" s="120"/>
      <c r="Y47" s="170"/>
      <c r="Z47" s="7" t="str">
        <f>IF(OR(BVRTEMP!D34="FILING CABINET/S",BVRTEMP!D35="FILING CABINET/S",BVRTEMP!D35="FILING CABINET/S",BVRTEMP!D36="FILING CABINET/S",BVRTEMP!D37="FILING CABINET/S",BVRTEMP!D38="FILING CABINET/S"),"X","")</f>
        <v/>
      </c>
      <c r="AA47" s="169" t="s">
        <v>61</v>
      </c>
      <c r="AB47" s="120"/>
      <c r="AC47" s="120"/>
      <c r="AD47" s="120"/>
      <c r="AE47" s="120"/>
      <c r="AF47" s="120"/>
      <c r="AG47" s="120"/>
      <c r="AH47" s="120"/>
      <c r="AI47" s="120"/>
      <c r="AJ47" s="120"/>
      <c r="AK47" s="11"/>
    </row>
    <row r="48" spans="1:38" ht="4.9000000000000004" customHeight="1">
      <c r="A48" s="160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1"/>
    </row>
    <row r="49" spans="1:37" ht="15" customHeight="1">
      <c r="A49" s="160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80"/>
      <c r="M49" s="7"/>
      <c r="N49" s="169" t="s">
        <v>23</v>
      </c>
      <c r="O49" s="120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"/>
    </row>
    <row r="50" spans="1:37" ht="3.6" customHeight="1">
      <c r="A50" s="212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11"/>
    </row>
    <row r="51" spans="1:37" ht="12.75" customHeight="1">
      <c r="A51" s="183" t="s">
        <v>62</v>
      </c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9"/>
      <c r="AK51" s="11"/>
    </row>
    <row r="52" spans="1:37" ht="0.75" customHeight="1">
      <c r="A52" s="181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1"/>
    </row>
    <row r="53" spans="1:37">
      <c r="A53" s="163" t="s">
        <v>63</v>
      </c>
      <c r="B53" s="120"/>
      <c r="C53" s="120"/>
      <c r="D53" s="120"/>
      <c r="E53" s="120"/>
      <c r="F53" s="120"/>
      <c r="G53" s="120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63" t="s">
        <v>64</v>
      </c>
      <c r="U53" s="120"/>
      <c r="V53" s="120"/>
      <c r="W53" s="120"/>
      <c r="X53" s="120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"/>
    </row>
    <row r="54" spans="1:37" ht="3.6" customHeight="1">
      <c r="A54" s="160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1"/>
    </row>
    <row r="55" spans="1:37">
      <c r="A55" s="163" t="s">
        <v>65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220"/>
      <c r="N55" s="220"/>
      <c r="O55" s="220"/>
      <c r="P55" s="220"/>
      <c r="Q55" s="220"/>
      <c r="R55" s="220"/>
      <c r="S55" s="220"/>
      <c r="T55" s="163" t="s">
        <v>66</v>
      </c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16"/>
      <c r="AH55" s="116"/>
      <c r="AI55" s="116"/>
      <c r="AJ55" s="116"/>
      <c r="AK55" s="11"/>
    </row>
    <row r="56" spans="1:37" ht="3.6" customHeight="1">
      <c r="A56" s="160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1"/>
    </row>
    <row r="57" spans="1:37">
      <c r="A57" s="163" t="s">
        <v>67</v>
      </c>
      <c r="B57" s="120"/>
      <c r="C57" s="120"/>
      <c r="D57" s="120"/>
      <c r="E57" s="120"/>
      <c r="F57" s="120"/>
      <c r="G57" s="120"/>
      <c r="H57" s="120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163" t="s">
        <v>68</v>
      </c>
      <c r="U57" s="120"/>
      <c r="V57" s="120"/>
      <c r="W57" s="120"/>
      <c r="X57" s="120"/>
      <c r="Y57" s="120"/>
      <c r="Z57" s="120"/>
      <c r="AA57" s="120"/>
      <c r="AB57" s="116"/>
      <c r="AC57" s="116"/>
      <c r="AD57" s="116"/>
      <c r="AE57" s="116"/>
      <c r="AF57" s="116"/>
      <c r="AG57" s="116"/>
      <c r="AH57" s="116"/>
      <c r="AI57" s="116"/>
      <c r="AJ57" s="116"/>
      <c r="AK57" s="11"/>
    </row>
    <row r="58" spans="1:37" ht="3.6" customHeight="1">
      <c r="A58" s="212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</row>
    <row r="59" spans="1:37" ht="12.75" customHeight="1">
      <c r="A59" s="183" t="s">
        <v>69</v>
      </c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5"/>
    </row>
    <row r="60" spans="1:37" ht="4.9000000000000004" customHeight="1">
      <c r="A60" s="213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</row>
    <row r="61" spans="1:37" ht="13.5" customHeight="1">
      <c r="A61" s="214" t="s">
        <v>70</v>
      </c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1"/>
      <c r="M61" s="214" t="s">
        <v>71</v>
      </c>
      <c r="N61" s="190"/>
      <c r="O61" s="190"/>
      <c r="P61" s="190"/>
      <c r="Q61" s="190"/>
      <c r="R61" s="190"/>
      <c r="S61" s="190"/>
      <c r="T61" s="190"/>
      <c r="U61" s="190"/>
      <c r="V61" s="191"/>
      <c r="W61" s="214" t="s">
        <v>72</v>
      </c>
      <c r="X61" s="190"/>
      <c r="Y61" s="190"/>
      <c r="Z61" s="190"/>
      <c r="AA61" s="190"/>
      <c r="AB61" s="190"/>
      <c r="AC61" s="190"/>
      <c r="AD61" s="191"/>
      <c r="AE61" s="215" t="s">
        <v>73</v>
      </c>
      <c r="AF61" s="216"/>
      <c r="AG61" s="216"/>
      <c r="AH61" s="216"/>
      <c r="AI61" s="216"/>
      <c r="AJ61" s="217"/>
      <c r="AK61" s="12"/>
    </row>
    <row r="62" spans="1:37">
      <c r="A62" s="209" t="str">
        <f>IF(BVRTEMP!D42=0,"",BVRTEMP!D42)</f>
        <v>INPUT||pt=D:42||val=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10"/>
      <c r="M62" s="209" t="str">
        <f>IF(BVRTEMP!D43=0,"",BVRTEMP!D43)</f>
        <v>INPUT||pt=D:43||val=</v>
      </c>
      <c r="N62" s="174"/>
      <c r="O62" s="174"/>
      <c r="P62" s="174"/>
      <c r="Q62" s="174"/>
      <c r="R62" s="174"/>
      <c r="S62" s="174"/>
      <c r="T62" s="174"/>
      <c r="U62" s="174"/>
      <c r="V62" s="210"/>
      <c r="W62" s="209" t="str">
        <f>IF(BVRTEMP!D44=0,"",BVRTEMP!D44)</f>
        <v>INPUT||pt=D:44||val=</v>
      </c>
      <c r="X62" s="174"/>
      <c r="Y62" s="174"/>
      <c r="Z62" s="174"/>
      <c r="AA62" s="174"/>
      <c r="AB62" s="174"/>
      <c r="AC62" s="174"/>
      <c r="AD62" s="210"/>
      <c r="AE62" s="209" t="str">
        <f>IF(BVRTEMP!D45=0,"",BVRTEMP!D45)</f>
        <v>INPUT||pt=D:45||val=</v>
      </c>
      <c r="AF62" s="174"/>
      <c r="AG62" s="174"/>
      <c r="AH62" s="174"/>
      <c r="AI62" s="174"/>
      <c r="AJ62" s="210"/>
    </row>
    <row r="63" spans="1:37">
      <c r="A63" s="209" t="str">
        <f>IF(BVRTEMP!D46=0,"",BVRTEMP!D46)</f>
        <v>INPUT||pt=D:46||val=</v>
      </c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10"/>
      <c r="M63" s="209" t="str">
        <f>IF(BVRTEMP!D47=0,"",BVRTEMP!D47)</f>
        <v>INPUT||pt=D:47||val=</v>
      </c>
      <c r="N63" s="174"/>
      <c r="O63" s="174"/>
      <c r="P63" s="174"/>
      <c r="Q63" s="174"/>
      <c r="R63" s="174"/>
      <c r="S63" s="174"/>
      <c r="T63" s="174"/>
      <c r="U63" s="174"/>
      <c r="V63" s="210"/>
      <c r="W63" s="209" t="str">
        <f>IF(BVRTEMP!D48=0,"",BVRTEMP!D48)</f>
        <v>INPUT||pt=D:48||val=</v>
      </c>
      <c r="X63" s="174"/>
      <c r="Y63" s="174"/>
      <c r="Z63" s="174"/>
      <c r="AA63" s="174"/>
      <c r="AB63" s="174"/>
      <c r="AC63" s="174"/>
      <c r="AD63" s="210"/>
      <c r="AE63" s="209" t="str">
        <f>IF(BVRTEMP!D49=0,"",BVRTEMP!D49)</f>
        <v>INPUT||pt=D:49||val=</v>
      </c>
      <c r="AF63" s="174"/>
      <c r="AG63" s="174"/>
      <c r="AH63" s="174"/>
      <c r="AI63" s="174"/>
      <c r="AJ63" s="210"/>
    </row>
    <row r="64" spans="1:37">
      <c r="A64" s="209" t="str">
        <f>IF(BVRTEMP!D50=0,"",BVRTEMP!D50)</f>
        <v>INPUT||pt=D:50||val=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210"/>
      <c r="M64" s="209" t="str">
        <f>IF(BVRTEMP!D51=0,"",BVRTEMP!D51)</f>
        <v>INPUT||pt=D:51||val=</v>
      </c>
      <c r="N64" s="174"/>
      <c r="O64" s="174"/>
      <c r="P64" s="174"/>
      <c r="Q64" s="174"/>
      <c r="R64" s="174"/>
      <c r="S64" s="174"/>
      <c r="T64" s="174"/>
      <c r="U64" s="174"/>
      <c r="V64" s="210"/>
      <c r="W64" s="209" t="str">
        <f>IF(BVRTEMP!D52=0,"",BVRTEMP!D52)</f>
        <v>INPUT||pt=D:52||val=</v>
      </c>
      <c r="X64" s="174"/>
      <c r="Y64" s="174"/>
      <c r="Z64" s="174"/>
      <c r="AA64" s="174"/>
      <c r="AB64" s="174"/>
      <c r="AC64" s="174"/>
      <c r="AD64" s="210"/>
      <c r="AE64" s="209" t="str">
        <f>IF(BVRTEMP!D53=0,"",BVRTEMP!D53)</f>
        <v>INPUT||pt=D:53||val=</v>
      </c>
      <c r="AF64" s="174"/>
      <c r="AG64" s="174"/>
      <c r="AH64" s="174"/>
      <c r="AI64" s="174"/>
      <c r="AJ64" s="210"/>
    </row>
    <row r="65" spans="1:36">
      <c r="A65" s="209" t="str">
        <f>IF(BVRTEMP!D54=0,"",BVRTEMP!D54)</f>
        <v>INPUT||pt=D:54||val=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210"/>
      <c r="M65" s="209" t="str">
        <f>IF(BVRTEMP!D55=0,"",BVRTEMP!D55)</f>
        <v>INPUT||pt=D:55||val=</v>
      </c>
      <c r="N65" s="174"/>
      <c r="O65" s="174"/>
      <c r="P65" s="174"/>
      <c r="Q65" s="174"/>
      <c r="R65" s="174"/>
      <c r="S65" s="174"/>
      <c r="T65" s="174"/>
      <c r="U65" s="174"/>
      <c r="V65" s="210"/>
      <c r="W65" s="209" t="str">
        <f>IF(BVRTEMP!D56=0,"",BVRTEMP!D56)</f>
        <v>INPUT||pt=D:56||val=</v>
      </c>
      <c r="X65" s="174"/>
      <c r="Y65" s="174"/>
      <c r="Z65" s="174"/>
      <c r="AA65" s="174"/>
      <c r="AB65" s="174"/>
      <c r="AC65" s="174"/>
      <c r="AD65" s="210"/>
      <c r="AE65" s="209" t="str">
        <f>IF(BVRTEMP!D57=0,"",BVRTEMP!D57)</f>
        <v>INPUT||pt=D:57||val=</v>
      </c>
      <c r="AF65" s="174"/>
      <c r="AG65" s="174"/>
      <c r="AH65" s="174"/>
      <c r="AI65" s="174"/>
      <c r="AJ65" s="210"/>
    </row>
    <row r="66" spans="1:36" ht="16.5" customHeight="1">
      <c r="A66" s="209" t="str">
        <f>IF(BVRTEMP!D58=0,"",BVRTEMP!D58)</f>
        <v>INPUT||pt=D:58||val=</v>
      </c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210"/>
      <c r="M66" s="209" t="str">
        <f>IF(BVRTEMP!D59=0,"",BVRTEMP!D59)</f>
        <v>INPUT||pt=D:59||val=</v>
      </c>
      <c r="N66" s="174"/>
      <c r="O66" s="174"/>
      <c r="P66" s="174"/>
      <c r="Q66" s="174"/>
      <c r="R66" s="174"/>
      <c r="S66" s="174"/>
      <c r="T66" s="174"/>
      <c r="U66" s="174"/>
      <c r="V66" s="210"/>
      <c r="W66" s="209" t="str">
        <f>IF(BVRTEMP!D60=0,"",BVRTEMP!D60)</f>
        <v>INPUT||pt=D:60||val=</v>
      </c>
      <c r="X66" s="174"/>
      <c r="Y66" s="174"/>
      <c r="Z66" s="174"/>
      <c r="AA66" s="174"/>
      <c r="AB66" s="174"/>
      <c r="AC66" s="174"/>
      <c r="AD66" s="210"/>
      <c r="AE66" s="209" t="str">
        <f>IF(BVRTEMP!D61=0,"",BVRTEMP!D61)</f>
        <v>INPUT||pt=D:61||val=</v>
      </c>
      <c r="AF66" s="174"/>
      <c r="AG66" s="174"/>
      <c r="AH66" s="174"/>
      <c r="AI66" s="174"/>
      <c r="AJ66" s="210"/>
    </row>
    <row r="67" spans="1:36" ht="4.1500000000000004" customHeight="1">
      <c r="A67" s="209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10"/>
      <c r="M67" s="209"/>
      <c r="N67" s="174"/>
      <c r="O67" s="174"/>
      <c r="P67" s="174"/>
      <c r="Q67" s="174"/>
      <c r="R67" s="174"/>
      <c r="S67" s="174"/>
      <c r="T67" s="174"/>
      <c r="U67" s="174"/>
      <c r="V67" s="210"/>
      <c r="W67" s="209"/>
      <c r="X67" s="174"/>
      <c r="Y67" s="174"/>
      <c r="Z67" s="174"/>
      <c r="AA67" s="174"/>
      <c r="AB67" s="174"/>
      <c r="AC67" s="174"/>
      <c r="AD67" s="210"/>
      <c r="AE67" s="209"/>
      <c r="AF67" s="174"/>
      <c r="AG67" s="174"/>
      <c r="AH67" s="174"/>
      <c r="AI67" s="174"/>
      <c r="AJ67" s="210"/>
    </row>
    <row r="68" spans="1:36">
      <c r="A68" s="183" t="s">
        <v>74</v>
      </c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5"/>
    </row>
    <row r="69" spans="1:36" ht="6.6" customHeight="1">
      <c r="A69" s="181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</row>
    <row r="70" spans="1:36">
      <c r="A70" s="6"/>
      <c r="B70" s="206" t="s">
        <v>75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206" t="s">
        <v>76</v>
      </c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</row>
    <row r="71" spans="1:36" ht="6.75" customHeight="1">
      <c r="A71" s="160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</row>
    <row r="72" spans="1:36">
      <c r="A72" s="6"/>
      <c r="B72" s="7" t="str">
        <f>IF(BVRTEMP!A63="BRISK BUSINESS / TRANSACTION GOING ON","X","")</f>
        <v/>
      </c>
      <c r="C72" s="169" t="s">
        <v>77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8"/>
      <c r="Q72" s="7" t="str">
        <f>IF(BVRTEMP!A63="NO SIGN OF BUSINESS SEEN / CLOSED AT TIME OF VISIT","X","")</f>
        <v/>
      </c>
      <c r="R72" s="169" t="s">
        <v>78</v>
      </c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70"/>
      <c r="AH72" s="7" t="str">
        <f>IF(BVRTEMP!A63="N/A","X","")</f>
        <v/>
      </c>
      <c r="AI72" s="169" t="s">
        <v>79</v>
      </c>
      <c r="AJ72" s="203"/>
    </row>
    <row r="73" spans="1:36" ht="3.6" customHeight="1">
      <c r="A73" s="160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</row>
    <row r="74" spans="1:36">
      <c r="A74" s="6"/>
      <c r="B74" s="7" t="str">
        <f>IF(BVRTEMP!A64="WITH PERSONNEL SEEN","X","")</f>
        <v/>
      </c>
      <c r="C74" s="169" t="s">
        <v>80</v>
      </c>
      <c r="D74" s="120"/>
      <c r="E74" s="120"/>
      <c r="F74" s="120"/>
      <c r="G74" s="120"/>
      <c r="H74" s="170"/>
      <c r="I74" s="7"/>
      <c r="J74" s="169" t="s">
        <v>81</v>
      </c>
      <c r="K74" s="120"/>
      <c r="L74" s="120"/>
      <c r="M74" s="120"/>
      <c r="N74" s="120"/>
      <c r="O74" s="120"/>
      <c r="P74" s="170"/>
      <c r="Q74" s="7" t="str">
        <f>IF(BVRTEMP!A64="NO PERSONNEL SEEN","X","")</f>
        <v/>
      </c>
      <c r="R74" s="169" t="s">
        <v>82</v>
      </c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70"/>
      <c r="AH74" s="7" t="str">
        <f>IF(BVRTEMP!A64="N/A","X","")</f>
        <v/>
      </c>
      <c r="AI74" s="169" t="s">
        <v>79</v>
      </c>
      <c r="AJ74" s="203"/>
    </row>
    <row r="75" spans="1:36" ht="4.9000000000000004" customHeight="1">
      <c r="A75" s="160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</row>
    <row r="76" spans="1:36">
      <c r="A76" s="6"/>
      <c r="B76" s="7" t="str">
        <f>IF(BVRTEMP!A65="WITH CUSTOMERS SEEN","X","")</f>
        <v/>
      </c>
      <c r="C76" s="169" t="s">
        <v>83</v>
      </c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70"/>
      <c r="Q76" s="7" t="str">
        <f>IF(BVRTEMP!A65="NONE CUSTOMER SEEN","X","")</f>
        <v/>
      </c>
      <c r="R76" s="169" t="s">
        <v>39</v>
      </c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70"/>
      <c r="AH76" s="7" t="str">
        <f>IF(BVRTEMP!A65="N/A","X","")</f>
        <v/>
      </c>
      <c r="AI76" s="169" t="s">
        <v>79</v>
      </c>
      <c r="AJ76" s="203"/>
    </row>
    <row r="77" spans="1:36" ht="4.9000000000000004" customHeight="1">
      <c r="A77" s="160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</row>
    <row r="78" spans="1:36">
      <c r="A78" s="6"/>
      <c r="B78" s="7" t="str">
        <f>IF(BVRTEMP!A66="IDEAL LOCATION","X","")</f>
        <v/>
      </c>
      <c r="C78" s="169" t="s">
        <v>84</v>
      </c>
      <c r="D78" s="120"/>
      <c r="E78" s="120"/>
      <c r="F78" s="120"/>
      <c r="G78" s="120"/>
      <c r="H78" s="170"/>
      <c r="I78" s="7"/>
      <c r="J78" s="169" t="s">
        <v>85</v>
      </c>
      <c r="K78" s="120"/>
      <c r="L78" s="120"/>
      <c r="M78" s="120"/>
      <c r="N78" s="120"/>
      <c r="O78" s="120"/>
      <c r="P78" s="170"/>
      <c r="Q78" s="7" t="str">
        <f>IF(BVRTEMP!A66="POOR LOCATION","X","")</f>
        <v/>
      </c>
      <c r="R78" s="169" t="s">
        <v>86</v>
      </c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70"/>
      <c r="AH78" s="7" t="str">
        <f>IF(BVRTEMP!A66="N/A","X","")</f>
        <v/>
      </c>
      <c r="AI78" s="169" t="s">
        <v>79</v>
      </c>
      <c r="AJ78" s="203"/>
    </row>
    <row r="79" spans="1:36" ht="4.1500000000000004" customHeight="1">
      <c r="A79" s="160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</row>
    <row r="80" spans="1:36">
      <c r="A80" s="6"/>
      <c r="B80" s="7" t="str">
        <f>IF(BVRTEMP!A67="WITH SIGNAGE","X","")</f>
        <v/>
      </c>
      <c r="C80" s="169" t="s">
        <v>87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70"/>
      <c r="Q80" s="7" t="str">
        <f>IF(BVRTEMP!A67="NONE","X","")</f>
        <v/>
      </c>
      <c r="R80" s="169" t="s">
        <v>39</v>
      </c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70"/>
      <c r="AH80" s="7" t="str">
        <f>IF(BVRTEMP!A67="N/A","X","")</f>
        <v/>
      </c>
      <c r="AI80" s="169" t="s">
        <v>79</v>
      </c>
      <c r="AJ80" s="203"/>
    </row>
    <row r="81" spans="1:36" ht="5.45" customHeight="1">
      <c r="A81" s="160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</row>
    <row r="82" spans="1:36">
      <c r="A82" s="6"/>
      <c r="B82" s="7" t="str">
        <f>IF(BVRTEMP!A68="PROFITABLE","X","")</f>
        <v/>
      </c>
      <c r="C82" s="169" t="s">
        <v>88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70"/>
      <c r="Q82" s="7" t="str">
        <f>IF(BVRTEMP!A68="NOT PROFITABLE","X","")</f>
        <v/>
      </c>
      <c r="R82" s="169" t="s">
        <v>89</v>
      </c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70"/>
      <c r="AH82" s="7" t="str">
        <f>IF(BVRTEMP!A68="N/A","X","")</f>
        <v/>
      </c>
      <c r="AI82" s="169" t="s">
        <v>79</v>
      </c>
      <c r="AJ82" s="203"/>
    </row>
    <row r="83" spans="1:36" ht="4.9000000000000004" customHeight="1">
      <c r="A83" s="204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</row>
    <row r="84" spans="1:36">
      <c r="A84" s="6"/>
      <c r="B84" s="7" t="str">
        <f>IF(BVRTEMP!A69="MARKETABLE PRODUCT LINE","X","")</f>
        <v/>
      </c>
      <c r="C84" s="169" t="s">
        <v>90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70"/>
      <c r="Q84" s="7" t="str">
        <f>IF(BVRTEMP!A69="SEASONAL DEMANDS","X","")</f>
        <v/>
      </c>
      <c r="R84" s="169" t="s">
        <v>91</v>
      </c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70"/>
      <c r="AH84" s="7" t="str">
        <f>IF(BVRTEMP!A69="N/A","X","")</f>
        <v/>
      </c>
      <c r="AI84" s="169" t="s">
        <v>79</v>
      </c>
      <c r="AJ84" s="203"/>
    </row>
    <row r="85" spans="1:36" ht="5.45" customHeight="1">
      <c r="A85" s="160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</row>
    <row r="86" spans="1:36">
      <c r="A86" s="6"/>
      <c r="B86" s="7" t="str">
        <f>IF(BVRTEMP!A70="FAST-MOVING INVENTORIES","X","")</f>
        <v/>
      </c>
      <c r="C86" s="169" t="s">
        <v>92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70"/>
      <c r="Q86" s="7" t="str">
        <f>IF(BVRTEMP!A70="SLOW MOVING INVENTORIES","X","")</f>
        <v/>
      </c>
      <c r="R86" s="169" t="s">
        <v>93</v>
      </c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70"/>
      <c r="AH86" s="7" t="str">
        <f>IF(BVRTEMP!A70="N/A","X","")</f>
        <v/>
      </c>
      <c r="AI86" s="169" t="s">
        <v>79</v>
      </c>
      <c r="AJ86" s="203"/>
    </row>
    <row r="87" spans="1:36" ht="4.1500000000000004" customHeight="1">
      <c r="A87" s="160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</row>
    <row r="88" spans="1:36">
      <c r="A88" s="6"/>
      <c r="B88" s="7"/>
      <c r="C88" s="169" t="s">
        <v>94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70"/>
      <c r="Q88" s="7"/>
      <c r="R88" s="169" t="s">
        <v>95</v>
      </c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70"/>
      <c r="AH88" s="7" t="s">
        <v>96</v>
      </c>
      <c r="AI88" s="169" t="s">
        <v>79</v>
      </c>
      <c r="AJ88" s="203"/>
    </row>
    <row r="89" spans="1:36" ht="4.9000000000000004" customHeight="1">
      <c r="A89" s="160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</row>
    <row r="90" spans="1:36">
      <c r="A90" s="6"/>
      <c r="B90" s="7"/>
      <c r="C90" s="169" t="s">
        <v>97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70"/>
      <c r="Q90" s="7"/>
      <c r="R90" s="169" t="s">
        <v>98</v>
      </c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70"/>
      <c r="AH90" s="7" t="s">
        <v>96</v>
      </c>
      <c r="AI90" s="169" t="s">
        <v>79</v>
      </c>
      <c r="AJ90" s="203"/>
    </row>
    <row r="91" spans="1:36" ht="4.1500000000000004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>
      <c r="A92" s="6"/>
      <c r="B92" s="7" t="str">
        <f>IF(BVRTEMP!A71="WITH SECURITY GUARD/S","X","")</f>
        <v/>
      </c>
      <c r="C92" s="169" t="s">
        <v>99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70"/>
      <c r="Q92" s="15" t="str">
        <f>IF(BVRTEMP!A71="NO SECURITY GUARD/S","X","")</f>
        <v/>
      </c>
      <c r="R92" s="169" t="s">
        <v>100</v>
      </c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70"/>
      <c r="AH92" s="7" t="str">
        <f>IF(BVRTEMP!A71="N/A","X","")</f>
        <v/>
      </c>
      <c r="AI92" s="169" t="s">
        <v>79</v>
      </c>
      <c r="AJ92" s="203"/>
    </row>
    <row r="93" spans="1:36" ht="5.45" customHeight="1">
      <c r="A93" s="160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</row>
    <row r="94" spans="1:36">
      <c r="A94" s="6"/>
      <c r="B94" s="15" t="str">
        <f>IF(BVRTEMP!A72="WITH COMPANY VEHICLES OWNED","X","")</f>
        <v/>
      </c>
      <c r="C94" s="169" t="s">
        <v>101</v>
      </c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70"/>
      <c r="Q94" s="7" t="str">
        <f>IF(BVRTEMP!A72="WITHOUT COMPANY VEHICLES OWNED","X","")</f>
        <v/>
      </c>
      <c r="R94" s="169" t="s">
        <v>102</v>
      </c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70"/>
      <c r="AH94" s="7" t="str">
        <f>IF(BVRTEMP!A72="N/A","X","")</f>
        <v/>
      </c>
      <c r="AI94" s="169" t="s">
        <v>79</v>
      </c>
      <c r="AJ94" s="203"/>
    </row>
    <row r="95" spans="1:36" ht="6" customHeight="1">
      <c r="A95" s="152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</row>
    <row r="96" spans="1:36">
      <c r="A96" s="119" t="s">
        <v>103</v>
      </c>
      <c r="B96" s="120"/>
      <c r="C96" s="120"/>
      <c r="D96" s="120"/>
      <c r="E96" s="120"/>
      <c r="F96" s="120"/>
      <c r="G96" s="116" t="str">
        <f>IF(P96="X",BVRTEMP!D40,"-")</f>
        <v>-</v>
      </c>
      <c r="H96" s="116"/>
      <c r="I96" s="116"/>
      <c r="K96" s="195" t="s">
        <v>104</v>
      </c>
      <c r="L96" s="120"/>
      <c r="M96" s="120"/>
      <c r="N96" s="120"/>
      <c r="O96" s="170"/>
      <c r="P96" s="7" t="str">
        <f>IF(BVRTEMP!D39="YES","X","")</f>
        <v/>
      </c>
      <c r="Q96" s="196" t="s">
        <v>38</v>
      </c>
      <c r="R96" s="120"/>
      <c r="S96" s="170"/>
      <c r="T96" s="7" t="str">
        <f>IF(BVRTEMP!D39="NO","X","")</f>
        <v/>
      </c>
      <c r="U96" s="197" t="s">
        <v>105</v>
      </c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</row>
    <row r="97" spans="1:36">
      <c r="A97" s="152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</row>
    <row r="98" spans="1:36">
      <c r="A98" s="152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</row>
    <row r="99" spans="1:36">
      <c r="A99" s="152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</row>
    <row r="100" spans="1:36">
      <c r="A100" s="152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</row>
    <row r="101" spans="1:36" ht="7.9" customHeight="1">
      <c r="A101" s="152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</row>
    <row r="102" spans="1:36">
      <c r="A102" s="198" t="s">
        <v>0</v>
      </c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</row>
    <row r="103" spans="1:36">
      <c r="A103" s="199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</row>
    <row r="104" spans="1:36">
      <c r="A104" s="183" t="s">
        <v>106</v>
      </c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5"/>
    </row>
    <row r="105" spans="1:36" ht="4.9000000000000004" customHeight="1">
      <c r="A105" s="186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</row>
    <row r="106" spans="1:36">
      <c r="A106" s="192" t="s">
        <v>107</v>
      </c>
      <c r="B106" s="201"/>
      <c r="C106" s="201"/>
      <c r="D106" s="201"/>
      <c r="E106" s="202"/>
      <c r="F106" s="192" t="s">
        <v>108</v>
      </c>
      <c r="G106" s="201"/>
      <c r="H106" s="201"/>
      <c r="I106" s="201"/>
      <c r="J106" s="201"/>
      <c r="K106" s="201"/>
      <c r="L106" s="201"/>
      <c r="M106" s="201"/>
      <c r="N106" s="201"/>
      <c r="O106" s="201"/>
      <c r="P106" s="202"/>
      <c r="Q106" s="192" t="s">
        <v>109</v>
      </c>
      <c r="R106" s="201"/>
      <c r="S106" s="201"/>
      <c r="T106" s="201"/>
      <c r="U106" s="202"/>
      <c r="V106" s="192" t="s">
        <v>110</v>
      </c>
      <c r="W106" s="193"/>
      <c r="X106" s="193"/>
      <c r="Y106" s="193"/>
      <c r="Z106" s="193"/>
      <c r="AA106" s="194"/>
      <c r="AB106" s="192" t="s">
        <v>111</v>
      </c>
      <c r="AC106" s="201"/>
      <c r="AD106" s="201"/>
      <c r="AE106" s="202"/>
      <c r="AF106" s="192" t="s">
        <v>112</v>
      </c>
      <c r="AG106" s="201"/>
      <c r="AH106" s="201"/>
      <c r="AI106" s="201"/>
      <c r="AJ106" s="202"/>
    </row>
    <row r="107" spans="1:36">
      <c r="A107" s="112"/>
      <c r="B107" s="113"/>
      <c r="C107" s="113"/>
      <c r="D107" s="113"/>
      <c r="E107" s="114"/>
      <c r="F107" s="112"/>
      <c r="G107" s="113"/>
      <c r="H107" s="113"/>
      <c r="I107" s="113"/>
      <c r="J107" s="113"/>
      <c r="K107" s="113"/>
      <c r="L107" s="113"/>
      <c r="M107" s="113"/>
      <c r="N107" s="113"/>
      <c r="O107" s="113"/>
      <c r="P107" s="114"/>
      <c r="Q107" s="112"/>
      <c r="R107" s="113"/>
      <c r="S107" s="113"/>
      <c r="T107" s="113"/>
      <c r="U107" s="114"/>
      <c r="V107" s="112"/>
      <c r="W107" s="113"/>
      <c r="X107" s="113"/>
      <c r="Y107" s="113"/>
      <c r="Z107" s="113"/>
      <c r="AA107" s="114"/>
      <c r="AB107" s="112"/>
      <c r="AC107" s="113"/>
      <c r="AD107" s="113"/>
      <c r="AE107" s="114"/>
      <c r="AF107" s="112"/>
      <c r="AG107" s="113"/>
      <c r="AH107" s="113"/>
      <c r="AI107" s="113"/>
      <c r="AJ107" s="114"/>
    </row>
    <row r="108" spans="1:36" ht="3" customHeight="1">
      <c r="A108" s="115"/>
      <c r="B108" s="116"/>
      <c r="C108" s="116"/>
      <c r="D108" s="116"/>
      <c r="E108" s="117"/>
      <c r="F108" s="115"/>
      <c r="G108" s="116"/>
      <c r="H108" s="116"/>
      <c r="I108" s="116"/>
      <c r="J108" s="116"/>
      <c r="K108" s="116"/>
      <c r="L108" s="116"/>
      <c r="M108" s="116"/>
      <c r="N108" s="116"/>
      <c r="O108" s="116"/>
      <c r="P108" s="117"/>
      <c r="Q108" s="115"/>
      <c r="R108" s="116"/>
      <c r="S108" s="116"/>
      <c r="T108" s="116"/>
      <c r="U108" s="117"/>
      <c r="V108" s="115"/>
      <c r="W108" s="116"/>
      <c r="X108" s="116"/>
      <c r="Y108" s="116"/>
      <c r="Z108" s="116"/>
      <c r="AA108" s="117"/>
      <c r="AB108" s="115"/>
      <c r="AC108" s="116"/>
      <c r="AD108" s="116"/>
      <c r="AE108" s="117"/>
      <c r="AF108" s="115"/>
      <c r="AG108" s="116"/>
      <c r="AH108" s="116"/>
      <c r="AI108" s="116"/>
      <c r="AJ108" s="117"/>
    </row>
    <row r="109" spans="1:36">
      <c r="A109" s="112"/>
      <c r="B109" s="113"/>
      <c r="C109" s="113"/>
      <c r="D109" s="113"/>
      <c r="E109" s="114"/>
      <c r="F109" s="112"/>
      <c r="G109" s="113"/>
      <c r="H109" s="113"/>
      <c r="I109" s="113"/>
      <c r="J109" s="113"/>
      <c r="K109" s="113"/>
      <c r="L109" s="113"/>
      <c r="M109" s="113"/>
      <c r="N109" s="113"/>
      <c r="O109" s="113"/>
      <c r="P109" s="114"/>
      <c r="Q109" s="112"/>
      <c r="R109" s="113"/>
      <c r="S109" s="113"/>
      <c r="T109" s="113"/>
      <c r="U109" s="114"/>
      <c r="V109" s="112"/>
      <c r="W109" s="113"/>
      <c r="X109" s="113"/>
      <c r="Y109" s="113"/>
      <c r="Z109" s="113"/>
      <c r="AA109" s="114"/>
      <c r="AB109" s="112"/>
      <c r="AC109" s="113"/>
      <c r="AD109" s="113"/>
      <c r="AE109" s="114"/>
      <c r="AF109" s="112"/>
      <c r="AG109" s="113"/>
      <c r="AH109" s="113"/>
      <c r="AI109" s="113"/>
      <c r="AJ109" s="114"/>
    </row>
    <row r="110" spans="1:36" ht="3.6" customHeight="1">
      <c r="A110" s="115"/>
      <c r="B110" s="116"/>
      <c r="C110" s="116"/>
      <c r="D110" s="116"/>
      <c r="E110" s="117"/>
      <c r="F110" s="115"/>
      <c r="G110" s="116"/>
      <c r="H110" s="116"/>
      <c r="I110" s="116"/>
      <c r="J110" s="116"/>
      <c r="K110" s="116"/>
      <c r="L110" s="116"/>
      <c r="M110" s="116"/>
      <c r="N110" s="116"/>
      <c r="O110" s="116"/>
      <c r="P110" s="117"/>
      <c r="Q110" s="115"/>
      <c r="R110" s="116"/>
      <c r="S110" s="116"/>
      <c r="T110" s="116"/>
      <c r="U110" s="117"/>
      <c r="V110" s="115"/>
      <c r="W110" s="116"/>
      <c r="X110" s="116"/>
      <c r="Y110" s="116"/>
      <c r="Z110" s="116"/>
      <c r="AA110" s="117"/>
      <c r="AB110" s="115"/>
      <c r="AC110" s="116"/>
      <c r="AD110" s="116"/>
      <c r="AE110" s="117"/>
      <c r="AF110" s="115"/>
      <c r="AG110" s="116"/>
      <c r="AH110" s="116"/>
      <c r="AI110" s="116"/>
      <c r="AJ110" s="117"/>
    </row>
    <row r="111" spans="1:36">
      <c r="A111" s="112"/>
      <c r="B111" s="113"/>
      <c r="C111" s="113"/>
      <c r="D111" s="113"/>
      <c r="E111" s="114"/>
      <c r="F111" s="112"/>
      <c r="G111" s="113"/>
      <c r="H111" s="113"/>
      <c r="I111" s="113"/>
      <c r="J111" s="113"/>
      <c r="K111" s="113"/>
      <c r="L111" s="113"/>
      <c r="M111" s="113"/>
      <c r="N111" s="113"/>
      <c r="O111" s="113"/>
      <c r="P111" s="114"/>
      <c r="Q111" s="112"/>
      <c r="R111" s="113"/>
      <c r="S111" s="113"/>
      <c r="T111" s="113"/>
      <c r="U111" s="114"/>
      <c r="V111" s="112"/>
      <c r="W111" s="113"/>
      <c r="X111" s="113"/>
      <c r="Y111" s="113"/>
      <c r="Z111" s="113"/>
      <c r="AA111" s="114"/>
      <c r="AB111" s="112"/>
      <c r="AC111" s="113"/>
      <c r="AD111" s="113"/>
      <c r="AE111" s="114"/>
      <c r="AF111" s="112"/>
      <c r="AG111" s="113"/>
      <c r="AH111" s="113"/>
      <c r="AI111" s="113"/>
      <c r="AJ111" s="114"/>
    </row>
    <row r="112" spans="1:36" ht="3" customHeight="1">
      <c r="A112" s="115"/>
      <c r="B112" s="116"/>
      <c r="C112" s="116"/>
      <c r="D112" s="116"/>
      <c r="E112" s="117"/>
      <c r="F112" s="115"/>
      <c r="G112" s="116"/>
      <c r="H112" s="116"/>
      <c r="I112" s="116"/>
      <c r="J112" s="116"/>
      <c r="K112" s="116"/>
      <c r="L112" s="116"/>
      <c r="M112" s="116"/>
      <c r="N112" s="116"/>
      <c r="O112" s="116"/>
      <c r="P112" s="117"/>
      <c r="Q112" s="115"/>
      <c r="R112" s="116"/>
      <c r="S112" s="116"/>
      <c r="T112" s="116"/>
      <c r="U112" s="117"/>
      <c r="V112" s="115"/>
      <c r="W112" s="116"/>
      <c r="X112" s="116"/>
      <c r="Y112" s="116"/>
      <c r="Z112" s="116"/>
      <c r="AA112" s="117"/>
      <c r="AB112" s="115"/>
      <c r="AC112" s="116"/>
      <c r="AD112" s="116"/>
      <c r="AE112" s="117"/>
      <c r="AF112" s="115"/>
      <c r="AG112" s="116"/>
      <c r="AH112" s="116"/>
      <c r="AI112" s="116"/>
      <c r="AJ112" s="117"/>
    </row>
    <row r="113" spans="1:71" ht="15.6" customHeight="1">
      <c r="A113" s="112"/>
      <c r="B113" s="113"/>
      <c r="C113" s="113"/>
      <c r="D113" s="113"/>
      <c r="E113" s="114"/>
      <c r="F113" s="112"/>
      <c r="G113" s="113"/>
      <c r="H113" s="113"/>
      <c r="I113" s="113"/>
      <c r="J113" s="113"/>
      <c r="K113" s="113"/>
      <c r="L113" s="113"/>
      <c r="M113" s="113"/>
      <c r="N113" s="113"/>
      <c r="O113" s="113"/>
      <c r="P113" s="114"/>
      <c r="Q113" s="112"/>
      <c r="R113" s="113"/>
      <c r="S113" s="113"/>
      <c r="T113" s="113"/>
      <c r="U113" s="114"/>
      <c r="V113" s="112"/>
      <c r="W113" s="113"/>
      <c r="X113" s="113"/>
      <c r="Y113" s="113"/>
      <c r="Z113" s="113"/>
      <c r="AA113" s="114"/>
      <c r="AB113" s="112"/>
      <c r="AC113" s="113"/>
      <c r="AD113" s="113"/>
      <c r="AE113" s="114"/>
      <c r="AF113" s="112"/>
      <c r="AG113" s="113"/>
      <c r="AH113" s="113"/>
      <c r="AI113" s="113"/>
      <c r="AJ113" s="114"/>
    </row>
    <row r="114" spans="1:71" ht="3.6" customHeight="1">
      <c r="A114" s="115"/>
      <c r="B114" s="116"/>
      <c r="C114" s="116"/>
      <c r="D114" s="116"/>
      <c r="E114" s="117"/>
      <c r="F114" s="115"/>
      <c r="G114" s="116"/>
      <c r="H114" s="116"/>
      <c r="I114" s="116"/>
      <c r="J114" s="116"/>
      <c r="K114" s="116"/>
      <c r="L114" s="116"/>
      <c r="M114" s="116"/>
      <c r="N114" s="116"/>
      <c r="O114" s="116"/>
      <c r="P114" s="117"/>
      <c r="Q114" s="115"/>
      <c r="R114" s="116"/>
      <c r="S114" s="116"/>
      <c r="T114" s="116"/>
      <c r="U114" s="117"/>
      <c r="V114" s="115"/>
      <c r="W114" s="116"/>
      <c r="X114" s="116"/>
      <c r="Y114" s="116"/>
      <c r="Z114" s="116"/>
      <c r="AA114" s="117"/>
      <c r="AB114" s="115"/>
      <c r="AC114" s="116"/>
      <c r="AD114" s="116"/>
      <c r="AE114" s="117"/>
      <c r="AF114" s="115"/>
      <c r="AG114" s="116"/>
      <c r="AH114" s="116"/>
      <c r="AI114" s="116"/>
      <c r="AJ114" s="117"/>
    </row>
    <row r="115" spans="1:71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</row>
    <row r="116" spans="1:71">
      <c r="A116" s="183" t="s">
        <v>113</v>
      </c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1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6"/>
      <c r="BI116" s="16"/>
      <c r="BJ116" s="119"/>
      <c r="BK116" s="120"/>
      <c r="BL116" s="120"/>
      <c r="BM116" s="120"/>
      <c r="BN116" s="120"/>
      <c r="BO116" s="120"/>
      <c r="BP116" s="120"/>
      <c r="BQ116" s="16"/>
      <c r="BR116" s="16"/>
      <c r="BS116" s="16"/>
    </row>
    <row r="117" spans="1:71">
      <c r="A117" s="186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6"/>
      <c r="BI117" s="16"/>
      <c r="BJ117" s="120"/>
      <c r="BK117" s="120"/>
      <c r="BL117" s="120"/>
      <c r="BM117" s="120"/>
      <c r="BN117" s="120"/>
      <c r="BO117" s="120"/>
      <c r="BP117" s="120"/>
      <c r="BQ117" s="16"/>
      <c r="BR117" s="16"/>
      <c r="BS117" s="16"/>
    </row>
    <row r="118" spans="1:71">
      <c r="A118" s="192" t="s">
        <v>114</v>
      </c>
      <c r="B118" s="193"/>
      <c r="C118" s="193"/>
      <c r="D118" s="193"/>
      <c r="E118" s="193"/>
      <c r="F118" s="193"/>
      <c r="G118" s="193"/>
      <c r="H118" s="193"/>
      <c r="I118" s="193"/>
      <c r="J118" s="194"/>
      <c r="K118" s="192" t="s">
        <v>115</v>
      </c>
      <c r="L118" s="193"/>
      <c r="M118" s="193"/>
      <c r="N118" s="193"/>
      <c r="O118" s="193"/>
      <c r="P118" s="194"/>
      <c r="Q118" s="192" t="s">
        <v>116</v>
      </c>
      <c r="R118" s="193"/>
      <c r="S118" s="193"/>
      <c r="T118" s="193"/>
      <c r="U118" s="193"/>
      <c r="V118" s="194"/>
      <c r="W118" s="192" t="s">
        <v>117</v>
      </c>
      <c r="X118" s="193"/>
      <c r="Y118" s="193"/>
      <c r="Z118" s="193"/>
      <c r="AA118" s="193"/>
      <c r="AB118" s="193"/>
      <c r="AC118" s="193"/>
      <c r="AD118" s="193"/>
      <c r="AE118" s="193"/>
      <c r="AF118" s="194"/>
      <c r="AG118" s="192" t="s">
        <v>118</v>
      </c>
      <c r="AH118" s="193"/>
      <c r="AI118" s="193"/>
      <c r="AJ118" s="193"/>
    </row>
    <row r="119" spans="1:71">
      <c r="A119" s="112"/>
      <c r="B119" s="113"/>
      <c r="C119" s="113"/>
      <c r="D119" s="113"/>
      <c r="E119" s="113"/>
      <c r="F119" s="113"/>
      <c r="G119" s="113"/>
      <c r="H119" s="113"/>
      <c r="I119" s="113"/>
      <c r="J119" s="114"/>
      <c r="K119" s="112"/>
      <c r="L119" s="113"/>
      <c r="M119" s="113"/>
      <c r="N119" s="113"/>
      <c r="O119" s="113"/>
      <c r="P119" s="114"/>
      <c r="Q119" s="112"/>
      <c r="R119" s="113"/>
      <c r="S119" s="113"/>
      <c r="T119" s="113"/>
      <c r="U119" s="113"/>
      <c r="V119" s="114"/>
      <c r="W119" s="112"/>
      <c r="X119" s="113"/>
      <c r="Y119" s="113"/>
      <c r="Z119" s="113"/>
      <c r="AA119" s="113"/>
      <c r="AB119" s="113"/>
      <c r="AC119" s="113"/>
      <c r="AD119" s="113"/>
      <c r="AE119" s="113"/>
      <c r="AF119" s="114"/>
      <c r="AG119" s="112"/>
      <c r="AH119" s="113"/>
      <c r="AI119" s="113"/>
      <c r="AJ119" s="114"/>
    </row>
    <row r="120" spans="1:71" ht="3" customHeight="1">
      <c r="A120" s="115"/>
      <c r="B120" s="116"/>
      <c r="C120" s="116"/>
      <c r="D120" s="116"/>
      <c r="E120" s="116"/>
      <c r="F120" s="116"/>
      <c r="G120" s="116"/>
      <c r="H120" s="116"/>
      <c r="I120" s="116"/>
      <c r="J120" s="117"/>
      <c r="K120" s="115"/>
      <c r="L120" s="116"/>
      <c r="M120" s="116"/>
      <c r="N120" s="116"/>
      <c r="O120" s="116"/>
      <c r="P120" s="117"/>
      <c r="Q120" s="115"/>
      <c r="R120" s="116"/>
      <c r="S120" s="116"/>
      <c r="T120" s="116"/>
      <c r="U120" s="116"/>
      <c r="V120" s="117"/>
      <c r="W120" s="115"/>
      <c r="X120" s="116"/>
      <c r="Y120" s="116"/>
      <c r="Z120" s="116"/>
      <c r="AA120" s="116"/>
      <c r="AB120" s="116"/>
      <c r="AC120" s="116"/>
      <c r="AD120" s="116"/>
      <c r="AE120" s="116"/>
      <c r="AF120" s="117"/>
      <c r="AG120" s="115"/>
      <c r="AH120" s="116"/>
      <c r="AI120" s="116"/>
      <c r="AJ120" s="117"/>
      <c r="AK120" s="9"/>
      <c r="AL120" s="9"/>
    </row>
    <row r="121" spans="1:71">
      <c r="A121" s="112"/>
      <c r="B121" s="113"/>
      <c r="C121" s="113"/>
      <c r="D121" s="113"/>
      <c r="E121" s="113"/>
      <c r="F121" s="113"/>
      <c r="G121" s="113"/>
      <c r="H121" s="113"/>
      <c r="I121" s="113"/>
      <c r="J121" s="114"/>
      <c r="K121" s="112"/>
      <c r="L121" s="113"/>
      <c r="M121" s="113"/>
      <c r="N121" s="113"/>
      <c r="O121" s="113"/>
      <c r="P121" s="114"/>
      <c r="Q121" s="112"/>
      <c r="R121" s="113"/>
      <c r="S121" s="113"/>
      <c r="T121" s="113"/>
      <c r="U121" s="113"/>
      <c r="V121" s="114"/>
      <c r="W121" s="112"/>
      <c r="X121" s="113"/>
      <c r="Y121" s="113"/>
      <c r="Z121" s="113"/>
      <c r="AA121" s="113"/>
      <c r="AB121" s="113"/>
      <c r="AC121" s="113"/>
      <c r="AD121" s="113"/>
      <c r="AE121" s="113"/>
      <c r="AF121" s="114"/>
      <c r="AG121" s="112"/>
      <c r="AH121" s="113"/>
      <c r="AI121" s="113"/>
      <c r="AJ121" s="114"/>
    </row>
    <row r="122" spans="1:71" ht="3" customHeight="1">
      <c r="A122" s="115"/>
      <c r="B122" s="116"/>
      <c r="C122" s="116"/>
      <c r="D122" s="116"/>
      <c r="E122" s="116"/>
      <c r="F122" s="116"/>
      <c r="G122" s="116"/>
      <c r="H122" s="116"/>
      <c r="I122" s="116"/>
      <c r="J122" s="117"/>
      <c r="K122" s="115"/>
      <c r="L122" s="116"/>
      <c r="M122" s="116"/>
      <c r="N122" s="116"/>
      <c r="O122" s="116"/>
      <c r="P122" s="117"/>
      <c r="Q122" s="115"/>
      <c r="R122" s="116"/>
      <c r="S122" s="116"/>
      <c r="T122" s="116"/>
      <c r="U122" s="116"/>
      <c r="V122" s="117"/>
      <c r="W122" s="115"/>
      <c r="X122" s="116"/>
      <c r="Y122" s="116"/>
      <c r="Z122" s="116"/>
      <c r="AA122" s="116"/>
      <c r="AB122" s="116"/>
      <c r="AC122" s="116"/>
      <c r="AD122" s="116"/>
      <c r="AE122" s="116"/>
      <c r="AF122" s="117"/>
      <c r="AG122" s="115"/>
      <c r="AH122" s="116"/>
      <c r="AI122" s="116"/>
      <c r="AJ122" s="117"/>
    </row>
    <row r="123" spans="1:71">
      <c r="A123" s="112"/>
      <c r="B123" s="113"/>
      <c r="C123" s="113"/>
      <c r="D123" s="113"/>
      <c r="E123" s="113"/>
      <c r="F123" s="113"/>
      <c r="G123" s="113"/>
      <c r="H123" s="113"/>
      <c r="I123" s="113"/>
      <c r="J123" s="114"/>
      <c r="K123" s="112"/>
      <c r="L123" s="113"/>
      <c r="M123" s="113"/>
      <c r="N123" s="113"/>
      <c r="O123" s="113"/>
      <c r="P123" s="114"/>
      <c r="Q123" s="112"/>
      <c r="R123" s="113"/>
      <c r="S123" s="113"/>
      <c r="T123" s="113"/>
      <c r="U123" s="113"/>
      <c r="V123" s="114"/>
      <c r="W123" s="112"/>
      <c r="X123" s="113"/>
      <c r="Y123" s="113"/>
      <c r="Z123" s="113"/>
      <c r="AA123" s="113"/>
      <c r="AB123" s="113"/>
      <c r="AC123" s="113"/>
      <c r="AD123" s="113"/>
      <c r="AE123" s="113"/>
      <c r="AF123" s="114"/>
      <c r="AG123" s="112"/>
      <c r="AH123" s="113"/>
      <c r="AI123" s="113"/>
      <c r="AJ123" s="114"/>
    </row>
    <row r="124" spans="1:71" ht="3" customHeight="1">
      <c r="A124" s="115"/>
      <c r="B124" s="116"/>
      <c r="C124" s="116"/>
      <c r="D124" s="116"/>
      <c r="E124" s="116"/>
      <c r="F124" s="116"/>
      <c r="G124" s="116"/>
      <c r="H124" s="116"/>
      <c r="I124" s="116"/>
      <c r="J124" s="117"/>
      <c r="K124" s="115"/>
      <c r="L124" s="116"/>
      <c r="M124" s="116"/>
      <c r="N124" s="116"/>
      <c r="O124" s="116"/>
      <c r="P124" s="117"/>
      <c r="Q124" s="115"/>
      <c r="R124" s="116"/>
      <c r="S124" s="116"/>
      <c r="T124" s="116"/>
      <c r="U124" s="116"/>
      <c r="V124" s="117"/>
      <c r="W124" s="115"/>
      <c r="X124" s="116"/>
      <c r="Y124" s="116"/>
      <c r="Z124" s="116"/>
      <c r="AA124" s="116"/>
      <c r="AB124" s="116"/>
      <c r="AC124" s="116"/>
      <c r="AD124" s="116"/>
      <c r="AE124" s="116"/>
      <c r="AF124" s="117"/>
      <c r="AG124" s="115"/>
      <c r="AH124" s="116"/>
      <c r="AI124" s="116"/>
      <c r="AJ124" s="117"/>
    </row>
    <row r="125" spans="1:71">
      <c r="A125" s="112"/>
      <c r="B125" s="113"/>
      <c r="C125" s="113"/>
      <c r="D125" s="113"/>
      <c r="E125" s="113"/>
      <c r="F125" s="113"/>
      <c r="G125" s="113"/>
      <c r="H125" s="113"/>
      <c r="I125" s="113"/>
      <c r="J125" s="114"/>
      <c r="K125" s="112"/>
      <c r="L125" s="113"/>
      <c r="M125" s="113"/>
      <c r="N125" s="113"/>
      <c r="O125" s="113"/>
      <c r="P125" s="114"/>
      <c r="Q125" s="112"/>
      <c r="R125" s="113"/>
      <c r="S125" s="113"/>
      <c r="T125" s="113"/>
      <c r="U125" s="113"/>
      <c r="V125" s="114"/>
      <c r="W125" s="112"/>
      <c r="X125" s="113"/>
      <c r="Y125" s="113"/>
      <c r="Z125" s="113"/>
      <c r="AA125" s="113"/>
      <c r="AB125" s="113"/>
      <c r="AC125" s="113"/>
      <c r="AD125" s="113"/>
      <c r="AE125" s="113"/>
      <c r="AF125" s="114"/>
      <c r="AG125" s="112"/>
      <c r="AH125" s="113"/>
      <c r="AI125" s="113"/>
      <c r="AJ125" s="114"/>
    </row>
    <row r="126" spans="1:71" ht="3.6" customHeight="1">
      <c r="A126" s="115"/>
      <c r="B126" s="116"/>
      <c r="C126" s="116"/>
      <c r="D126" s="116"/>
      <c r="E126" s="116"/>
      <c r="F126" s="116"/>
      <c r="G126" s="116"/>
      <c r="H126" s="116"/>
      <c r="I126" s="116"/>
      <c r="J126" s="117"/>
      <c r="K126" s="115"/>
      <c r="L126" s="116"/>
      <c r="M126" s="116"/>
      <c r="N126" s="116"/>
      <c r="O126" s="116"/>
      <c r="P126" s="117"/>
      <c r="Q126" s="115"/>
      <c r="R126" s="116"/>
      <c r="S126" s="116"/>
      <c r="T126" s="116"/>
      <c r="U126" s="116"/>
      <c r="V126" s="117"/>
      <c r="W126" s="115"/>
      <c r="X126" s="116"/>
      <c r="Y126" s="116"/>
      <c r="Z126" s="116"/>
      <c r="AA126" s="116"/>
      <c r="AB126" s="116"/>
      <c r="AC126" s="116"/>
      <c r="AD126" s="116"/>
      <c r="AE126" s="116"/>
      <c r="AF126" s="117"/>
      <c r="AG126" s="115"/>
      <c r="AH126" s="116"/>
      <c r="AI126" s="116"/>
      <c r="AJ126" s="117"/>
    </row>
    <row r="127" spans="1:71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</row>
    <row r="128" spans="1:71">
      <c r="A128" s="183" t="s">
        <v>119</v>
      </c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5"/>
    </row>
    <row r="129" spans="1:38" ht="7.9" customHeight="1">
      <c r="A129" s="186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187"/>
      <c r="AJ129" s="187"/>
    </row>
    <row r="130" spans="1:38">
      <c r="A130" s="121" t="s">
        <v>120</v>
      </c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3"/>
      <c r="P130" s="127" t="s">
        <v>121</v>
      </c>
      <c r="Q130" s="128"/>
      <c r="R130" s="128"/>
      <c r="S130" s="128"/>
      <c r="T130" s="128"/>
      <c r="U130" s="128"/>
      <c r="V130" s="129"/>
      <c r="W130" s="127" t="s">
        <v>122</v>
      </c>
      <c r="X130" s="133"/>
      <c r="Y130" s="133"/>
      <c r="Z130" s="133"/>
      <c r="AA130" s="134"/>
      <c r="AB130" s="127" t="s">
        <v>123</v>
      </c>
      <c r="AC130" s="133"/>
      <c r="AD130" s="133"/>
      <c r="AE130" s="133"/>
      <c r="AF130" s="134"/>
      <c r="AG130" s="127" t="s">
        <v>118</v>
      </c>
      <c r="AH130" s="133"/>
      <c r="AI130" s="133"/>
      <c r="AJ130" s="134"/>
    </row>
    <row r="131" spans="1:38">
      <c r="A131" s="124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6"/>
      <c r="P131" s="130"/>
      <c r="Q131" s="131"/>
      <c r="R131" s="131"/>
      <c r="S131" s="131"/>
      <c r="T131" s="131"/>
      <c r="U131" s="131"/>
      <c r="V131" s="132"/>
      <c r="W131" s="135"/>
      <c r="X131" s="136"/>
      <c r="Y131" s="136"/>
      <c r="Z131" s="136"/>
      <c r="AA131" s="137"/>
      <c r="AB131" s="135"/>
      <c r="AC131" s="136"/>
      <c r="AD131" s="136"/>
      <c r="AE131" s="136"/>
      <c r="AF131" s="137"/>
      <c r="AG131" s="135"/>
      <c r="AH131" s="136"/>
      <c r="AI131" s="136"/>
      <c r="AJ131" s="137"/>
    </row>
    <row r="132" spans="1:38">
      <c r="A132" s="118" t="str">
        <f>BVRTEMP!D74</f>
        <v>INPUT||pt=D:74||val=</v>
      </c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4"/>
      <c r="P132" s="146"/>
      <c r="Q132" s="147"/>
      <c r="R132" s="147"/>
      <c r="S132" s="147"/>
      <c r="T132" s="147"/>
      <c r="U132" s="147"/>
      <c r="V132" s="148"/>
      <c r="W132" s="112"/>
      <c r="X132" s="113"/>
      <c r="Y132" s="113"/>
      <c r="Z132" s="113"/>
      <c r="AA132" s="114"/>
      <c r="AB132" s="112"/>
      <c r="AC132" s="113"/>
      <c r="AD132" s="113"/>
      <c r="AE132" s="113"/>
      <c r="AF132" s="114"/>
      <c r="AG132" s="112"/>
      <c r="AH132" s="113"/>
      <c r="AI132" s="113"/>
      <c r="AJ132" s="114"/>
    </row>
    <row r="133" spans="1:38" ht="13.5" customHeight="1">
      <c r="A133" s="115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7"/>
      <c r="P133" s="149"/>
      <c r="Q133" s="150"/>
      <c r="R133" s="150"/>
      <c r="S133" s="150"/>
      <c r="T133" s="150"/>
      <c r="U133" s="150"/>
      <c r="V133" s="151"/>
      <c r="W133" s="115"/>
      <c r="X133" s="116"/>
      <c r="Y133" s="116"/>
      <c r="Z133" s="116"/>
      <c r="AA133" s="117"/>
      <c r="AB133" s="115"/>
      <c r="AC133" s="116"/>
      <c r="AD133" s="116"/>
      <c r="AE133" s="116"/>
      <c r="AF133" s="117"/>
      <c r="AG133" s="115"/>
      <c r="AH133" s="116"/>
      <c r="AI133" s="116"/>
      <c r="AJ133" s="117"/>
    </row>
    <row r="134" spans="1:38">
      <c r="A134" s="112" t="str">
        <f>BVRTEMP!D75</f>
        <v>INPUT||pt=D:75||val=</v>
      </c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4"/>
      <c r="P134" s="112"/>
      <c r="Q134" s="113"/>
      <c r="R134" s="113"/>
      <c r="S134" s="113"/>
      <c r="T134" s="113"/>
      <c r="U134" s="113"/>
      <c r="V134" s="114"/>
      <c r="W134" s="112"/>
      <c r="X134" s="113"/>
      <c r="Y134" s="113"/>
      <c r="Z134" s="113"/>
      <c r="AA134" s="114"/>
      <c r="AB134" s="112"/>
      <c r="AC134" s="113"/>
      <c r="AD134" s="113"/>
      <c r="AE134" s="113"/>
      <c r="AF134" s="114"/>
      <c r="AG134" s="112"/>
      <c r="AH134" s="113"/>
      <c r="AI134" s="113"/>
      <c r="AJ134" s="114"/>
    </row>
    <row r="135" spans="1:38" ht="7.5" customHeight="1">
      <c r="A135" s="115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7"/>
      <c r="P135" s="115"/>
      <c r="Q135" s="116"/>
      <c r="R135" s="116"/>
      <c r="S135" s="116"/>
      <c r="T135" s="116"/>
      <c r="U135" s="116"/>
      <c r="V135" s="117"/>
      <c r="W135" s="115"/>
      <c r="X135" s="116"/>
      <c r="Y135" s="116"/>
      <c r="Z135" s="116"/>
      <c r="AA135" s="117"/>
      <c r="AB135" s="115"/>
      <c r="AC135" s="116"/>
      <c r="AD135" s="116"/>
      <c r="AE135" s="116"/>
      <c r="AF135" s="117"/>
      <c r="AG135" s="115"/>
      <c r="AH135" s="116"/>
      <c r="AI135" s="116"/>
      <c r="AJ135" s="117"/>
    </row>
    <row r="136" spans="1:38">
      <c r="A136" s="112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4"/>
      <c r="P136" s="112"/>
      <c r="Q136" s="113"/>
      <c r="R136" s="113"/>
      <c r="S136" s="113"/>
      <c r="T136" s="113"/>
      <c r="U136" s="113"/>
      <c r="V136" s="114"/>
      <c r="W136" s="112"/>
      <c r="X136" s="113"/>
      <c r="Y136" s="113"/>
      <c r="Z136" s="113"/>
      <c r="AA136" s="114"/>
      <c r="AB136" s="112"/>
      <c r="AC136" s="113"/>
      <c r="AD136" s="113"/>
      <c r="AE136" s="113"/>
      <c r="AF136" s="114"/>
      <c r="AG136" s="112"/>
      <c r="AH136" s="113"/>
      <c r="AI136" s="113"/>
      <c r="AJ136" s="114"/>
    </row>
    <row r="137" spans="1:38" ht="3.6" customHeight="1">
      <c r="A137" s="115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7"/>
      <c r="P137" s="115"/>
      <c r="Q137" s="116"/>
      <c r="R137" s="116"/>
      <c r="S137" s="116"/>
      <c r="T137" s="116"/>
      <c r="U137" s="116"/>
      <c r="V137" s="117"/>
      <c r="W137" s="115"/>
      <c r="X137" s="116"/>
      <c r="Y137" s="116"/>
      <c r="Z137" s="116"/>
      <c r="AA137" s="117"/>
      <c r="AB137" s="115"/>
      <c r="AC137" s="116"/>
      <c r="AD137" s="116"/>
      <c r="AE137" s="116"/>
      <c r="AF137" s="117"/>
      <c r="AG137" s="115"/>
      <c r="AH137" s="116"/>
      <c r="AI137" s="116"/>
      <c r="AJ137" s="117"/>
    </row>
    <row r="138" spans="1:38">
      <c r="A138" s="112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4"/>
      <c r="P138" s="112"/>
      <c r="Q138" s="113"/>
      <c r="R138" s="113"/>
      <c r="S138" s="113"/>
      <c r="T138" s="113"/>
      <c r="U138" s="113"/>
      <c r="V138" s="114"/>
      <c r="W138" s="112"/>
      <c r="X138" s="113"/>
      <c r="Y138" s="113"/>
      <c r="Z138" s="113"/>
      <c r="AA138" s="114"/>
      <c r="AB138" s="112"/>
      <c r="AC138" s="113"/>
      <c r="AD138" s="113"/>
      <c r="AE138" s="113"/>
      <c r="AF138" s="114"/>
      <c r="AG138" s="112"/>
      <c r="AH138" s="113"/>
      <c r="AI138" s="113"/>
      <c r="AJ138" s="114"/>
    </row>
    <row r="139" spans="1:38" ht="3" customHeight="1">
      <c r="A139" s="115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7"/>
      <c r="P139" s="115"/>
      <c r="Q139" s="116"/>
      <c r="R139" s="116"/>
      <c r="S139" s="116"/>
      <c r="T139" s="116"/>
      <c r="U139" s="116"/>
      <c r="V139" s="117"/>
      <c r="W139" s="115"/>
      <c r="X139" s="116"/>
      <c r="Y139" s="116"/>
      <c r="Z139" s="116"/>
      <c r="AA139" s="117"/>
      <c r="AB139" s="115"/>
      <c r="AC139" s="116"/>
      <c r="AD139" s="116"/>
      <c r="AE139" s="116"/>
      <c r="AF139" s="117"/>
      <c r="AG139" s="115"/>
      <c r="AH139" s="116"/>
      <c r="AI139" s="116"/>
      <c r="AJ139" s="117"/>
    </row>
    <row r="140" spans="1:38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</row>
    <row r="141" spans="1:38">
      <c r="A141" s="183" t="s">
        <v>124</v>
      </c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5"/>
    </row>
    <row r="142" spans="1:38" ht="4.1500000000000004" customHeight="1">
      <c r="A142" s="188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</row>
    <row r="143" spans="1:38" ht="16.5">
      <c r="A143" s="163" t="s">
        <v>125</v>
      </c>
      <c r="B143" s="120"/>
      <c r="C143" s="120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6"/>
      <c r="W143" s="163" t="s">
        <v>126</v>
      </c>
      <c r="X143" s="120"/>
      <c r="Y143" s="120"/>
      <c r="Z143" s="120"/>
      <c r="AA143" s="120"/>
      <c r="AB143" s="120"/>
      <c r="AC143" s="116"/>
      <c r="AD143" s="116"/>
      <c r="AE143" s="116"/>
      <c r="AF143" s="116"/>
      <c r="AG143" s="116"/>
      <c r="AH143" s="116"/>
      <c r="AI143" s="116"/>
      <c r="AJ143" s="116"/>
      <c r="AK143" s="17"/>
      <c r="AL143" s="17"/>
    </row>
    <row r="144" spans="1:38" ht="6.6" customHeight="1">
      <c r="A144" s="160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7"/>
      <c r="AL144" s="17"/>
    </row>
    <row r="145" spans="1:38" ht="16.5">
      <c r="A145" s="163" t="s">
        <v>127</v>
      </c>
      <c r="B145" s="120"/>
      <c r="C145" s="120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60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7"/>
      <c r="AL145" s="17"/>
    </row>
    <row r="146" spans="1:38" ht="3" customHeight="1">
      <c r="A146" s="160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7"/>
      <c r="AL146" s="17"/>
    </row>
    <row r="147" spans="1:38" ht="16.5">
      <c r="A147" s="163" t="s">
        <v>128</v>
      </c>
      <c r="B147" s="120"/>
      <c r="C147" s="120"/>
      <c r="D147" s="120"/>
      <c r="E147" s="120"/>
      <c r="F147" s="120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6"/>
      <c r="W147" s="163" t="s">
        <v>129</v>
      </c>
      <c r="X147" s="120"/>
      <c r="Y147" s="120"/>
      <c r="Z147" s="120"/>
      <c r="AA147" s="120"/>
      <c r="AB147" s="120"/>
      <c r="AC147" s="116"/>
      <c r="AD147" s="116"/>
      <c r="AE147" s="116"/>
      <c r="AF147" s="116"/>
      <c r="AG147" s="116"/>
      <c r="AH147" s="116"/>
      <c r="AI147" s="116"/>
      <c r="AJ147" s="116"/>
      <c r="AK147" s="17"/>
      <c r="AL147" s="17"/>
    </row>
    <row r="148" spans="1:38" ht="7.15" customHeight="1">
      <c r="A148" s="160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7"/>
      <c r="AL148" s="17"/>
    </row>
    <row r="149" spans="1:38" ht="16.5">
      <c r="A149" s="154"/>
      <c r="B149" s="153"/>
      <c r="C149" s="153"/>
      <c r="D149" s="153"/>
      <c r="E149" s="153"/>
      <c r="F149" s="153"/>
      <c r="G149" s="180"/>
      <c r="H149" s="7"/>
      <c r="I149" s="169" t="s">
        <v>130</v>
      </c>
      <c r="J149" s="120"/>
      <c r="K149" s="120"/>
      <c r="L149" s="120"/>
      <c r="M149" s="120"/>
      <c r="N149" s="120"/>
      <c r="O149" s="170"/>
      <c r="P149" s="7"/>
      <c r="Q149" s="169" t="s">
        <v>131</v>
      </c>
      <c r="R149" s="120"/>
      <c r="S149" s="120"/>
      <c r="T149" s="120"/>
      <c r="U149" s="120"/>
      <c r="V149" s="120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54"/>
      <c r="AG149" s="153"/>
      <c r="AH149" s="153"/>
      <c r="AI149" s="153"/>
      <c r="AJ149" s="153"/>
      <c r="AK149" s="17"/>
      <c r="AL149" s="17"/>
    </row>
    <row r="150" spans="1:38" ht="12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7"/>
      <c r="AL150" s="17"/>
    </row>
    <row r="151" spans="1:38" ht="16.5">
      <c r="A151" s="181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7"/>
      <c r="AL151" s="17"/>
    </row>
    <row r="152" spans="1:38" ht="16.5">
      <c r="A152" s="163" t="s">
        <v>132</v>
      </c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7"/>
      <c r="AL152" s="17"/>
    </row>
    <row r="153" spans="1:38" ht="16.5">
      <c r="A153" s="160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7"/>
      <c r="AL153" s="17"/>
    </row>
    <row r="154" spans="1:38" ht="16.5">
      <c r="A154" s="7" t="str">
        <f>IF(BVRTEMP!A77="NONE","X","")</f>
        <v/>
      </c>
      <c r="B154" s="169" t="s">
        <v>39</v>
      </c>
      <c r="C154" s="120"/>
      <c r="D154" s="120"/>
      <c r="E154" s="120"/>
      <c r="F154" s="120"/>
      <c r="G154" s="120"/>
      <c r="H154" s="120"/>
      <c r="I154" s="120"/>
      <c r="J154" s="120"/>
      <c r="K154" s="170"/>
      <c r="L154" s="7" t="str">
        <f>IF(BVRTEMP!A77="APPLICANT / SPOUSE REFUSED TO GIVE INFORMATION","X","")</f>
        <v/>
      </c>
      <c r="M154" s="169" t="s">
        <v>133</v>
      </c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70"/>
      <c r="Z154" s="7" t="str">
        <f>IF(BVRTEMP!A77="ADDRESS OUT OF ROUTE, FOR RE-ASSIGNMENT","X","")</f>
        <v/>
      </c>
      <c r="AA154" s="169" t="s">
        <v>134</v>
      </c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7"/>
    </row>
    <row r="155" spans="1:38" ht="5.45" customHeight="1">
      <c r="A155" s="160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7"/>
      <c r="AL155" s="17"/>
    </row>
    <row r="156" spans="1:38" ht="16.5">
      <c r="A156" s="7" t="str">
        <f>IF(BVRTEMP!A77="NO REALIABLE INFORMANTS","X","")</f>
        <v/>
      </c>
      <c r="B156" s="169" t="s">
        <v>135</v>
      </c>
      <c r="C156" s="120"/>
      <c r="D156" s="120"/>
      <c r="E156" s="120"/>
      <c r="F156" s="120"/>
      <c r="G156" s="120"/>
      <c r="H156" s="120"/>
      <c r="I156" s="120"/>
      <c r="J156" s="120"/>
      <c r="K156" s="170"/>
      <c r="L156" s="7" t="str">
        <f>IF(BVRTEMP!A77="UNLOCATED ADDRESS, TO PROVIDE SKETCH","X","")</f>
        <v/>
      </c>
      <c r="M156" s="169" t="s">
        <v>136</v>
      </c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70"/>
      <c r="Z156" s="7" t="str">
        <f>IF(BVRTEMP!A77="CANCELLED APPLICATION","X","")</f>
        <v/>
      </c>
      <c r="AA156" s="169" t="s">
        <v>137</v>
      </c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7"/>
      <c r="AL156" s="17"/>
    </row>
    <row r="157" spans="1:38" ht="5.45" customHeight="1">
      <c r="A157" s="160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7"/>
      <c r="AL157" s="17"/>
    </row>
    <row r="158" spans="1:38" ht="16.5">
      <c r="A158" s="7" t="str">
        <f>IF(BVRTEMP!A77="PREFERS OTHER BANKS / FINANCIAL INSTITUION","X","")</f>
        <v/>
      </c>
      <c r="B158" s="169" t="s">
        <v>138</v>
      </c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7"/>
      <c r="AL158" s="17"/>
    </row>
    <row r="159" spans="1:38" ht="16.5">
      <c r="A159" s="160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7"/>
      <c r="AL159" s="17"/>
    </row>
    <row r="160" spans="1:38" ht="16.5">
      <c r="A160" s="171" t="s">
        <v>139</v>
      </c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6"/>
      <c r="N160" s="171" t="s">
        <v>140</v>
      </c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"/>
      <c r="AL160" s="17"/>
    </row>
    <row r="161" spans="1:38" ht="16.5">
      <c r="A161" s="158" t="str">
        <f>BVRTEMP!D87</f>
        <v>INPUT||pt=D:87||val=</v>
      </c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4"/>
      <c r="N161" s="155" t="str">
        <f>CONCATENATE(BVRTEMP!D88," / ",BVRTEMP!D89)</f>
        <v>INPUT||pt=D:88||val= / INPUT||pt=D:89||val=</v>
      </c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7"/>
      <c r="AL161" s="17"/>
    </row>
    <row r="162" spans="1:38" ht="3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53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7"/>
      <c r="AL162" s="17"/>
    </row>
    <row r="163" spans="1:38" ht="16.5">
      <c r="A163" s="173" t="str">
        <f>BVRTEMP!D90</f>
        <v>INPUT||pt=D:90||val=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N163" s="173" t="str">
        <f>CONCATENATE(BVRTEMP!D91," / ",BVRTEMP!D92)</f>
        <v>INPUT||pt=D:91||val= / INPUT||pt=D:92||val=</v>
      </c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73"/>
      <c r="AI163" s="173"/>
      <c r="AJ163" s="173"/>
      <c r="AK163" s="17"/>
      <c r="AL163" s="17"/>
    </row>
    <row r="164" spans="1:38" ht="16.5">
      <c r="A164" s="158" t="str">
        <f>BVRTEMP!D93</f>
        <v>INPUT||pt=D:93||val=</v>
      </c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4"/>
      <c r="N164" s="155" t="str">
        <f>CONCATENATE(BVRTEMP!D94," / ",BVRTEMP!D95)</f>
        <v>INPUT||pt=D:94||val= / INPUT||pt=D:95||val=</v>
      </c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7"/>
      <c r="AL164" s="17"/>
    </row>
    <row r="165" spans="1:38" ht="2.4500000000000002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53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7"/>
      <c r="AL165" s="17"/>
    </row>
    <row r="166" spans="1:38">
      <c r="A166" s="174" t="str">
        <f>BVRTEMP!D96</f>
        <v>INPUT||pt=D:96||val=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N166" s="173" t="str">
        <f>CONCATENATE(BVRTEMP!D97," / ",BVRTEMP!D98)</f>
        <v>INPUT||pt=D:97||val= / INPUT||pt=D:98||val=</v>
      </c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3"/>
      <c r="AG166" s="173"/>
      <c r="AH166" s="173"/>
      <c r="AI166" s="173"/>
      <c r="AJ166" s="173"/>
    </row>
    <row r="167" spans="1:38">
      <c r="A167" s="158" t="str">
        <f>BVRTEMP!D99</f>
        <v>INPUT||pt=D:99||val=</v>
      </c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4"/>
      <c r="N167" s="155" t="str">
        <f>CONCATENATE(BVRTEMP!D100," / ",BVRTEMP!D101)</f>
        <v>INPUT||pt=D:100||val= / INPUT||pt=D:101||val=</v>
      </c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</row>
    <row r="168" spans="1:38" ht="2.2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53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</row>
    <row r="169" spans="1:38" ht="21" hidden="1" customHeight="1">
      <c r="A169" s="158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4"/>
      <c r="N169" s="158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59"/>
      <c r="AJ169" s="159"/>
    </row>
    <row r="170" spans="1:38" ht="1.5" hidden="1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53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</row>
    <row r="171" spans="1:38" ht="3.75" hidden="1" customHeight="1">
      <c r="A171" s="158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4"/>
      <c r="N171" s="158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59"/>
      <c r="AF171" s="159"/>
      <c r="AG171" s="159"/>
      <c r="AH171" s="159"/>
      <c r="AI171" s="159"/>
      <c r="AJ171" s="159"/>
    </row>
    <row r="172" spans="1:38" ht="5.25" hidden="1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53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</row>
    <row r="173" spans="1:38" hidden="1">
      <c r="A173" s="158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4"/>
      <c r="N173" s="158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  <c r="AF173" s="159"/>
      <c r="AG173" s="159"/>
      <c r="AH173" s="159"/>
      <c r="AI173" s="159"/>
      <c r="AJ173" s="159"/>
    </row>
    <row r="174" spans="1:38" ht="5.25" hidden="1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53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</row>
    <row r="175" spans="1:38" hidden="1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3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</row>
    <row r="176" spans="1:38" ht="6" hidden="1" customHeight="1">
      <c r="A176" s="176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77"/>
    </row>
    <row r="177" spans="1:42">
      <c r="A177" s="178" t="s">
        <v>141</v>
      </c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79"/>
    </row>
    <row r="178" spans="1:42" ht="15" customHeight="1">
      <c r="A178" s="139" t="str">
        <f>BVRTEMP!A80</f>
        <v>INPUT||pt=A:80||val=</v>
      </c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1"/>
    </row>
    <row r="179" spans="1:42">
      <c r="A179" s="142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1"/>
    </row>
    <row r="180" spans="1:42">
      <c r="A180" s="142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1"/>
    </row>
    <row r="181" spans="1:42">
      <c r="A181" s="142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1"/>
    </row>
    <row r="182" spans="1:42" ht="137.25" customHeight="1">
      <c r="A182" s="142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1"/>
    </row>
    <row r="183" spans="1:42" ht="2.25" hidden="1" customHeight="1">
      <c r="A183" s="142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1"/>
    </row>
    <row r="184" spans="1:42" hidden="1">
      <c r="A184" s="142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1"/>
    </row>
    <row r="185" spans="1:42" hidden="1">
      <c r="A185" s="142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1"/>
    </row>
    <row r="186" spans="1:42" hidden="1">
      <c r="A186" s="142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1"/>
    </row>
    <row r="187" spans="1:42" hidden="1">
      <c r="A187" s="142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1"/>
    </row>
    <row r="188" spans="1:42" ht="5.25" hidden="1" customHeight="1">
      <c r="A188" s="143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  <c r="AE188" s="144"/>
      <c r="AF188" s="144"/>
      <c r="AG188" s="144"/>
      <c r="AH188" s="144"/>
      <c r="AI188" s="144"/>
      <c r="AJ188" s="145"/>
    </row>
    <row r="189" spans="1:42">
      <c r="A189" s="161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2"/>
    </row>
    <row r="190" spans="1:42" ht="19.5" customHeight="1">
      <c r="A190" s="152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</row>
    <row r="191" spans="1:42" ht="16.5">
      <c r="A191" s="163" t="s">
        <v>142</v>
      </c>
      <c r="B191" s="120"/>
      <c r="C191" s="120"/>
      <c r="D191" s="120"/>
      <c r="E191" s="120"/>
      <c r="F191" s="120"/>
      <c r="G191" s="120"/>
      <c r="H191" s="120"/>
      <c r="I191" s="116" t="str">
        <f>BVRTEMP!D102</f>
        <v>INPUT||pt=D:102||val=</v>
      </c>
      <c r="J191" s="116"/>
      <c r="K191" s="116"/>
      <c r="L191" s="116"/>
      <c r="M191" s="116"/>
      <c r="N191" s="116"/>
      <c r="O191" s="116"/>
      <c r="P191" s="116"/>
      <c r="Q191" s="164"/>
      <c r="R191" s="164"/>
      <c r="S191" s="164"/>
      <c r="T191" s="153"/>
      <c r="U191" s="153"/>
      <c r="V191" s="163" t="s">
        <v>143</v>
      </c>
      <c r="W191" s="120"/>
      <c r="X191" s="120"/>
      <c r="Y191" s="120"/>
      <c r="Z191" s="116" t="s">
        <v>144</v>
      </c>
      <c r="AA191" s="116"/>
      <c r="AB191" s="116"/>
      <c r="AC191" s="116"/>
      <c r="AD191" s="116"/>
      <c r="AE191" s="116"/>
      <c r="AF191" s="116"/>
      <c r="AG191" s="116"/>
      <c r="AH191" s="165"/>
      <c r="AI191" s="166"/>
      <c r="AJ191" s="166"/>
      <c r="AK191" s="17"/>
      <c r="AL191" s="17"/>
      <c r="AM191" s="17"/>
      <c r="AN191" s="17"/>
      <c r="AO191" s="17"/>
      <c r="AP191" s="17"/>
    </row>
    <row r="192" spans="1:42" ht="16.5">
      <c r="A192" s="160"/>
      <c r="B192" s="153"/>
      <c r="C192" s="153"/>
      <c r="D192" s="153"/>
      <c r="E192" s="153"/>
      <c r="F192" s="153"/>
      <c r="G192" s="153"/>
      <c r="H192" s="153"/>
      <c r="I192" s="167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53"/>
      <c r="U192" s="153"/>
      <c r="V192" s="160"/>
      <c r="W192" s="153"/>
      <c r="X192" s="153"/>
      <c r="Y192" s="153"/>
      <c r="Z192" s="167" t="s">
        <v>145</v>
      </c>
      <c r="AA192" s="168"/>
      <c r="AB192" s="168"/>
      <c r="AC192" s="168"/>
      <c r="AD192" s="168"/>
      <c r="AE192" s="168"/>
      <c r="AF192" s="168"/>
      <c r="AG192" s="168"/>
      <c r="AH192" s="168"/>
      <c r="AI192" s="168"/>
      <c r="AJ192" s="168"/>
      <c r="AK192" s="17"/>
      <c r="AL192" s="18"/>
      <c r="AM192" s="18"/>
      <c r="AN192" s="19"/>
      <c r="AO192" s="17"/>
      <c r="AP192" s="17"/>
    </row>
    <row r="193" spans="1:42" ht="16.5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7"/>
      <c r="AL193" s="17"/>
      <c r="AM193" s="17"/>
      <c r="AN193" s="17"/>
      <c r="AO193" s="17"/>
      <c r="AP193" s="17"/>
    </row>
    <row r="194" spans="1:42" ht="16.5">
      <c r="A194" s="163" t="s">
        <v>146</v>
      </c>
      <c r="B194" s="120"/>
      <c r="C194" s="120"/>
      <c r="D194" s="120"/>
      <c r="E194" s="120"/>
      <c r="F194" s="120"/>
      <c r="G194" s="160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7"/>
      <c r="AL194" s="17"/>
      <c r="AM194" s="17"/>
      <c r="AN194" s="17"/>
      <c r="AO194" s="17"/>
      <c r="AP194" s="17"/>
    </row>
    <row r="195" spans="1:42" ht="16.5">
      <c r="A195" s="160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7"/>
      <c r="AL195" s="17"/>
      <c r="AM195" s="17"/>
      <c r="AN195" s="17"/>
      <c r="AO195" s="17"/>
      <c r="AP195" s="17"/>
    </row>
    <row r="196" spans="1:42" ht="16.5">
      <c r="A196" s="160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7"/>
      <c r="AL196" s="17"/>
      <c r="AM196" s="17"/>
      <c r="AN196" s="17"/>
      <c r="AO196" s="17"/>
      <c r="AP196" s="17"/>
    </row>
    <row r="197" spans="1:42" ht="16.5">
      <c r="A197" s="160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7"/>
      <c r="AL197" s="17"/>
      <c r="AM197" s="17"/>
      <c r="AN197" s="17"/>
      <c r="AO197" s="17"/>
      <c r="AP197" s="17"/>
    </row>
    <row r="198" spans="1:42">
      <c r="A198" s="152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</row>
    <row r="199" spans="1:42">
      <c r="A199" s="152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</row>
    <row r="200" spans="1:42">
      <c r="A200" s="152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</row>
    <row r="201" spans="1:42">
      <c r="A201" s="152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</row>
    <row r="202" spans="1:42">
      <c r="A202" s="152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</row>
    <row r="203" spans="1:42">
      <c r="A203" s="152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</row>
    <row r="204" spans="1:42">
      <c r="A204" s="152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</row>
    <row r="205" spans="1:42">
      <c r="A205" s="152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</row>
    <row r="206" spans="1:42">
      <c r="A206" s="152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</row>
    <row r="207" spans="1:42">
      <c r="A207" s="152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</row>
    <row r="208" spans="1:42">
      <c r="A208" s="152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</row>
    <row r="209" spans="1:36">
      <c r="A209" s="152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</row>
    <row r="210" spans="1:36">
      <c r="A210" s="152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</row>
    <row r="211" spans="1:36">
      <c r="A211" s="152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</row>
    <row r="212" spans="1:36">
      <c r="A212" s="152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</row>
    <row r="213" spans="1:36">
      <c r="A213" s="152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</row>
    <row r="214" spans="1:36">
      <c r="A214" s="152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</row>
    <row r="215" spans="1:36">
      <c r="A215" s="152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</row>
    <row r="216" spans="1:36">
      <c r="A216" s="152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</row>
    <row r="217" spans="1:36">
      <c r="A217" s="152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</row>
    <row r="218" spans="1:36">
      <c r="A218" s="152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</row>
    <row r="219" spans="1:36">
      <c r="A219" s="152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</row>
    <row r="220" spans="1:36">
      <c r="A220" s="152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</row>
    <row r="221" spans="1:36">
      <c r="A221" s="152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</row>
    <row r="222" spans="1:36">
      <c r="A222" s="152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</row>
    <row r="223" spans="1:36">
      <c r="A223" s="152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</row>
    <row r="224" spans="1:36">
      <c r="A224" s="152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</row>
    <row r="225" spans="1:36">
      <c r="A225" s="152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</row>
    <row r="226" spans="1:36">
      <c r="A226" s="152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</row>
    <row r="227" spans="1:36">
      <c r="A227" s="152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</row>
    <row r="228" spans="1:36">
      <c r="A228" s="152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</row>
    <row r="229" spans="1:36">
      <c r="A229" s="152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</row>
    <row r="230" spans="1:36">
      <c r="A230" s="152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</row>
    <row r="231" spans="1:36">
      <c r="A231" s="152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</row>
    <row r="232" spans="1:36">
      <c r="A232" s="152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</row>
    <row r="233" spans="1:36">
      <c r="A233" s="152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</row>
    <row r="234" spans="1:36">
      <c r="A234" s="152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</row>
    <row r="235" spans="1:36">
      <c r="A235" s="152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</row>
    <row r="236" spans="1:36">
      <c r="A236" s="152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</row>
    <row r="237" spans="1:36">
      <c r="A237" s="152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</row>
    <row r="238" spans="1:36">
      <c r="A238" s="152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</row>
    <row r="239" spans="1:36">
      <c r="A239" s="152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</row>
    <row r="240" spans="1:36">
      <c r="A240" s="152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</row>
    <row r="241" spans="1:36">
      <c r="A241" s="152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</row>
    <row r="242" spans="1:36">
      <c r="A242" s="152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</row>
    <row r="243" spans="1:36">
      <c r="A243" s="152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</row>
    <row r="244" spans="1:36">
      <c r="A244" s="152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</row>
    <row r="245" spans="1:36">
      <c r="A245" s="152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</row>
    <row r="246" spans="1:36">
      <c r="A246" s="152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</row>
    <row r="247" spans="1:36">
      <c r="A247" s="152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</row>
    <row r="248" spans="1:36">
      <c r="A248" s="152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</row>
    <row r="249" spans="1:36">
      <c r="A249" s="152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</row>
    <row r="250" spans="1:36">
      <c r="A250" s="152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</row>
    <row r="251" spans="1:36">
      <c r="A251" s="152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</row>
    <row r="252" spans="1:36">
      <c r="A252" s="152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</row>
    <row r="253" spans="1:36">
      <c r="A253" s="152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</row>
    <row r="254" spans="1:36">
      <c r="A254" s="152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</row>
    <row r="255" spans="1:36">
      <c r="A255" s="152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</row>
    <row r="256" spans="1:36">
      <c r="A256" s="152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</row>
    <row r="257" spans="1:45">
      <c r="A257" s="152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</row>
    <row r="258" spans="1:45">
      <c r="A258" s="152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</row>
    <row r="259" spans="1:45">
      <c r="A259" s="152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M259" s="9"/>
      <c r="AN259" s="9"/>
      <c r="AO259" s="9"/>
      <c r="AP259" s="9"/>
      <c r="AQ259" s="9"/>
      <c r="AR259" s="9"/>
      <c r="AS259" s="9"/>
    </row>
    <row r="260" spans="1:45">
      <c r="A260" s="152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M260" s="9"/>
      <c r="AN260" s="9"/>
      <c r="AO260" s="9"/>
      <c r="AP260" s="9"/>
      <c r="AQ260" s="9"/>
      <c r="AR260" s="9"/>
      <c r="AS260" s="9"/>
    </row>
    <row r="261" spans="1:45">
      <c r="A261" s="152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M261" s="9"/>
      <c r="AN261" s="9"/>
      <c r="AO261" s="9"/>
      <c r="AP261" s="9"/>
      <c r="AQ261" s="9"/>
      <c r="AR261" s="9"/>
      <c r="AS261" s="9"/>
    </row>
    <row r="262" spans="1:45">
      <c r="A262" s="152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M262" s="9"/>
      <c r="AN262" s="9"/>
      <c r="AO262" s="9"/>
      <c r="AP262" s="9"/>
      <c r="AQ262" s="9"/>
      <c r="AR262" s="9"/>
      <c r="AS262" s="9"/>
    </row>
    <row r="263" spans="1:45">
      <c r="A263" s="152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9"/>
      <c r="AL263" s="9"/>
      <c r="AM263" s="9"/>
      <c r="AN263" s="9"/>
      <c r="AO263" s="9"/>
      <c r="AP263" s="9"/>
      <c r="AQ263" s="9"/>
      <c r="AR263" s="9"/>
      <c r="AS263" s="9"/>
    </row>
    <row r="264" spans="1:45">
      <c r="A264" s="152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9"/>
      <c r="AL264" s="9"/>
      <c r="AM264" s="9"/>
      <c r="AN264" s="9"/>
      <c r="AO264" s="9"/>
      <c r="AP264" s="9"/>
      <c r="AQ264" s="9"/>
      <c r="AR264" s="9"/>
      <c r="AS264" s="9"/>
    </row>
    <row r="265" spans="1:45">
      <c r="A265" s="152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9"/>
      <c r="AL265" s="9"/>
      <c r="AM265" s="9"/>
      <c r="AN265" s="9"/>
      <c r="AO265" s="9"/>
      <c r="AP265" s="9"/>
      <c r="AQ265" s="9"/>
      <c r="AR265" s="9"/>
      <c r="AS265" s="9"/>
    </row>
    <row r="266" spans="1:45">
      <c r="A266" s="152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9"/>
      <c r="AL266" s="9"/>
      <c r="AM266" s="9"/>
      <c r="AN266" s="9"/>
      <c r="AO266" s="9"/>
      <c r="AP266" s="9"/>
      <c r="AQ266" s="9"/>
      <c r="AR266" s="9"/>
      <c r="AS266" s="9"/>
    </row>
    <row r="267" spans="1:45">
      <c r="A267" s="152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9"/>
      <c r="AL267" s="9"/>
      <c r="AM267" s="9"/>
      <c r="AN267" s="9"/>
      <c r="AO267" s="9"/>
      <c r="AP267" s="9"/>
      <c r="AQ267" s="9"/>
      <c r="AR267" s="9"/>
      <c r="AS267" s="9"/>
    </row>
    <row r="268" spans="1:45">
      <c r="A268" s="152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9"/>
      <c r="AL268" s="9"/>
      <c r="AM268" s="9"/>
      <c r="AN268" s="9"/>
      <c r="AO268" s="9"/>
      <c r="AP268" s="9"/>
      <c r="AQ268" s="9"/>
      <c r="AR268" s="9"/>
      <c r="AS268" s="9"/>
    </row>
    <row r="269" spans="1:45">
      <c r="A269" s="152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9"/>
      <c r="AL269" s="9"/>
      <c r="AM269" s="9"/>
      <c r="AN269" s="9"/>
      <c r="AO269" s="9"/>
      <c r="AP269" s="9"/>
      <c r="AQ269" s="9"/>
      <c r="AR269" s="9"/>
      <c r="AS269" s="9"/>
    </row>
    <row r="270" spans="1:45">
      <c r="A270" s="152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9"/>
      <c r="AL270" s="9"/>
      <c r="AM270" s="9"/>
      <c r="AN270" s="9"/>
      <c r="AO270" s="9"/>
      <c r="AP270" s="9"/>
      <c r="AQ270" s="9"/>
      <c r="AR270" s="9"/>
      <c r="AS270" s="9"/>
    </row>
    <row r="271" spans="1:45">
      <c r="A271" s="152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9"/>
      <c r="AL271" s="9"/>
      <c r="AM271" s="9"/>
      <c r="AN271" s="9"/>
      <c r="AO271" s="9"/>
      <c r="AP271" s="9"/>
      <c r="AQ271" s="9"/>
      <c r="AR271" s="9"/>
      <c r="AS271" s="9"/>
    </row>
    <row r="272" spans="1:45">
      <c r="A272" s="152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M272" s="9"/>
      <c r="AN272" s="9"/>
      <c r="AO272" s="9"/>
      <c r="AP272" s="9"/>
      <c r="AQ272" s="9"/>
      <c r="AR272" s="9"/>
      <c r="AS272" s="9"/>
    </row>
    <row r="273" spans="1:45">
      <c r="A273" s="152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M273" s="9"/>
      <c r="AN273" s="9"/>
      <c r="AO273" s="9"/>
      <c r="AP273" s="9"/>
      <c r="AQ273" s="9"/>
      <c r="AR273" s="9"/>
      <c r="AS273" s="9"/>
    </row>
    <row r="274" spans="1:45">
      <c r="A274" s="152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M274" s="9"/>
      <c r="AN274" s="9"/>
      <c r="AO274" s="9"/>
      <c r="AP274" s="9"/>
      <c r="AQ274" s="9"/>
      <c r="AR274" s="9"/>
      <c r="AS274" s="9"/>
    </row>
    <row r="275" spans="1:45">
      <c r="A275" s="152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M275" s="9"/>
      <c r="AN275" s="9"/>
      <c r="AO275" s="9"/>
      <c r="AP275" s="9"/>
      <c r="AQ275" s="9"/>
      <c r="AR275" s="9"/>
      <c r="AS275" s="9"/>
    </row>
    <row r="276" spans="1:45">
      <c r="A276" s="152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M276" s="9"/>
      <c r="AN276" s="9"/>
      <c r="AO276" s="9"/>
      <c r="AP276" s="9"/>
      <c r="AQ276" s="9"/>
      <c r="AR276" s="9"/>
      <c r="AS276" s="9"/>
    </row>
    <row r="277" spans="1:45">
      <c r="A277" s="152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M277" s="9"/>
      <c r="AN277" s="9"/>
      <c r="AO277" s="9"/>
      <c r="AP277" s="9"/>
      <c r="AQ277" s="9"/>
      <c r="AR277" s="9"/>
      <c r="AS277" s="9"/>
    </row>
    <row r="278" spans="1:45">
      <c r="A278" s="152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</row>
    <row r="279" spans="1:45">
      <c r="A279" s="152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</row>
    <row r="280" spans="1:45">
      <c r="A280" s="152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</row>
    <row r="281" spans="1:45">
      <c r="A281" s="152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</row>
    <row r="282" spans="1:45">
      <c r="A282" s="152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</row>
    <row r="283" spans="1:45">
      <c r="A283" s="152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</row>
    <row r="284" spans="1:45">
      <c r="A284" s="152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</row>
    <row r="285" spans="1:45">
      <c r="A285" s="152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</row>
    <row r="286" spans="1:45">
      <c r="A286" s="152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</row>
    <row r="287" spans="1:45">
      <c r="A287" s="152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</row>
    <row r="288" spans="1:45">
      <c r="A288" s="152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</row>
    <row r="289" spans="1:36">
      <c r="A289" s="152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</row>
    <row r="290" spans="1:36">
      <c r="A290" s="152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</row>
    <row r="291" spans="1:36">
      <c r="A291" s="152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</row>
    <row r="292" spans="1:36">
      <c r="A292" s="152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</row>
    <row r="293" spans="1:36">
      <c r="A293" s="152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</row>
    <row r="294" spans="1:36">
      <c r="A294" s="152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</row>
    <row r="295" spans="1:36">
      <c r="A295" s="152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</row>
    <row r="296" spans="1:36">
      <c r="A296" s="152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</row>
    <row r="297" spans="1:36">
      <c r="A297" s="152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</row>
    <row r="298" spans="1:36">
      <c r="A298" s="152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</row>
    <row r="299" spans="1:36">
      <c r="A299" s="152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</row>
    <row r="300" spans="1:36">
      <c r="A300" s="152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</row>
    <row r="301" spans="1:36">
      <c r="A301" s="152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</row>
    <row r="302" spans="1:36">
      <c r="A302" s="152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</row>
    <row r="303" spans="1:36">
      <c r="A303" s="152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</row>
    <row r="304" spans="1:36">
      <c r="A304" s="152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</row>
    <row r="305" spans="1:36">
      <c r="A305" s="152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</row>
    <row r="306" spans="1:36">
      <c r="A306" s="152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</row>
    <row r="307" spans="1:36">
      <c r="A307" s="152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</row>
    <row r="308" spans="1:36">
      <c r="A308" s="152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</row>
    <row r="309" spans="1:36">
      <c r="A309" s="152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</row>
    <row r="310" spans="1:36">
      <c r="A310" s="152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</row>
    <row r="311" spans="1:36">
      <c r="A311" s="152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</row>
    <row r="312" spans="1:36">
      <c r="A312" s="152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</row>
    <row r="313" spans="1:36">
      <c r="A313" s="152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</row>
    <row r="314" spans="1:36">
      <c r="A314" s="152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</row>
    <row r="315" spans="1:36">
      <c r="A315" s="152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</row>
    <row r="316" spans="1:36">
      <c r="A316" s="152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</row>
    <row r="317" spans="1:36">
      <c r="A317" s="152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</row>
    <row r="318" spans="1:36">
      <c r="A318" s="152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</row>
    <row r="319" spans="1:36">
      <c r="A319" s="152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</row>
    <row r="320" spans="1:36">
      <c r="A320" s="152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</row>
    <row r="321" spans="1:36">
      <c r="A321" s="152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</row>
    <row r="322" spans="1:36">
      <c r="A322" s="152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</row>
    <row r="323" spans="1:36">
      <c r="A323" s="152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</row>
    <row r="324" spans="1:36">
      <c r="A324" s="152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</row>
    <row r="325" spans="1:36">
      <c r="A325" s="152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</row>
    <row r="326" spans="1:36">
      <c r="A326" s="152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</row>
    <row r="327" spans="1:36">
      <c r="A327" s="152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</row>
    <row r="328" spans="1:36">
      <c r="A328" s="152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</row>
    <row r="329" spans="1:36">
      <c r="A329" s="152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</row>
    <row r="330" spans="1:36">
      <c r="A330" s="152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</row>
    <row r="331" spans="1:36">
      <c r="A331" s="152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</row>
    <row r="332" spans="1:36">
      <c r="A332" s="152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</row>
    <row r="333" spans="1:36">
      <c r="A333" s="152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</row>
    <row r="334" spans="1:36">
      <c r="A334" s="152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</row>
    <row r="335" spans="1:36">
      <c r="A335" s="152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</row>
    <row r="336" spans="1:36">
      <c r="A336" s="152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</row>
    <row r="337" spans="1:36">
      <c r="A337" s="152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</row>
    <row r="338" spans="1:36">
      <c r="A338" s="152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</row>
    <row r="339" spans="1:36">
      <c r="A339" s="152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</row>
    <row r="340" spans="1:36">
      <c r="A340" s="152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</row>
    <row r="341" spans="1:36">
      <c r="A341" s="152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</row>
    <row r="342" spans="1:36">
      <c r="A342" s="152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</row>
    <row r="343" spans="1:36">
      <c r="A343" s="152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</row>
    <row r="344" spans="1:36">
      <c r="A344" s="152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</row>
    <row r="345" spans="1:36">
      <c r="A345" s="152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</row>
    <row r="346" spans="1:36">
      <c r="A346" s="152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</row>
    <row r="347" spans="1:36">
      <c r="A347" s="152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</row>
    <row r="348" spans="1:36">
      <c r="A348" s="152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</row>
    <row r="349" spans="1:36">
      <c r="A349" s="152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</row>
    <row r="350" spans="1:36">
      <c r="A350" s="152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</row>
    <row r="351" spans="1:36">
      <c r="A351" s="152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</row>
    <row r="352" spans="1:36">
      <c r="A352" s="152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</row>
    <row r="353" spans="1:36">
      <c r="A353" s="152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</row>
    <row r="354" spans="1:36">
      <c r="A354" s="152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</row>
    <row r="355" spans="1:36">
      <c r="A355" s="152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</row>
    <row r="356" spans="1:36">
      <c r="A356" s="152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</row>
    <row r="357" spans="1:36">
      <c r="A357" s="152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</row>
    <row r="358" spans="1:36">
      <c r="A358" s="152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</row>
    <row r="359" spans="1:36">
      <c r="A359" s="152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</row>
    <row r="360" spans="1:36">
      <c r="A360" s="152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</row>
    <row r="361" spans="1:36">
      <c r="A361" s="152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</row>
    <row r="362" spans="1:36">
      <c r="A362" s="152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</row>
    <row r="363" spans="1:36">
      <c r="A363" s="152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</row>
    <row r="364" spans="1:36">
      <c r="A364" s="152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</row>
    <row r="365" spans="1:36">
      <c r="A365" s="152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</row>
    <row r="366" spans="1:36">
      <c r="A366" s="152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</row>
    <row r="367" spans="1:36">
      <c r="A367" s="152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</row>
    <row r="368" spans="1:36">
      <c r="A368" s="152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</row>
    <row r="369" spans="1:36">
      <c r="A369" s="152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</row>
    <row r="370" spans="1:36">
      <c r="A370" s="152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</row>
    <row r="371" spans="1:36">
      <c r="A371" s="152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</row>
    <row r="372" spans="1:36">
      <c r="A372" s="152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</row>
    <row r="373" spans="1:36">
      <c r="A373" s="152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</row>
    <row r="374" spans="1:36">
      <c r="A374" s="152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</row>
    <row r="375" spans="1:36">
      <c r="A375" s="152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</row>
    <row r="376" spans="1:36">
      <c r="A376" s="152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</row>
    <row r="377" spans="1:36">
      <c r="A377" s="152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</row>
    <row r="378" spans="1:36">
      <c r="A378" s="152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</row>
    <row r="379" spans="1:36">
      <c r="A379" s="152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</row>
    <row r="380" spans="1:36">
      <c r="A380" s="152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</row>
    <row r="381" spans="1:36">
      <c r="A381" s="152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</row>
    <row r="382" spans="1:36">
      <c r="A382" s="152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</row>
    <row r="383" spans="1:36">
      <c r="A383" s="152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</row>
    <row r="384" spans="1:36">
      <c r="A384" s="152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</row>
    <row r="385" spans="1:36">
      <c r="A385" s="152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</row>
    <row r="386" spans="1:36">
      <c r="A386" s="152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</row>
    <row r="387" spans="1:36">
      <c r="A387" s="152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</row>
    <row r="388" spans="1:36">
      <c r="A388" s="152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</row>
    <row r="389" spans="1:36">
      <c r="A389" s="152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</row>
    <row r="390" spans="1:36">
      <c r="A390" s="152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</row>
    <row r="391" spans="1:36">
      <c r="A391" s="152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</row>
    <row r="392" spans="1:36">
      <c r="A392" s="152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</row>
    <row r="393" spans="1:36">
      <c r="A393" s="152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</row>
    <row r="394" spans="1:36">
      <c r="A394" s="152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</row>
    <row r="395" spans="1:36">
      <c r="A395" s="152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</row>
    <row r="396" spans="1:36">
      <c r="A396" s="152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</row>
    <row r="397" spans="1:36">
      <c r="A397" s="152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</row>
    <row r="398" spans="1:36">
      <c r="A398" s="152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</row>
    <row r="399" spans="1:36">
      <c r="A399" s="152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</row>
    <row r="400" spans="1:36">
      <c r="A400" s="152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</row>
    <row r="401" spans="1:36">
      <c r="A401" s="152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</row>
    <row r="402" spans="1:36">
      <c r="A402" s="152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</row>
    <row r="403" spans="1:36">
      <c r="A403" s="152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</row>
    <row r="404" spans="1:36">
      <c r="A404" s="152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</row>
    <row r="405" spans="1:36">
      <c r="A405" s="152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  <c r="AI405" s="153"/>
      <c r="AJ405" s="153"/>
    </row>
    <row r="406" spans="1:36">
      <c r="A406" s="152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</row>
    <row r="407" spans="1:36">
      <c r="A407" s="152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</row>
    <row r="408" spans="1:36">
      <c r="A408" s="152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</row>
    <row r="409" spans="1:36">
      <c r="A409" s="152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</row>
    <row r="410" spans="1:36">
      <c r="A410" s="152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</row>
    <row r="411" spans="1:36">
      <c r="A411" s="152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</row>
    <row r="412" spans="1:36">
      <c r="A412" s="152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</row>
    <row r="413" spans="1:36">
      <c r="A413" s="152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</row>
    <row r="414" spans="1:36">
      <c r="A414" s="152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</row>
    <row r="415" spans="1:36">
      <c r="A415" s="152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  <c r="AI415" s="153"/>
      <c r="AJ415" s="153"/>
    </row>
    <row r="416" spans="1:36">
      <c r="A416" s="152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  <c r="AG416" s="153"/>
      <c r="AH416" s="153"/>
      <c r="AI416" s="153"/>
      <c r="AJ416" s="153"/>
    </row>
    <row r="417" spans="1:36">
      <c r="A417" s="152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  <c r="AG417" s="153"/>
      <c r="AH417" s="153"/>
      <c r="AI417" s="153"/>
      <c r="AJ417" s="153"/>
    </row>
    <row r="418" spans="1:36">
      <c r="A418" s="152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  <c r="AG418" s="153"/>
      <c r="AH418" s="153"/>
      <c r="AI418" s="153"/>
      <c r="AJ418" s="153"/>
    </row>
    <row r="419" spans="1:36">
      <c r="A419" s="152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  <c r="AI419" s="153"/>
      <c r="AJ419" s="153"/>
    </row>
    <row r="420" spans="1:36">
      <c r="A420" s="152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</row>
    <row r="421" spans="1:36">
      <c r="A421" s="152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  <c r="AI421" s="153"/>
      <c r="AJ421" s="153"/>
    </row>
    <row r="422" spans="1:36">
      <c r="A422" s="152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</row>
    <row r="423" spans="1:36">
      <c r="A423" s="152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</row>
    <row r="424" spans="1:36">
      <c r="A424" s="152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</row>
    <row r="425" spans="1:36">
      <c r="A425" s="152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</row>
    <row r="426" spans="1:36">
      <c r="A426" s="152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</row>
    <row r="427" spans="1:36">
      <c r="A427" s="152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</row>
    <row r="428" spans="1:36">
      <c r="A428" s="152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</row>
    <row r="429" spans="1:36">
      <c r="A429" s="152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</row>
    <row r="430" spans="1:36">
      <c r="A430" s="152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</row>
    <row r="431" spans="1:36">
      <c r="A431" s="152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</row>
    <row r="432" spans="1:36">
      <c r="A432" s="152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</row>
    <row r="433" spans="1:36">
      <c r="A433" s="152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</row>
    <row r="434" spans="1:36">
      <c r="A434" s="152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</row>
    <row r="435" spans="1:36">
      <c r="A435" s="152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</row>
    <row r="436" spans="1:36">
      <c r="A436" s="152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</row>
    <row r="437" spans="1:36">
      <c r="A437" s="152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</row>
    <row r="438" spans="1:36">
      <c r="A438" s="152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</row>
    <row r="439" spans="1:36">
      <c r="A439" s="152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</row>
    <row r="440" spans="1:36">
      <c r="A440" s="152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</row>
    <row r="441" spans="1:36">
      <c r="A441" s="152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</row>
    <row r="442" spans="1:36">
      <c r="A442" s="152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</row>
    <row r="443" spans="1:36">
      <c r="A443" s="152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</row>
    <row r="444" spans="1:36">
      <c r="A444" s="152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</row>
    <row r="445" spans="1:36">
      <c r="A445" s="152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</row>
    <row r="446" spans="1:36">
      <c r="A446" s="152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</row>
    <row r="447" spans="1:36">
      <c r="A447" s="152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</row>
    <row r="448" spans="1:36">
      <c r="A448" s="152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</row>
    <row r="449" spans="1:36">
      <c r="A449" s="152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</row>
    <row r="450" spans="1:36">
      <c r="A450" s="152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</row>
    <row r="451" spans="1:36">
      <c r="A451" s="152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</row>
    <row r="452" spans="1:36">
      <c r="A452" s="152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</row>
    <row r="453" spans="1:36">
      <c r="A453" s="152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</row>
    <row r="454" spans="1:36">
      <c r="A454" s="152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</row>
    <row r="455" spans="1:36">
      <c r="A455" s="152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</row>
    <row r="456" spans="1:36">
      <c r="A456" s="152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</row>
    <row r="457" spans="1:36">
      <c r="A457" s="152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</row>
    <row r="458" spans="1:36">
      <c r="A458" s="152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</row>
    <row r="459" spans="1:36">
      <c r="A459" s="152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</row>
    <row r="460" spans="1:36">
      <c r="A460" s="152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</row>
    <row r="461" spans="1:36">
      <c r="A461" s="152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</row>
    <row r="462" spans="1:36">
      <c r="A462" s="152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</row>
    <row r="463" spans="1:36">
      <c r="A463" s="152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</row>
    <row r="464" spans="1:36">
      <c r="A464" s="152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</row>
    <row r="465" spans="1:36">
      <c r="A465" s="152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</row>
    <row r="466" spans="1:36">
      <c r="A466" s="152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</row>
    <row r="467" spans="1:36">
      <c r="A467" s="152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</row>
    <row r="468" spans="1:36">
      <c r="A468" s="152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</row>
    <row r="469" spans="1:36">
      <c r="A469" s="152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</row>
    <row r="470" spans="1:36">
      <c r="A470" s="152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</row>
    <row r="471" spans="1:36">
      <c r="A471" s="152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</row>
    <row r="472" spans="1:36">
      <c r="A472" s="152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</row>
    <row r="473" spans="1:36">
      <c r="A473" s="152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</row>
    <row r="474" spans="1:36">
      <c r="A474" s="152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</row>
    <row r="475" spans="1:36">
      <c r="A475" s="152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</row>
    <row r="476" spans="1:36">
      <c r="A476" s="152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</row>
    <row r="477" spans="1:36">
      <c r="A477" s="152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</row>
    <row r="478" spans="1:36">
      <c r="A478" s="152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</row>
    <row r="479" spans="1:36">
      <c r="A479" s="152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</row>
    <row r="480" spans="1:36">
      <c r="A480" s="152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</row>
    <row r="481" spans="1:36">
      <c r="A481" s="152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</row>
    <row r="482" spans="1:36">
      <c r="A482" s="152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</row>
    <row r="483" spans="1:36">
      <c r="A483" s="152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</row>
    <row r="484" spans="1:36">
      <c r="A484" s="152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</row>
    <row r="485" spans="1:36">
      <c r="A485" s="152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</row>
    <row r="486" spans="1:36">
      <c r="A486" s="152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</row>
    <row r="487" spans="1:36">
      <c r="A487" s="152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</row>
    <row r="488" spans="1:36">
      <c r="A488" s="152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</row>
    <row r="489" spans="1:36">
      <c r="A489" s="152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</row>
    <row r="490" spans="1:36">
      <c r="A490" s="152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</row>
    <row r="491" spans="1:36">
      <c r="A491" s="152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</row>
    <row r="492" spans="1:36">
      <c r="A492" s="152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</row>
    <row r="493" spans="1:36">
      <c r="A493" s="152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</row>
    <row r="494" spans="1:36">
      <c r="A494" s="152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</row>
    <row r="495" spans="1:36">
      <c r="A495" s="152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</row>
    <row r="496" spans="1:36">
      <c r="A496" s="152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</row>
    <row r="497" spans="1:36">
      <c r="A497" s="152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</row>
    <row r="498" spans="1:36">
      <c r="A498" s="152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</row>
    <row r="499" spans="1:36">
      <c r="A499" s="152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</row>
    <row r="500" spans="1:36">
      <c r="A500" s="152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</row>
    <row r="501" spans="1:36">
      <c r="A501" s="152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</row>
    <row r="502" spans="1:36">
      <c r="A502" s="152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</row>
    <row r="503" spans="1:36">
      <c r="A503" s="152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</row>
    <row r="504" spans="1:36">
      <c r="A504" s="152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</row>
    <row r="505" spans="1:36">
      <c r="A505" s="152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</row>
    <row r="506" spans="1:36">
      <c r="A506" s="152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</row>
    <row r="507" spans="1:36">
      <c r="A507" s="152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</row>
    <row r="508" spans="1:36">
      <c r="A508" s="152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</row>
    <row r="509" spans="1:36">
      <c r="A509" s="152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</row>
    <row r="510" spans="1:36">
      <c r="A510" s="152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</row>
    <row r="511" spans="1:36">
      <c r="A511" s="152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</row>
    <row r="512" spans="1:36">
      <c r="A512" s="152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</row>
    <row r="513" spans="1:36">
      <c r="A513" s="152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</row>
    <row r="514" spans="1:36">
      <c r="A514" s="152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</row>
    <row r="515" spans="1:36">
      <c r="A515" s="152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</row>
    <row r="516" spans="1:36">
      <c r="A516" s="152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</row>
    <row r="517" spans="1:36">
      <c r="A517" s="152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</row>
    <row r="518" spans="1:36">
      <c r="A518" s="152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</row>
    <row r="519" spans="1:36">
      <c r="A519" s="152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</row>
    <row r="520" spans="1:36">
      <c r="A520" s="152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</row>
    <row r="521" spans="1:36">
      <c r="A521" s="152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</row>
    <row r="522" spans="1:36">
      <c r="A522" s="152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</row>
    <row r="523" spans="1:36">
      <c r="A523" s="152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</row>
    <row r="524" spans="1:36">
      <c r="A524" s="152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</row>
    <row r="525" spans="1:36">
      <c r="A525" s="152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</row>
    <row r="526" spans="1:36">
      <c r="A526" s="152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</row>
    <row r="527" spans="1:36">
      <c r="A527" s="152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</row>
    <row r="528" spans="1:36">
      <c r="A528" s="152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</row>
    <row r="529" spans="1:36">
      <c r="A529" s="152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</row>
    <row r="530" spans="1:36">
      <c r="A530" s="152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</row>
    <row r="531" spans="1:36">
      <c r="A531" s="152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</row>
    <row r="532" spans="1:36">
      <c r="A532" s="152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</row>
    <row r="533" spans="1:36">
      <c r="A533" s="152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</row>
    <row r="534" spans="1:36">
      <c r="A534" s="152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</row>
    <row r="535" spans="1:36">
      <c r="A535" s="152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</row>
    <row r="536" spans="1:36">
      <c r="A536" s="152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</row>
    <row r="537" spans="1:36">
      <c r="A537" s="152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</row>
    <row r="538" spans="1:36">
      <c r="A538" s="152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</row>
    <row r="539" spans="1:36">
      <c r="A539" s="152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</row>
    <row r="540" spans="1:36">
      <c r="A540" s="152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</row>
    <row r="541" spans="1:36">
      <c r="A541" s="152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</row>
    <row r="542" spans="1:36">
      <c r="A542" s="152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</row>
    <row r="543" spans="1:36">
      <c r="A543" s="152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</row>
    <row r="544" spans="1:36">
      <c r="A544" s="152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</row>
    <row r="545" spans="1:36">
      <c r="A545" s="152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</row>
    <row r="546" spans="1:36">
      <c r="A546" s="152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</row>
    <row r="547" spans="1:36">
      <c r="A547" s="152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</row>
    <row r="548" spans="1:36">
      <c r="A548" s="152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</row>
    <row r="549" spans="1:36">
      <c r="A549" s="152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</row>
    <row r="550" spans="1:36">
      <c r="A550" s="152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</row>
    <row r="551" spans="1:36">
      <c r="A551" s="152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</row>
    <row r="552" spans="1:36">
      <c r="A552" s="152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</row>
    <row r="553" spans="1:36">
      <c r="A553" s="152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</row>
    <row r="554" spans="1:36">
      <c r="A554" s="152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</row>
    <row r="555" spans="1:36">
      <c r="A555" s="152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</row>
    <row r="556" spans="1:36">
      <c r="A556" s="152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</row>
    <row r="557" spans="1:36">
      <c r="A557" s="152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</row>
    <row r="558" spans="1:36">
      <c r="A558" s="152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</row>
    <row r="559" spans="1:36">
      <c r="A559" s="152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</row>
    <row r="560" spans="1:36">
      <c r="A560" s="152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</row>
    <row r="561" spans="1:36">
      <c r="A561" s="152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</row>
    <row r="562" spans="1:36">
      <c r="A562" s="152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</row>
    <row r="563" spans="1:36">
      <c r="A563" s="152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</row>
    <row r="564" spans="1:36">
      <c r="A564" s="152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</row>
    <row r="565" spans="1:36">
      <c r="A565" s="152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</row>
    <row r="566" spans="1:36">
      <c r="A566" s="152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</row>
    <row r="567" spans="1:36">
      <c r="A567" s="152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</row>
    <row r="568" spans="1:36">
      <c r="A568" s="152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</row>
    <row r="569" spans="1:36">
      <c r="A569" s="152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</row>
    <row r="570" spans="1:36">
      <c r="A570" s="152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</row>
    <row r="571" spans="1:36">
      <c r="A571" s="152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</row>
    <row r="572" spans="1:36">
      <c r="A572" s="152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</row>
    <row r="573" spans="1:36">
      <c r="A573" s="152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</row>
    <row r="574" spans="1:36">
      <c r="A574" s="152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</row>
    <row r="575" spans="1:36">
      <c r="A575" s="152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</row>
    <row r="576" spans="1:36">
      <c r="A576" s="152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</row>
    <row r="577" spans="1:36">
      <c r="A577" s="152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</row>
    <row r="578" spans="1:36">
      <c r="A578" s="152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</row>
    <row r="579" spans="1:36">
      <c r="A579" s="152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</row>
    <row r="580" spans="1:36">
      <c r="A580" s="152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</row>
    <row r="581" spans="1:36">
      <c r="A581" s="152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</row>
    <row r="582" spans="1:36">
      <c r="A582" s="152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</row>
    <row r="583" spans="1:36">
      <c r="A583" s="152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</row>
    <row r="584" spans="1:36">
      <c r="A584" s="152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</row>
    <row r="585" spans="1:36">
      <c r="A585" s="152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</row>
    <row r="586" spans="1:36">
      <c r="A586" s="152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</row>
    <row r="587" spans="1:36">
      <c r="A587" s="152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</row>
    <row r="588" spans="1:36">
      <c r="A588" s="152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</row>
    <row r="589" spans="1:36">
      <c r="A589" s="152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</row>
    <row r="590" spans="1:36">
      <c r="A590" s="152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</row>
    <row r="591" spans="1:36">
      <c r="A591" s="152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</row>
    <row r="592" spans="1:36">
      <c r="A592" s="152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</row>
    <row r="593" spans="1:36">
      <c r="A593" s="152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</row>
    <row r="594" spans="1:36">
      <c r="A594" s="152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</row>
    <row r="595" spans="1:36">
      <c r="A595" s="152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</row>
    <row r="596" spans="1:36">
      <c r="A596" s="152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</row>
    <row r="597" spans="1:36">
      <c r="A597" s="152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</row>
    <row r="598" spans="1:36">
      <c r="A598" s="152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</row>
    <row r="599" spans="1:36">
      <c r="A599" s="152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</row>
    <row r="600" spans="1:36">
      <c r="A600" s="152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</row>
    <row r="601" spans="1:36">
      <c r="A601" s="152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</row>
    <row r="602" spans="1:36">
      <c r="A602" s="152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</row>
    <row r="603" spans="1:36">
      <c r="A603" s="152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</row>
    <row r="604" spans="1:36">
      <c r="A604" s="152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</row>
    <row r="605" spans="1:36">
      <c r="A605" s="152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</row>
    <row r="606" spans="1:36">
      <c r="A606" s="152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</row>
    <row r="607" spans="1:36">
      <c r="A607" s="152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</row>
    <row r="608" spans="1:36">
      <c r="A608" s="152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</row>
    <row r="609" spans="1:36">
      <c r="A609" s="152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</row>
    <row r="610" spans="1:36">
      <c r="A610" s="152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</row>
    <row r="611" spans="1:36">
      <c r="A611" s="152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</row>
    <row r="612" spans="1:36">
      <c r="A612" s="152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</row>
    <row r="613" spans="1:36">
      <c r="A613" s="152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</row>
    <row r="614" spans="1:36">
      <c r="A614" s="152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</row>
    <row r="615" spans="1:36">
      <c r="A615" s="152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</row>
    <row r="616" spans="1:36">
      <c r="A616" s="152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</row>
    <row r="617" spans="1:36">
      <c r="A617" s="152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</row>
    <row r="618" spans="1:36">
      <c r="A618" s="152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</row>
    <row r="619" spans="1:36">
      <c r="A619" s="152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</row>
    <row r="620" spans="1:36">
      <c r="A620" s="152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</row>
    <row r="621" spans="1:36">
      <c r="A621" s="152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</row>
    <row r="622" spans="1:36">
      <c r="A622" s="152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</row>
    <row r="623" spans="1:36">
      <c r="A623" s="152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</row>
    <row r="624" spans="1:36">
      <c r="A624" s="152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</row>
    <row r="625" spans="1:36">
      <c r="A625" s="152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</row>
    <row r="626" spans="1:36">
      <c r="A626" s="152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</row>
    <row r="627" spans="1:36">
      <c r="A627" s="152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</row>
    <row r="628" spans="1:36">
      <c r="A628" s="152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</row>
    <row r="629" spans="1:36">
      <c r="A629" s="152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</row>
    <row r="630" spans="1:36">
      <c r="A630" s="152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</row>
    <row r="631" spans="1:36">
      <c r="A631" s="152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</row>
    <row r="632" spans="1:36">
      <c r="A632" s="152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</row>
    <row r="633" spans="1:36">
      <c r="A633" s="152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</row>
    <row r="634" spans="1:36">
      <c r="A634" s="152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</row>
    <row r="635" spans="1:36">
      <c r="A635" s="152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</row>
    <row r="636" spans="1:36">
      <c r="A636" s="152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</row>
    <row r="637" spans="1:36">
      <c r="A637" s="152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</row>
    <row r="638" spans="1:36">
      <c r="A638" s="152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</row>
    <row r="639" spans="1:36">
      <c r="A639" s="152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</row>
    <row r="640" spans="1:36">
      <c r="A640" s="152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</row>
    <row r="641" spans="1:36">
      <c r="A641" s="152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</row>
    <row r="642" spans="1:36">
      <c r="A642" s="152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</row>
    <row r="643" spans="1:36">
      <c r="A643" s="152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</row>
    <row r="644" spans="1:36">
      <c r="A644" s="152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</row>
    <row r="645" spans="1:36">
      <c r="A645" s="152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</row>
    <row r="646" spans="1:36">
      <c r="A646" s="152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</row>
    <row r="647" spans="1:36">
      <c r="A647" s="152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</row>
    <row r="648" spans="1:36">
      <c r="A648" s="152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</row>
    <row r="649" spans="1:36">
      <c r="A649" s="152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</row>
    <row r="650" spans="1:36">
      <c r="A650" s="152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</row>
    <row r="651" spans="1:36">
      <c r="A651" s="152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</row>
    <row r="652" spans="1:36">
      <c r="A652" s="152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</row>
    <row r="653" spans="1:36">
      <c r="A653" s="152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</row>
    <row r="654" spans="1:36">
      <c r="A654" s="152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</row>
    <row r="655" spans="1:36">
      <c r="A655" s="152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</row>
    <row r="656" spans="1:36">
      <c r="A656" s="152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</row>
    <row r="657" spans="1:36">
      <c r="A657" s="152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</row>
    <row r="658" spans="1:36">
      <c r="A658" s="152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</row>
    <row r="659" spans="1:36">
      <c r="A659" s="152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</row>
    <row r="660" spans="1:36">
      <c r="A660" s="152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</row>
    <row r="661" spans="1:36">
      <c r="A661" s="152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</row>
    <row r="662" spans="1:36">
      <c r="A662" s="152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</row>
    <row r="663" spans="1:36">
      <c r="A663" s="152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</row>
    <row r="664" spans="1:36">
      <c r="A664" s="152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</row>
    <row r="665" spans="1:36">
      <c r="A665" s="152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</row>
    <row r="666" spans="1:36">
      <c r="A666" s="152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</row>
    <row r="667" spans="1:36">
      <c r="A667" s="152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</row>
    <row r="668" spans="1:36">
      <c r="A668" s="152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</row>
    <row r="669" spans="1:36">
      <c r="A669" s="152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</row>
    <row r="670" spans="1:36">
      <c r="A670" s="152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</row>
    <row r="671" spans="1:36">
      <c r="A671" s="152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</row>
    <row r="672" spans="1:36">
      <c r="A672" s="152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</row>
    <row r="673" spans="1:36">
      <c r="A673" s="152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</row>
    <row r="674" spans="1:36">
      <c r="A674" s="152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</row>
    <row r="675" spans="1:36">
      <c r="A675" s="152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</row>
    <row r="676" spans="1:36">
      <c r="A676" s="152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</row>
    <row r="677" spans="1:36">
      <c r="A677" s="152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  <c r="AG677" s="153"/>
      <c r="AH677" s="153"/>
      <c r="AI677" s="153"/>
      <c r="AJ677" s="153"/>
    </row>
    <row r="678" spans="1:36">
      <c r="A678" s="152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3"/>
      <c r="AH678" s="153"/>
      <c r="AI678" s="153"/>
      <c r="AJ678" s="153"/>
    </row>
    <row r="679" spans="1:36">
      <c r="A679" s="152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  <c r="AG679" s="153"/>
      <c r="AH679" s="153"/>
      <c r="AI679" s="153"/>
      <c r="AJ679" s="153"/>
    </row>
    <row r="680" spans="1:36">
      <c r="A680" s="152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  <c r="AG680" s="153"/>
      <c r="AH680" s="153"/>
      <c r="AI680" s="153"/>
      <c r="AJ680" s="153"/>
    </row>
    <row r="681" spans="1:36">
      <c r="A681" s="152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  <c r="AG681" s="153"/>
      <c r="AH681" s="153"/>
      <c r="AI681" s="153"/>
      <c r="AJ681" s="153"/>
    </row>
    <row r="682" spans="1:36">
      <c r="A682" s="152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  <c r="AG682" s="153"/>
      <c r="AH682" s="153"/>
      <c r="AI682" s="153"/>
      <c r="AJ682" s="153"/>
    </row>
    <row r="683" spans="1:36">
      <c r="A683" s="152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  <c r="AG683" s="153"/>
      <c r="AH683" s="153"/>
      <c r="AI683" s="153"/>
      <c r="AJ683" s="153"/>
    </row>
    <row r="684" spans="1:36">
      <c r="A684" s="152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  <c r="AG684" s="153"/>
      <c r="AH684" s="153"/>
      <c r="AI684" s="153"/>
      <c r="AJ684" s="153"/>
    </row>
    <row r="685" spans="1:36">
      <c r="A685" s="152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  <c r="AG685" s="153"/>
      <c r="AH685" s="153"/>
      <c r="AI685" s="153"/>
      <c r="AJ685" s="153"/>
    </row>
    <row r="686" spans="1:36">
      <c r="A686" s="152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</row>
    <row r="687" spans="1:36">
      <c r="A687" s="152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  <c r="AG687" s="153"/>
      <c r="AH687" s="153"/>
      <c r="AI687" s="153"/>
      <c r="AJ687" s="153"/>
    </row>
    <row r="688" spans="1:36">
      <c r="A688" s="152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  <c r="AG688" s="153"/>
      <c r="AH688" s="153"/>
      <c r="AI688" s="153"/>
      <c r="AJ688" s="153"/>
    </row>
    <row r="689" spans="1:36">
      <c r="A689" s="152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  <c r="AG689" s="153"/>
      <c r="AH689" s="153"/>
      <c r="AI689" s="153"/>
      <c r="AJ689" s="153"/>
    </row>
    <row r="690" spans="1:36">
      <c r="A690" s="152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  <c r="AG690" s="153"/>
      <c r="AH690" s="153"/>
      <c r="AI690" s="153"/>
      <c r="AJ690" s="153"/>
    </row>
    <row r="691" spans="1:36">
      <c r="A691" s="152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  <c r="AG691" s="153"/>
      <c r="AH691" s="153"/>
      <c r="AI691" s="153"/>
      <c r="AJ691" s="153"/>
    </row>
    <row r="692" spans="1:36">
      <c r="A692" s="152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  <c r="AG692" s="153"/>
      <c r="AH692" s="153"/>
      <c r="AI692" s="153"/>
      <c r="AJ692" s="153"/>
    </row>
    <row r="693" spans="1:36">
      <c r="A693" s="152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  <c r="AG693" s="153"/>
      <c r="AH693" s="153"/>
      <c r="AI693" s="153"/>
      <c r="AJ693" s="153"/>
    </row>
    <row r="694" spans="1:36">
      <c r="A694" s="152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  <c r="AG694" s="153"/>
      <c r="AH694" s="153"/>
      <c r="AI694" s="153"/>
      <c r="AJ694" s="153"/>
    </row>
    <row r="695" spans="1:36">
      <c r="A695" s="152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  <c r="AI695" s="153"/>
      <c r="AJ695" s="153"/>
    </row>
    <row r="696" spans="1:36">
      <c r="A696" s="152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  <c r="AI696" s="153"/>
      <c r="AJ696" s="153"/>
    </row>
    <row r="697" spans="1:36">
      <c r="A697" s="152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  <c r="AI697" s="153"/>
      <c r="AJ697" s="153"/>
    </row>
    <row r="698" spans="1:36">
      <c r="A698" s="152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</row>
    <row r="699" spans="1:36">
      <c r="A699" s="152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</row>
    <row r="700" spans="1:36">
      <c r="A700" s="152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</row>
    <row r="701" spans="1:36">
      <c r="A701" s="152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</row>
    <row r="702" spans="1:36">
      <c r="A702" s="152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</row>
    <row r="703" spans="1:36">
      <c r="A703" s="152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</row>
    <row r="704" spans="1:36">
      <c r="A704" s="152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  <c r="AI704" s="153"/>
      <c r="AJ704" s="153"/>
    </row>
    <row r="705" spans="1:36">
      <c r="A705" s="152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  <c r="AI705" s="153"/>
      <c r="AJ705" s="153"/>
    </row>
    <row r="706" spans="1:36">
      <c r="A706" s="152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  <c r="AI706" s="153"/>
      <c r="AJ706" s="153"/>
    </row>
    <row r="707" spans="1:36">
      <c r="A707" s="152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  <c r="AI707" s="153"/>
      <c r="AJ707" s="153"/>
    </row>
    <row r="708" spans="1:36">
      <c r="A708" s="152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  <c r="AG708" s="153"/>
      <c r="AH708" s="153"/>
      <c r="AI708" s="153"/>
      <c r="AJ708" s="153"/>
    </row>
    <row r="709" spans="1:36">
      <c r="A709" s="152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  <c r="AG709" s="153"/>
      <c r="AH709" s="153"/>
      <c r="AI709" s="153"/>
      <c r="AJ709" s="153"/>
    </row>
    <row r="710" spans="1:36">
      <c r="A710" s="152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  <c r="AG710" s="153"/>
      <c r="AH710" s="153"/>
      <c r="AI710" s="153"/>
      <c r="AJ710" s="153"/>
    </row>
    <row r="711" spans="1:36">
      <c r="A711" s="152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  <c r="AI711" s="153"/>
      <c r="AJ711" s="153"/>
    </row>
    <row r="712" spans="1:36">
      <c r="A712" s="152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  <c r="AG712" s="153"/>
      <c r="AH712" s="153"/>
      <c r="AI712" s="153"/>
      <c r="AJ712" s="153"/>
    </row>
    <row r="713" spans="1:36">
      <c r="A713" s="152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  <c r="AI713" s="153"/>
      <c r="AJ713" s="153"/>
    </row>
    <row r="714" spans="1:36">
      <c r="A714" s="152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  <c r="AI714" s="153"/>
      <c r="AJ714" s="153"/>
    </row>
    <row r="715" spans="1:36">
      <c r="A715" s="152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  <c r="AI715" s="153"/>
      <c r="AJ715" s="153"/>
    </row>
    <row r="716" spans="1:36">
      <c r="A716" s="152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</row>
    <row r="717" spans="1:36">
      <c r="A717" s="152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</row>
    <row r="718" spans="1:36">
      <c r="A718" s="152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</row>
    <row r="719" spans="1:36">
      <c r="A719" s="152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</row>
    <row r="720" spans="1:36">
      <c r="A720" s="152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</row>
    <row r="721" spans="1:36">
      <c r="A721" s="152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</row>
    <row r="722" spans="1:36">
      <c r="A722" s="152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  <c r="AI722" s="153"/>
      <c r="AJ722" s="153"/>
    </row>
    <row r="723" spans="1:36">
      <c r="A723" s="152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  <c r="AI723" s="153"/>
      <c r="AJ723" s="153"/>
    </row>
    <row r="724" spans="1:36">
      <c r="A724" s="152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  <c r="AI724" s="153"/>
      <c r="AJ724" s="153"/>
    </row>
    <row r="725" spans="1:36">
      <c r="A725" s="152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  <c r="AG725" s="153"/>
      <c r="AH725" s="153"/>
      <c r="AI725" s="153"/>
      <c r="AJ725" s="153"/>
    </row>
    <row r="726" spans="1:36">
      <c r="A726" s="152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  <c r="AG726" s="153"/>
      <c r="AH726" s="153"/>
      <c r="AI726" s="153"/>
      <c r="AJ726" s="153"/>
    </row>
    <row r="727" spans="1:36">
      <c r="A727" s="152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  <c r="AG727" s="153"/>
      <c r="AH727" s="153"/>
      <c r="AI727" s="153"/>
      <c r="AJ727" s="153"/>
    </row>
    <row r="728" spans="1:36">
      <c r="A728" s="152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  <c r="AG728" s="153"/>
      <c r="AH728" s="153"/>
      <c r="AI728" s="153"/>
      <c r="AJ728" s="153"/>
    </row>
    <row r="729" spans="1:36">
      <c r="A729" s="152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  <c r="AG729" s="153"/>
      <c r="AH729" s="153"/>
      <c r="AI729" s="153"/>
      <c r="AJ729" s="153"/>
    </row>
    <row r="730" spans="1:36">
      <c r="A730" s="152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  <c r="AG730" s="153"/>
      <c r="AH730" s="153"/>
      <c r="AI730" s="153"/>
      <c r="AJ730" s="153"/>
    </row>
    <row r="731" spans="1:36">
      <c r="A731" s="152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  <c r="AG731" s="153"/>
      <c r="AH731" s="153"/>
      <c r="AI731" s="153"/>
      <c r="AJ731" s="153"/>
    </row>
    <row r="732" spans="1:36">
      <c r="A732" s="152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  <c r="AI732" s="153"/>
      <c r="AJ732" s="153"/>
    </row>
    <row r="733" spans="1:36">
      <c r="A733" s="152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  <c r="AI733" s="153"/>
      <c r="AJ733" s="153"/>
    </row>
    <row r="734" spans="1:36">
      <c r="A734" s="152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  <c r="AI734" s="153"/>
      <c r="AJ734" s="153"/>
    </row>
    <row r="735" spans="1:36">
      <c r="A735" s="152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  <c r="AI735" s="153"/>
      <c r="AJ735" s="153"/>
    </row>
    <row r="736" spans="1:36">
      <c r="A736" s="152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  <c r="AI736" s="153"/>
      <c r="AJ736" s="153"/>
    </row>
    <row r="737" spans="1:36">
      <c r="A737" s="152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</row>
    <row r="738" spans="1:36">
      <c r="A738" s="152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</row>
    <row r="739" spans="1:36">
      <c r="A739" s="152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</row>
    <row r="740" spans="1:36">
      <c r="A740" s="152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</row>
    <row r="741" spans="1:36">
      <c r="A741" s="152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  <c r="AI741" s="153"/>
      <c r="AJ741" s="153"/>
    </row>
    <row r="742" spans="1:36">
      <c r="A742" s="152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</row>
    <row r="743" spans="1:36">
      <c r="A743" s="152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  <c r="AI743" s="153"/>
      <c r="AJ743" s="153"/>
    </row>
    <row r="744" spans="1:36">
      <c r="A744" s="152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</row>
    <row r="745" spans="1:36">
      <c r="A745" s="152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</row>
    <row r="746" spans="1:36">
      <c r="A746" s="152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  <c r="AI746" s="153"/>
      <c r="AJ746" s="153"/>
    </row>
    <row r="747" spans="1:36">
      <c r="A747" s="152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  <c r="AI747" s="153"/>
      <c r="AJ747" s="153"/>
    </row>
    <row r="748" spans="1:36">
      <c r="A748" s="152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  <c r="AI748" s="153"/>
      <c r="AJ748" s="153"/>
    </row>
    <row r="749" spans="1:36">
      <c r="A749" s="152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  <c r="AI749" s="153"/>
      <c r="AJ749" s="153"/>
    </row>
    <row r="750" spans="1:36">
      <c r="A750" s="152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  <c r="AI750" s="153"/>
      <c r="AJ750" s="153"/>
    </row>
    <row r="751" spans="1:36">
      <c r="A751" s="152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  <c r="AI751" s="153"/>
      <c r="AJ751" s="153"/>
    </row>
    <row r="752" spans="1:36">
      <c r="A752" s="152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  <c r="AI752" s="153"/>
      <c r="AJ752" s="153"/>
    </row>
    <row r="753" spans="1:36">
      <c r="A753" s="152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  <c r="AG753" s="153"/>
      <c r="AH753" s="153"/>
      <c r="AI753" s="153"/>
      <c r="AJ753" s="153"/>
    </row>
    <row r="754" spans="1:36">
      <c r="A754" s="152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  <c r="AG754" s="153"/>
      <c r="AH754" s="153"/>
      <c r="AI754" s="153"/>
      <c r="AJ754" s="153"/>
    </row>
    <row r="755" spans="1:36">
      <c r="A755" s="152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153"/>
      <c r="AJ755" s="153"/>
    </row>
    <row r="756" spans="1:36">
      <c r="A756" s="152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  <c r="AG756" s="153"/>
      <c r="AH756" s="153"/>
      <c r="AI756" s="153"/>
      <c r="AJ756" s="153"/>
    </row>
    <row r="757" spans="1:36">
      <c r="A757" s="152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  <c r="AI757" s="153"/>
      <c r="AJ757" s="153"/>
    </row>
    <row r="758" spans="1:36">
      <c r="A758" s="152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</row>
    <row r="759" spans="1:36">
      <c r="A759" s="152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  <c r="AG759" s="153"/>
      <c r="AH759" s="153"/>
      <c r="AI759" s="153"/>
      <c r="AJ759" s="153"/>
    </row>
    <row r="760" spans="1:36">
      <c r="A760" s="152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  <c r="AG760" s="153"/>
      <c r="AH760" s="153"/>
      <c r="AI760" s="153"/>
      <c r="AJ760" s="153"/>
    </row>
    <row r="761" spans="1:36">
      <c r="A761" s="152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</row>
    <row r="762" spans="1:36">
      <c r="A762" s="152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  <c r="AI762" s="153"/>
      <c r="AJ762" s="153"/>
    </row>
    <row r="763" spans="1:36">
      <c r="A763" s="152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  <c r="AG763" s="153"/>
      <c r="AH763" s="153"/>
      <c r="AI763" s="153"/>
      <c r="AJ763" s="153"/>
    </row>
    <row r="764" spans="1:36">
      <c r="A764" s="152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  <c r="AG764" s="153"/>
      <c r="AH764" s="153"/>
      <c r="AI764" s="153"/>
      <c r="AJ764" s="153"/>
    </row>
    <row r="765" spans="1:36">
      <c r="A765" s="152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  <c r="AG765" s="153"/>
      <c r="AH765" s="153"/>
      <c r="AI765" s="153"/>
      <c r="AJ765" s="153"/>
    </row>
    <row r="766" spans="1:36">
      <c r="A766" s="152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  <c r="AG766" s="153"/>
      <c r="AH766" s="153"/>
      <c r="AI766" s="153"/>
      <c r="AJ766" s="153"/>
    </row>
    <row r="767" spans="1:36">
      <c r="A767" s="152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  <c r="AG767" s="153"/>
      <c r="AH767" s="153"/>
      <c r="AI767" s="153"/>
      <c r="AJ767" s="153"/>
    </row>
    <row r="768" spans="1:36">
      <c r="A768" s="152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  <c r="AG768" s="153"/>
      <c r="AH768" s="153"/>
      <c r="AI768" s="153"/>
      <c r="AJ768" s="153"/>
    </row>
    <row r="769" spans="1:36">
      <c r="A769" s="152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  <c r="AG769" s="153"/>
      <c r="AH769" s="153"/>
      <c r="AI769" s="153"/>
      <c r="AJ769" s="153"/>
    </row>
    <row r="770" spans="1:36">
      <c r="A770" s="152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  <c r="AG770" s="153"/>
      <c r="AH770" s="153"/>
      <c r="AI770" s="153"/>
      <c r="AJ770" s="153"/>
    </row>
    <row r="771" spans="1:36">
      <c r="A771" s="152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  <c r="AG771" s="153"/>
      <c r="AH771" s="153"/>
      <c r="AI771" s="153"/>
      <c r="AJ771" s="153"/>
    </row>
    <row r="772" spans="1:36">
      <c r="A772" s="152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  <c r="AG772" s="153"/>
      <c r="AH772" s="153"/>
      <c r="AI772" s="153"/>
      <c r="AJ772" s="153"/>
    </row>
    <row r="773" spans="1:36">
      <c r="A773" s="152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  <c r="AG773" s="153"/>
      <c r="AH773" s="153"/>
      <c r="AI773" s="153"/>
      <c r="AJ773" s="153"/>
    </row>
    <row r="774" spans="1:36">
      <c r="A774" s="152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  <c r="AG774" s="153"/>
      <c r="AH774" s="153"/>
      <c r="AI774" s="153"/>
      <c r="AJ774" s="153"/>
    </row>
    <row r="775" spans="1:36">
      <c r="A775" s="152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  <c r="AG775" s="153"/>
      <c r="AH775" s="153"/>
      <c r="AI775" s="153"/>
      <c r="AJ775" s="153"/>
    </row>
    <row r="776" spans="1:36">
      <c r="A776" s="152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  <c r="AG776" s="153"/>
      <c r="AH776" s="153"/>
      <c r="AI776" s="153"/>
      <c r="AJ776" s="153"/>
    </row>
    <row r="777" spans="1:36">
      <c r="A777" s="152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  <c r="AG777" s="153"/>
      <c r="AH777" s="153"/>
      <c r="AI777" s="153"/>
      <c r="AJ777" s="153"/>
    </row>
    <row r="778" spans="1:36">
      <c r="A778" s="152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  <c r="AG778" s="153"/>
      <c r="AH778" s="153"/>
      <c r="AI778" s="153"/>
      <c r="AJ778" s="153"/>
    </row>
    <row r="779" spans="1:36">
      <c r="A779" s="152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  <c r="AG779" s="153"/>
      <c r="AH779" s="153"/>
      <c r="AI779" s="153"/>
      <c r="AJ779" s="153"/>
    </row>
    <row r="780" spans="1:36">
      <c r="A780" s="152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  <c r="AG780" s="153"/>
      <c r="AH780" s="153"/>
      <c r="AI780" s="153"/>
      <c r="AJ780" s="153"/>
    </row>
    <row r="781" spans="1:36">
      <c r="A781" s="152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  <c r="AG781" s="153"/>
      <c r="AH781" s="153"/>
      <c r="AI781" s="153"/>
      <c r="AJ781" s="153"/>
    </row>
    <row r="782" spans="1:36">
      <c r="A782" s="152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  <c r="AG782" s="153"/>
      <c r="AH782" s="153"/>
      <c r="AI782" s="153"/>
      <c r="AJ782" s="153"/>
    </row>
    <row r="783" spans="1:36">
      <c r="A783" s="152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  <c r="AG783" s="153"/>
      <c r="AH783" s="153"/>
      <c r="AI783" s="153"/>
      <c r="AJ783" s="153"/>
    </row>
    <row r="784" spans="1:36">
      <c r="A784" s="152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  <c r="AG784" s="153"/>
      <c r="AH784" s="153"/>
      <c r="AI784" s="153"/>
      <c r="AJ784" s="153"/>
    </row>
    <row r="785" spans="1:36">
      <c r="A785" s="152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  <c r="AG785" s="153"/>
      <c r="AH785" s="153"/>
      <c r="AI785" s="153"/>
      <c r="AJ785" s="153"/>
    </row>
    <row r="786" spans="1:36">
      <c r="A786" s="152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  <c r="AI786" s="153"/>
      <c r="AJ786" s="153"/>
    </row>
    <row r="787" spans="1:36">
      <c r="A787" s="152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  <c r="AI787" s="153"/>
      <c r="AJ787" s="153"/>
    </row>
    <row r="788" spans="1:36">
      <c r="A788" s="152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  <c r="AI788" s="153"/>
      <c r="AJ788" s="153"/>
    </row>
    <row r="789" spans="1:36">
      <c r="A789" s="152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  <c r="AI789" s="153"/>
      <c r="AJ789" s="153"/>
    </row>
    <row r="790" spans="1:36">
      <c r="A790" s="152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  <c r="AI790" s="153"/>
      <c r="AJ790" s="153"/>
    </row>
    <row r="791" spans="1:36">
      <c r="A791" s="152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  <c r="AI791" s="153"/>
      <c r="AJ791" s="153"/>
    </row>
    <row r="792" spans="1:36">
      <c r="A792" s="152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  <c r="AI792" s="153"/>
      <c r="AJ792" s="153"/>
    </row>
    <row r="793" spans="1:36">
      <c r="A793" s="152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  <c r="AI793" s="153"/>
      <c r="AJ793" s="153"/>
    </row>
    <row r="794" spans="1:36">
      <c r="A794" s="152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  <c r="AI794" s="153"/>
      <c r="AJ794" s="153"/>
    </row>
    <row r="795" spans="1:36">
      <c r="A795" s="152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  <c r="AG795" s="153"/>
      <c r="AH795" s="153"/>
      <c r="AI795" s="153"/>
      <c r="AJ795" s="153"/>
    </row>
    <row r="796" spans="1:36">
      <c r="A796" s="152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  <c r="AG796" s="153"/>
      <c r="AH796" s="153"/>
      <c r="AI796" s="153"/>
      <c r="AJ796" s="153"/>
    </row>
    <row r="797" spans="1:36">
      <c r="A797" s="152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  <c r="AG797" s="153"/>
      <c r="AH797" s="153"/>
      <c r="AI797" s="153"/>
      <c r="AJ797" s="153"/>
    </row>
    <row r="798" spans="1:36">
      <c r="A798" s="152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  <c r="AG798" s="153"/>
      <c r="AH798" s="153"/>
      <c r="AI798" s="153"/>
      <c r="AJ798" s="153"/>
    </row>
    <row r="799" spans="1:36">
      <c r="A799" s="152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  <c r="AG799" s="153"/>
      <c r="AH799" s="153"/>
      <c r="AI799" s="153"/>
      <c r="AJ799" s="153"/>
    </row>
    <row r="800" spans="1:36">
      <c r="A800" s="152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  <c r="AG800" s="153"/>
      <c r="AH800" s="153"/>
      <c r="AI800" s="153"/>
      <c r="AJ800" s="153"/>
    </row>
    <row r="801" spans="1:36">
      <c r="A801" s="152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  <c r="AG801" s="153"/>
      <c r="AH801" s="153"/>
      <c r="AI801" s="153"/>
      <c r="AJ801" s="153"/>
    </row>
    <row r="802" spans="1:36">
      <c r="A802" s="152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  <c r="AG802" s="153"/>
      <c r="AH802" s="153"/>
      <c r="AI802" s="153"/>
      <c r="AJ802" s="153"/>
    </row>
    <row r="803" spans="1:36">
      <c r="A803" s="152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  <c r="AG803" s="153"/>
      <c r="AH803" s="153"/>
      <c r="AI803" s="153"/>
      <c r="AJ803" s="153"/>
    </row>
    <row r="804" spans="1:36">
      <c r="A804" s="152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  <c r="AG804" s="153"/>
      <c r="AH804" s="153"/>
      <c r="AI804" s="153"/>
      <c r="AJ804" s="153"/>
    </row>
    <row r="805" spans="1:36">
      <c r="A805" s="152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  <c r="AG805" s="153"/>
      <c r="AH805" s="153"/>
      <c r="AI805" s="153"/>
      <c r="AJ805" s="153"/>
    </row>
    <row r="806" spans="1:36">
      <c r="A806" s="152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  <c r="AG806" s="153"/>
      <c r="AH806" s="153"/>
      <c r="AI806" s="153"/>
      <c r="AJ806" s="153"/>
    </row>
    <row r="807" spans="1:36">
      <c r="A807" s="152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  <c r="AG807" s="153"/>
      <c r="AH807" s="153"/>
      <c r="AI807" s="153"/>
      <c r="AJ807" s="153"/>
    </row>
    <row r="808" spans="1:36">
      <c r="A808" s="152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  <c r="AG808" s="153"/>
      <c r="AH808" s="153"/>
      <c r="AI808" s="153"/>
      <c r="AJ808" s="153"/>
    </row>
    <row r="809" spans="1:36">
      <c r="A809" s="152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  <c r="AG809" s="153"/>
      <c r="AH809" s="153"/>
      <c r="AI809" s="153"/>
      <c r="AJ809" s="153"/>
    </row>
    <row r="810" spans="1:36">
      <c r="A810" s="152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  <c r="AG810" s="153"/>
      <c r="AH810" s="153"/>
      <c r="AI810" s="153"/>
      <c r="AJ810" s="153"/>
    </row>
    <row r="811" spans="1:36">
      <c r="A811" s="152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  <c r="AG811" s="153"/>
      <c r="AH811" s="153"/>
      <c r="AI811" s="153"/>
      <c r="AJ811" s="153"/>
    </row>
    <row r="812" spans="1:36">
      <c r="A812" s="152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  <c r="AG812" s="153"/>
      <c r="AH812" s="153"/>
      <c r="AI812" s="153"/>
      <c r="AJ812" s="153"/>
    </row>
    <row r="813" spans="1:36">
      <c r="A813" s="152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</row>
    <row r="814" spans="1:36">
      <c r="A814" s="152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  <c r="AG814" s="153"/>
      <c r="AH814" s="153"/>
      <c r="AI814" s="153"/>
      <c r="AJ814" s="153"/>
    </row>
    <row r="815" spans="1:36">
      <c r="A815" s="152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  <c r="AG815" s="153"/>
      <c r="AH815" s="153"/>
      <c r="AI815" s="153"/>
      <c r="AJ815" s="153"/>
    </row>
    <row r="816" spans="1:36">
      <c r="A816" s="152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  <c r="AG816" s="153"/>
      <c r="AH816" s="153"/>
      <c r="AI816" s="153"/>
      <c r="AJ816" s="153"/>
    </row>
    <row r="817" spans="1:36">
      <c r="A817" s="152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</row>
    <row r="818" spans="1:36">
      <c r="A818" s="152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  <c r="AG818" s="153"/>
      <c r="AH818" s="153"/>
      <c r="AI818" s="153"/>
      <c r="AJ818" s="153"/>
    </row>
    <row r="819" spans="1:36">
      <c r="A819" s="152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  <c r="AG819" s="153"/>
      <c r="AH819" s="153"/>
      <c r="AI819" s="153"/>
      <c r="AJ819" s="153"/>
    </row>
    <row r="820" spans="1:36">
      <c r="A820" s="152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  <c r="AG820" s="153"/>
      <c r="AH820" s="153"/>
      <c r="AI820" s="153"/>
      <c r="AJ820" s="153"/>
    </row>
    <row r="821" spans="1:36">
      <c r="A821" s="152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  <c r="AG821" s="153"/>
      <c r="AH821" s="153"/>
      <c r="AI821" s="153"/>
      <c r="AJ821" s="153"/>
    </row>
    <row r="822" spans="1:36">
      <c r="A822" s="152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  <c r="AG822" s="153"/>
      <c r="AH822" s="153"/>
      <c r="AI822" s="153"/>
      <c r="AJ822" s="153"/>
    </row>
    <row r="823" spans="1:36">
      <c r="A823" s="152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  <c r="AG823" s="153"/>
      <c r="AH823" s="153"/>
      <c r="AI823" s="153"/>
      <c r="AJ823" s="153"/>
    </row>
    <row r="824" spans="1:36">
      <c r="A824" s="152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  <c r="AG824" s="153"/>
      <c r="AH824" s="153"/>
      <c r="AI824" s="153"/>
      <c r="AJ824" s="153"/>
    </row>
    <row r="825" spans="1:36">
      <c r="A825" s="152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  <c r="AG825" s="153"/>
      <c r="AH825" s="153"/>
      <c r="AI825" s="153"/>
      <c r="AJ825" s="153"/>
    </row>
    <row r="826" spans="1:36">
      <c r="A826" s="152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  <c r="AG826" s="153"/>
      <c r="AH826" s="153"/>
      <c r="AI826" s="153"/>
      <c r="AJ826" s="153"/>
    </row>
    <row r="827" spans="1:36">
      <c r="A827" s="152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  <c r="AG827" s="153"/>
      <c r="AH827" s="153"/>
      <c r="AI827" s="153"/>
      <c r="AJ827" s="153"/>
    </row>
    <row r="828" spans="1:36">
      <c r="A828" s="152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  <c r="AG828" s="153"/>
      <c r="AH828" s="153"/>
      <c r="AI828" s="153"/>
      <c r="AJ828" s="153"/>
    </row>
    <row r="829" spans="1:36">
      <c r="A829" s="152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  <c r="AG829" s="153"/>
      <c r="AH829" s="153"/>
      <c r="AI829" s="153"/>
      <c r="AJ829" s="153"/>
    </row>
    <row r="830" spans="1:36">
      <c r="A830" s="152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  <c r="AG830" s="153"/>
      <c r="AH830" s="153"/>
      <c r="AI830" s="153"/>
      <c r="AJ830" s="153"/>
    </row>
    <row r="831" spans="1:36">
      <c r="A831" s="152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  <c r="AI831" s="153"/>
      <c r="AJ831" s="153"/>
    </row>
    <row r="832" spans="1:36">
      <c r="A832" s="152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  <c r="AG832" s="153"/>
      <c r="AH832" s="153"/>
      <c r="AI832" s="153"/>
      <c r="AJ832" s="153"/>
    </row>
    <row r="833" spans="1:36">
      <c r="A833" s="152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  <c r="AG833" s="153"/>
      <c r="AH833" s="153"/>
      <c r="AI833" s="153"/>
      <c r="AJ833" s="153"/>
    </row>
    <row r="834" spans="1:36">
      <c r="A834" s="152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  <c r="AG834" s="153"/>
      <c r="AH834" s="153"/>
      <c r="AI834" s="153"/>
      <c r="AJ834" s="153"/>
    </row>
    <row r="835" spans="1:36">
      <c r="A835" s="152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  <c r="AG835" s="153"/>
      <c r="AH835" s="153"/>
      <c r="AI835" s="153"/>
      <c r="AJ835" s="153"/>
    </row>
    <row r="836" spans="1:36">
      <c r="A836" s="152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  <c r="AG836" s="153"/>
      <c r="AH836" s="153"/>
      <c r="AI836" s="153"/>
      <c r="AJ836" s="153"/>
    </row>
    <row r="837" spans="1:36">
      <c r="A837" s="152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  <c r="AI837" s="153"/>
      <c r="AJ837" s="153"/>
    </row>
    <row r="838" spans="1:36">
      <c r="A838" s="152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  <c r="AG838" s="153"/>
      <c r="AH838" s="153"/>
      <c r="AI838" s="153"/>
      <c r="AJ838" s="153"/>
    </row>
    <row r="839" spans="1:36">
      <c r="A839" s="152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  <c r="AG839" s="153"/>
      <c r="AH839" s="153"/>
      <c r="AI839" s="153"/>
      <c r="AJ839" s="153"/>
    </row>
    <row r="840" spans="1:36">
      <c r="A840" s="152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  <c r="AG840" s="153"/>
      <c r="AH840" s="153"/>
      <c r="AI840" s="153"/>
      <c r="AJ840" s="153"/>
    </row>
    <row r="841" spans="1:36">
      <c r="A841" s="152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  <c r="AG841" s="153"/>
      <c r="AH841" s="153"/>
      <c r="AI841" s="153"/>
      <c r="AJ841" s="153"/>
    </row>
    <row r="842" spans="1:36">
      <c r="A842" s="152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  <c r="AG842" s="153"/>
      <c r="AH842" s="153"/>
      <c r="AI842" s="153"/>
      <c r="AJ842" s="153"/>
    </row>
    <row r="843" spans="1:36">
      <c r="A843" s="152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  <c r="AG843" s="153"/>
      <c r="AH843" s="153"/>
      <c r="AI843" s="153"/>
      <c r="AJ843" s="153"/>
    </row>
    <row r="844" spans="1:36">
      <c r="A844" s="152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  <c r="AI844" s="153"/>
      <c r="AJ844" s="153"/>
    </row>
    <row r="845" spans="1:36">
      <c r="A845" s="152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  <c r="AI845" s="153"/>
      <c r="AJ845" s="153"/>
    </row>
    <row r="846" spans="1:36">
      <c r="A846" s="152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</row>
    <row r="847" spans="1:36">
      <c r="A847" s="152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</row>
    <row r="848" spans="1:36">
      <c r="A848" s="152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  <c r="AI848" s="153"/>
      <c r="AJ848" s="153"/>
    </row>
    <row r="849" spans="1:36">
      <c r="A849" s="152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</row>
    <row r="850" spans="1:36">
      <c r="A850" s="152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  <c r="AI850" s="153"/>
      <c r="AJ850" s="153"/>
    </row>
    <row r="851" spans="1:36">
      <c r="A851" s="152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  <c r="AI851" s="153"/>
      <c r="AJ851" s="153"/>
    </row>
    <row r="852" spans="1:36">
      <c r="A852" s="152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  <c r="AI852" s="153"/>
      <c r="AJ852" s="153"/>
    </row>
    <row r="853" spans="1:36">
      <c r="A853" s="152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  <c r="AG853" s="153"/>
      <c r="AH853" s="153"/>
      <c r="AI853" s="153"/>
      <c r="AJ853" s="153"/>
    </row>
    <row r="854" spans="1:36">
      <c r="A854" s="152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  <c r="AG854" s="153"/>
      <c r="AH854" s="153"/>
      <c r="AI854" s="153"/>
      <c r="AJ854" s="153"/>
    </row>
    <row r="855" spans="1:36">
      <c r="A855" s="152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  <c r="AG855" s="153"/>
      <c r="AH855" s="153"/>
      <c r="AI855" s="153"/>
      <c r="AJ855" s="153"/>
    </row>
    <row r="856" spans="1:36">
      <c r="A856" s="152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  <c r="AG856" s="153"/>
      <c r="AH856" s="153"/>
      <c r="AI856" s="153"/>
      <c r="AJ856" s="153"/>
    </row>
    <row r="857" spans="1:36">
      <c r="A857" s="152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  <c r="AG857" s="153"/>
      <c r="AH857" s="153"/>
      <c r="AI857" s="153"/>
      <c r="AJ857" s="153"/>
    </row>
    <row r="858" spans="1:36">
      <c r="A858" s="152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  <c r="AG858" s="153"/>
      <c r="AH858" s="153"/>
      <c r="AI858" s="153"/>
      <c r="AJ858" s="153"/>
    </row>
    <row r="859" spans="1:36">
      <c r="A859" s="152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  <c r="AG859" s="153"/>
      <c r="AH859" s="153"/>
      <c r="AI859" s="153"/>
      <c r="AJ859" s="153"/>
    </row>
    <row r="860" spans="1:36">
      <c r="A860" s="152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  <c r="AG860" s="153"/>
      <c r="AH860" s="153"/>
      <c r="AI860" s="153"/>
      <c r="AJ860" s="153"/>
    </row>
    <row r="861" spans="1:36">
      <c r="A861" s="152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  <c r="AG861" s="153"/>
      <c r="AH861" s="153"/>
      <c r="AI861" s="153"/>
      <c r="AJ861" s="153"/>
    </row>
    <row r="862" spans="1:36">
      <c r="A862" s="152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  <c r="AG862" s="153"/>
      <c r="AH862" s="153"/>
      <c r="AI862" s="153"/>
      <c r="AJ862" s="153"/>
    </row>
    <row r="863" spans="1:36">
      <c r="A863" s="152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  <c r="AI863" s="153"/>
      <c r="AJ863" s="153"/>
    </row>
    <row r="864" spans="1:36">
      <c r="A864" s="152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  <c r="AI864" s="153"/>
      <c r="AJ864" s="153"/>
    </row>
    <row r="865" spans="1:36">
      <c r="A865" s="152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  <c r="AI865" s="153"/>
      <c r="AJ865" s="153"/>
    </row>
    <row r="866" spans="1:36">
      <c r="A866" s="152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  <c r="AI866" s="153"/>
      <c r="AJ866" s="153"/>
    </row>
    <row r="867" spans="1:36">
      <c r="A867" s="152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  <c r="AI867" s="153"/>
      <c r="AJ867" s="153"/>
    </row>
    <row r="868" spans="1:36">
      <c r="A868" s="152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  <c r="AI868" s="153"/>
      <c r="AJ868" s="153"/>
    </row>
    <row r="869" spans="1:36">
      <c r="A869" s="152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  <c r="AI869" s="153"/>
      <c r="AJ869" s="153"/>
    </row>
    <row r="870" spans="1:36">
      <c r="A870" s="152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  <c r="AI870" s="153"/>
      <c r="AJ870" s="153"/>
    </row>
    <row r="871" spans="1:36">
      <c r="A871" s="152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  <c r="AI871" s="153"/>
      <c r="AJ871" s="153"/>
    </row>
    <row r="872" spans="1:36">
      <c r="A872" s="152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  <c r="AG872" s="153"/>
      <c r="AH872" s="153"/>
      <c r="AI872" s="153"/>
      <c r="AJ872" s="153"/>
    </row>
    <row r="873" spans="1:36">
      <c r="A873" s="152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  <c r="AG873" s="153"/>
      <c r="AH873" s="153"/>
      <c r="AI873" s="153"/>
      <c r="AJ873" s="153"/>
    </row>
    <row r="874" spans="1:36">
      <c r="A874" s="152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  <c r="AG874" s="153"/>
      <c r="AH874" s="153"/>
      <c r="AI874" s="153"/>
      <c r="AJ874" s="153"/>
    </row>
    <row r="875" spans="1:36">
      <c r="A875" s="152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  <c r="AG875" s="153"/>
      <c r="AH875" s="153"/>
      <c r="AI875" s="153"/>
      <c r="AJ875" s="153"/>
    </row>
    <row r="876" spans="1:36">
      <c r="A876" s="152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  <c r="AG876" s="153"/>
      <c r="AH876" s="153"/>
      <c r="AI876" s="153"/>
      <c r="AJ876" s="153"/>
    </row>
    <row r="877" spans="1:36">
      <c r="A877" s="152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  <c r="AI877" s="153"/>
      <c r="AJ877" s="153"/>
    </row>
    <row r="878" spans="1:36">
      <c r="A878" s="152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  <c r="AI878" s="153"/>
      <c r="AJ878" s="153"/>
    </row>
    <row r="879" spans="1:36">
      <c r="A879" s="152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  <c r="AI879" s="153"/>
      <c r="AJ879" s="153"/>
    </row>
    <row r="880" spans="1:36">
      <c r="A880" s="152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  <c r="AI880" s="153"/>
      <c r="AJ880" s="153"/>
    </row>
    <row r="881" spans="1:36">
      <c r="A881" s="152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</row>
    <row r="882" spans="1:36">
      <c r="A882" s="152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</row>
    <row r="883" spans="1:36">
      <c r="A883" s="152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</row>
    <row r="884" spans="1:36">
      <c r="A884" s="152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</row>
    <row r="885" spans="1:36">
      <c r="A885" s="152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</row>
    <row r="886" spans="1:36">
      <c r="A886" s="152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  <c r="AI886" s="153"/>
      <c r="AJ886" s="153"/>
    </row>
    <row r="887" spans="1:36">
      <c r="A887" s="152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  <c r="AI887" s="153"/>
      <c r="AJ887" s="153"/>
    </row>
    <row r="888" spans="1:36">
      <c r="A888" s="152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  <c r="AI888" s="153"/>
      <c r="AJ888" s="153"/>
    </row>
    <row r="889" spans="1:36">
      <c r="A889" s="152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  <c r="AI889" s="153"/>
      <c r="AJ889" s="153"/>
    </row>
    <row r="890" spans="1:36">
      <c r="A890" s="152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  <c r="AG890" s="153"/>
      <c r="AH890" s="153"/>
      <c r="AI890" s="153"/>
      <c r="AJ890" s="153"/>
    </row>
    <row r="891" spans="1:36">
      <c r="A891" s="152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  <c r="AG891" s="153"/>
      <c r="AH891" s="153"/>
      <c r="AI891" s="153"/>
      <c r="AJ891" s="153"/>
    </row>
    <row r="892" spans="1:36">
      <c r="A892" s="152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  <c r="AG892" s="153"/>
      <c r="AH892" s="153"/>
      <c r="AI892" s="153"/>
      <c r="AJ892" s="153"/>
    </row>
    <row r="893" spans="1:36">
      <c r="A893" s="152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  <c r="AG893" s="153"/>
      <c r="AH893" s="153"/>
      <c r="AI893" s="153"/>
      <c r="AJ893" s="153"/>
    </row>
    <row r="894" spans="1:36">
      <c r="A894" s="152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  <c r="AG894" s="153"/>
      <c r="AH894" s="153"/>
      <c r="AI894" s="153"/>
      <c r="AJ894" s="153"/>
    </row>
    <row r="895" spans="1:36">
      <c r="A895" s="152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  <c r="AG895" s="153"/>
      <c r="AH895" s="153"/>
      <c r="AI895" s="153"/>
      <c r="AJ895" s="153"/>
    </row>
    <row r="896" spans="1:36">
      <c r="A896" s="152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  <c r="AG896" s="153"/>
      <c r="AH896" s="153"/>
      <c r="AI896" s="153"/>
      <c r="AJ896" s="153"/>
    </row>
    <row r="897" spans="1:36">
      <c r="A897" s="152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  <c r="AI897" s="153"/>
      <c r="AJ897" s="153"/>
    </row>
    <row r="898" spans="1:36">
      <c r="A898" s="152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  <c r="AG898" s="153"/>
      <c r="AH898" s="153"/>
      <c r="AI898" s="153"/>
      <c r="AJ898" s="153"/>
    </row>
    <row r="899" spans="1:36">
      <c r="A899" s="152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  <c r="AG899" s="153"/>
      <c r="AH899" s="153"/>
      <c r="AI899" s="153"/>
      <c r="AJ899" s="153"/>
    </row>
    <row r="900" spans="1:36">
      <c r="A900" s="152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  <c r="AG900" s="153"/>
      <c r="AH900" s="153"/>
      <c r="AI900" s="153"/>
      <c r="AJ900" s="153"/>
    </row>
    <row r="901" spans="1:36">
      <c r="A901" s="152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  <c r="AI901" s="153"/>
      <c r="AJ901" s="153"/>
    </row>
    <row r="902" spans="1:36">
      <c r="A902" s="152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  <c r="AG902" s="153"/>
      <c r="AH902" s="153"/>
      <c r="AI902" s="153"/>
      <c r="AJ902" s="153"/>
    </row>
    <row r="903" spans="1:36">
      <c r="A903" s="152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  <c r="AI903" s="153"/>
      <c r="AJ903" s="153"/>
    </row>
    <row r="904" spans="1:36">
      <c r="A904" s="152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  <c r="AG904" s="153"/>
      <c r="AH904" s="153"/>
      <c r="AI904" s="153"/>
      <c r="AJ904" s="153"/>
    </row>
    <row r="905" spans="1:36">
      <c r="A905" s="152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  <c r="AI905" s="153"/>
      <c r="AJ905" s="153"/>
    </row>
    <row r="906" spans="1:36">
      <c r="A906" s="152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  <c r="AG906" s="153"/>
      <c r="AH906" s="153"/>
      <c r="AI906" s="153"/>
      <c r="AJ906" s="153"/>
    </row>
    <row r="907" spans="1:36">
      <c r="A907" s="152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  <c r="AI907" s="153"/>
      <c r="AJ907" s="153"/>
    </row>
    <row r="908" spans="1:36">
      <c r="A908" s="152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  <c r="AG908" s="153"/>
      <c r="AH908" s="153"/>
      <c r="AI908" s="153"/>
      <c r="AJ908" s="153"/>
    </row>
    <row r="909" spans="1:36">
      <c r="A909" s="152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  <c r="AI909" s="153"/>
      <c r="AJ909" s="153"/>
    </row>
    <row r="910" spans="1:36">
      <c r="A910" s="152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  <c r="AG910" s="153"/>
      <c r="AH910" s="153"/>
      <c r="AI910" s="153"/>
      <c r="AJ910" s="153"/>
    </row>
    <row r="911" spans="1:36">
      <c r="A911" s="152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  <c r="AG911" s="153"/>
      <c r="AH911" s="153"/>
      <c r="AI911" s="153"/>
      <c r="AJ911" s="153"/>
    </row>
    <row r="912" spans="1:36">
      <c r="A912" s="152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  <c r="AI912" s="153"/>
      <c r="AJ912" s="153"/>
    </row>
    <row r="913" spans="1:36">
      <c r="A913" s="152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</row>
    <row r="914" spans="1:36">
      <c r="A914" s="152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  <c r="AI914" s="153"/>
      <c r="AJ914" s="153"/>
    </row>
    <row r="915" spans="1:36">
      <c r="A915" s="152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  <c r="AI915" s="153"/>
      <c r="AJ915" s="153"/>
    </row>
    <row r="916" spans="1:36">
      <c r="A916" s="152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  <c r="AI916" s="153"/>
      <c r="AJ916" s="153"/>
    </row>
    <row r="917" spans="1:36">
      <c r="A917" s="152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</row>
    <row r="918" spans="1:36">
      <c r="A918" s="152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</row>
    <row r="919" spans="1:36">
      <c r="A919" s="152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</row>
    <row r="920" spans="1:36">
      <c r="A920" s="152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</row>
    <row r="921" spans="1:36">
      <c r="A921" s="152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</row>
    <row r="922" spans="1:36">
      <c r="A922" s="152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  <c r="AI922" s="153"/>
      <c r="AJ922" s="153"/>
    </row>
    <row r="923" spans="1:36">
      <c r="A923" s="152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</row>
    <row r="924" spans="1:36">
      <c r="A924" s="152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</row>
    <row r="925" spans="1:36">
      <c r="A925" s="152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</row>
    <row r="926" spans="1:36">
      <c r="A926" s="152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</row>
    <row r="927" spans="1:36">
      <c r="A927" s="152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  <c r="AG927" s="153"/>
      <c r="AH927" s="153"/>
      <c r="AI927" s="153"/>
      <c r="AJ927" s="153"/>
    </row>
    <row r="928" spans="1:36">
      <c r="A928" s="152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  <c r="AG928" s="153"/>
      <c r="AH928" s="153"/>
      <c r="AI928" s="153"/>
      <c r="AJ928" s="153"/>
    </row>
    <row r="929" spans="1:36">
      <c r="A929" s="152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  <c r="AG929" s="153"/>
      <c r="AH929" s="153"/>
      <c r="AI929" s="153"/>
      <c r="AJ929" s="153"/>
    </row>
    <row r="930" spans="1:36">
      <c r="A930" s="152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  <c r="AG930" s="153"/>
      <c r="AH930" s="153"/>
      <c r="AI930" s="153"/>
      <c r="AJ930" s="153"/>
    </row>
    <row r="931" spans="1:36">
      <c r="A931" s="152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  <c r="AG931" s="153"/>
      <c r="AH931" s="153"/>
      <c r="AI931" s="153"/>
      <c r="AJ931" s="153"/>
    </row>
    <row r="932" spans="1:36">
      <c r="A932" s="152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  <c r="AG932" s="153"/>
      <c r="AH932" s="153"/>
      <c r="AI932" s="153"/>
      <c r="AJ932" s="153"/>
    </row>
    <row r="933" spans="1:36">
      <c r="A933" s="152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  <c r="AI933" s="153"/>
      <c r="AJ933" s="153"/>
    </row>
    <row r="934" spans="1:36">
      <c r="A934" s="152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  <c r="AI934" s="153"/>
      <c r="AJ934" s="153"/>
    </row>
    <row r="935" spans="1:36">
      <c r="A935" s="152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  <c r="AI935" s="153"/>
      <c r="AJ935" s="153"/>
    </row>
    <row r="936" spans="1:36">
      <c r="A936" s="152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</row>
    <row r="937" spans="1:36">
      <c r="A937" s="152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</row>
    <row r="938" spans="1:36">
      <c r="A938" s="152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</row>
    <row r="939" spans="1:36">
      <c r="A939" s="152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</row>
    <row r="940" spans="1:36">
      <c r="A940" s="152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</row>
    <row r="941" spans="1:36">
      <c r="A941" s="152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</row>
    <row r="942" spans="1:36">
      <c r="A942" s="152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</row>
    <row r="943" spans="1:36">
      <c r="A943" s="152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  <c r="AI943" s="153"/>
      <c r="AJ943" s="153"/>
    </row>
    <row r="944" spans="1:36">
      <c r="A944" s="152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  <c r="AI944" s="153"/>
      <c r="AJ944" s="153"/>
    </row>
    <row r="945" spans="1:36">
      <c r="A945" s="152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  <c r="AG945" s="153"/>
      <c r="AH945" s="153"/>
      <c r="AI945" s="153"/>
      <c r="AJ945" s="153"/>
    </row>
    <row r="946" spans="1:36">
      <c r="A946" s="152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  <c r="AG946" s="153"/>
      <c r="AH946" s="153"/>
      <c r="AI946" s="153"/>
      <c r="AJ946" s="153"/>
    </row>
    <row r="947" spans="1:36">
      <c r="A947" s="152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  <c r="AG947" s="153"/>
      <c r="AH947" s="153"/>
      <c r="AI947" s="153"/>
      <c r="AJ947" s="153"/>
    </row>
    <row r="948" spans="1:36">
      <c r="A948" s="152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  <c r="AG948" s="153"/>
      <c r="AH948" s="153"/>
      <c r="AI948" s="153"/>
      <c r="AJ948" s="153"/>
    </row>
    <row r="949" spans="1:36">
      <c r="A949" s="152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  <c r="AG949" s="153"/>
      <c r="AH949" s="153"/>
      <c r="AI949" s="153"/>
      <c r="AJ949" s="153"/>
    </row>
    <row r="950" spans="1:36">
      <c r="A950" s="152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  <c r="AG950" s="153"/>
      <c r="AH950" s="153"/>
      <c r="AI950" s="153"/>
      <c r="AJ950" s="153"/>
    </row>
    <row r="951" spans="1:36">
      <c r="A951" s="152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  <c r="AI951" s="153"/>
      <c r="AJ951" s="153"/>
    </row>
    <row r="952" spans="1:36">
      <c r="A952" s="152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  <c r="AI952" s="153"/>
      <c r="AJ952" s="153"/>
    </row>
    <row r="953" spans="1:36">
      <c r="A953" s="152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  <c r="AI953" s="153"/>
      <c r="AJ953" s="153"/>
    </row>
    <row r="954" spans="1:36">
      <c r="A954" s="152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</row>
    <row r="955" spans="1:36">
      <c r="A955" s="152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</row>
    <row r="956" spans="1:36">
      <c r="A956" s="152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</row>
    <row r="957" spans="1:36">
      <c r="A957" s="152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</row>
    <row r="958" spans="1:36">
      <c r="A958" s="152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</row>
    <row r="959" spans="1:36">
      <c r="A959" s="152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</row>
    <row r="960" spans="1:36">
      <c r="A960" s="152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</row>
    <row r="961" spans="1:36">
      <c r="A961" s="152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</row>
    <row r="962" spans="1:36">
      <c r="A962" s="152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</row>
    <row r="963" spans="1:36">
      <c r="A963" s="152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  <c r="AG963" s="153"/>
      <c r="AH963" s="153"/>
      <c r="AI963" s="153"/>
      <c r="AJ963" s="153"/>
    </row>
    <row r="964" spans="1:36">
      <c r="A964" s="152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  <c r="AG964" s="153"/>
      <c r="AH964" s="153"/>
      <c r="AI964" s="153"/>
      <c r="AJ964" s="153"/>
    </row>
    <row r="965" spans="1:36">
      <c r="A965" s="152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  <c r="AG965" s="153"/>
      <c r="AH965" s="153"/>
      <c r="AI965" s="153"/>
      <c r="AJ965" s="153"/>
    </row>
    <row r="966" spans="1:36">
      <c r="A966" s="152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  <c r="AG966" s="153"/>
      <c r="AH966" s="153"/>
      <c r="AI966" s="153"/>
      <c r="AJ966" s="153"/>
    </row>
    <row r="967" spans="1:36">
      <c r="A967" s="152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  <c r="AG967" s="153"/>
      <c r="AH967" s="153"/>
      <c r="AI967" s="153"/>
      <c r="AJ967" s="153"/>
    </row>
    <row r="968" spans="1:36">
      <c r="A968" s="152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  <c r="AG968" s="153"/>
      <c r="AH968" s="153"/>
      <c r="AI968" s="153"/>
      <c r="AJ968" s="153"/>
    </row>
    <row r="969" spans="1:36">
      <c r="A969" s="152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  <c r="AG969" s="153"/>
      <c r="AH969" s="153"/>
      <c r="AI969" s="153"/>
      <c r="AJ969" s="153"/>
    </row>
    <row r="970" spans="1:36">
      <c r="A970" s="152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  <c r="AG970" s="153"/>
      <c r="AH970" s="153"/>
      <c r="AI970" s="153"/>
      <c r="AJ970" s="153"/>
    </row>
    <row r="971" spans="1:36">
      <c r="A971" s="152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  <c r="AG971" s="153"/>
      <c r="AH971" s="153"/>
      <c r="AI971" s="153"/>
      <c r="AJ971" s="153"/>
    </row>
    <row r="972" spans="1:36">
      <c r="A972" s="152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  <c r="AG972" s="153"/>
      <c r="AH972" s="153"/>
      <c r="AI972" s="153"/>
      <c r="AJ972" s="153"/>
    </row>
    <row r="973" spans="1:36">
      <c r="A973" s="152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  <c r="AG973" s="153"/>
      <c r="AH973" s="153"/>
      <c r="AI973" s="153"/>
      <c r="AJ973" s="153"/>
    </row>
    <row r="974" spans="1:36">
      <c r="A974" s="152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  <c r="AG974" s="153"/>
      <c r="AH974" s="153"/>
      <c r="AI974" s="153"/>
      <c r="AJ974" s="153"/>
    </row>
    <row r="975" spans="1:36">
      <c r="A975" s="152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  <c r="AG975" s="153"/>
      <c r="AH975" s="153"/>
      <c r="AI975" s="153"/>
      <c r="AJ975" s="153"/>
    </row>
    <row r="976" spans="1:36">
      <c r="A976" s="152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</row>
    <row r="977" spans="1:36">
      <c r="A977" s="152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</row>
    <row r="978" spans="1:36">
      <c r="A978" s="152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  <c r="AG978" s="153"/>
      <c r="AH978" s="153"/>
      <c r="AI978" s="153"/>
      <c r="AJ978" s="153"/>
    </row>
    <row r="979" spans="1:36">
      <c r="A979" s="152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  <c r="AG979" s="153"/>
      <c r="AH979" s="153"/>
      <c r="AI979" s="153"/>
      <c r="AJ979" s="153"/>
    </row>
    <row r="980" spans="1:36">
      <c r="A980" s="152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  <c r="AG980" s="153"/>
      <c r="AH980" s="153"/>
      <c r="AI980" s="153"/>
      <c r="AJ980" s="153"/>
    </row>
    <row r="981" spans="1:36">
      <c r="A981" s="152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  <c r="AG981" s="153"/>
      <c r="AH981" s="153"/>
      <c r="AI981" s="153"/>
      <c r="AJ981" s="153"/>
    </row>
    <row r="982" spans="1:36">
      <c r="A982" s="152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  <c r="AG982" s="153"/>
      <c r="AH982" s="153"/>
      <c r="AI982" s="153"/>
      <c r="AJ982" s="153"/>
    </row>
    <row r="983" spans="1:36">
      <c r="A983" s="152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  <c r="AG983" s="153"/>
      <c r="AH983" s="153"/>
      <c r="AI983" s="153"/>
      <c r="AJ983" s="153"/>
    </row>
    <row r="984" spans="1:36">
      <c r="A984" s="152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  <c r="AG984" s="153"/>
      <c r="AH984" s="153"/>
      <c r="AI984" s="153"/>
      <c r="AJ984" s="153"/>
    </row>
    <row r="985" spans="1:36">
      <c r="A985" s="152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  <c r="AG985" s="153"/>
      <c r="AH985" s="153"/>
      <c r="AI985" s="153"/>
      <c r="AJ985" s="153"/>
    </row>
    <row r="986" spans="1:36">
      <c r="A986" s="152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  <c r="AI986" s="153"/>
      <c r="AJ986" s="153"/>
    </row>
    <row r="987" spans="1:36">
      <c r="A987" s="152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  <c r="AG987" s="153"/>
      <c r="AH987" s="153"/>
      <c r="AI987" s="153"/>
      <c r="AJ987" s="153"/>
    </row>
    <row r="988" spans="1:36">
      <c r="A988" s="152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  <c r="AG988" s="153"/>
      <c r="AH988" s="153"/>
      <c r="AI988" s="153"/>
      <c r="AJ988" s="153"/>
    </row>
    <row r="989" spans="1:36">
      <c r="A989" s="152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  <c r="AG989" s="153"/>
      <c r="AH989" s="153"/>
      <c r="AI989" s="153"/>
      <c r="AJ989" s="153"/>
    </row>
    <row r="990" spans="1:36">
      <c r="A990" s="152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  <c r="AG990" s="153"/>
      <c r="AH990" s="153"/>
      <c r="AI990" s="153"/>
      <c r="AJ990" s="153"/>
    </row>
    <row r="991" spans="1:36">
      <c r="A991" s="152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  <c r="AG991" s="153"/>
      <c r="AH991" s="153"/>
      <c r="AI991" s="153"/>
      <c r="AJ991" s="153"/>
    </row>
    <row r="992" spans="1:36">
      <c r="A992" s="152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  <c r="AG992" s="153"/>
      <c r="AH992" s="153"/>
      <c r="AI992" s="153"/>
      <c r="AJ992" s="153"/>
    </row>
    <row r="993" spans="1:36">
      <c r="A993" s="152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  <c r="AG993" s="153"/>
      <c r="AH993" s="153"/>
      <c r="AI993" s="153"/>
      <c r="AJ993" s="153"/>
    </row>
    <row r="994" spans="1:36">
      <c r="A994" s="152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  <c r="AG994" s="153"/>
      <c r="AH994" s="153"/>
      <c r="AI994" s="153"/>
      <c r="AJ994" s="153"/>
    </row>
    <row r="995" spans="1:36">
      <c r="A995" s="152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  <c r="AI995" s="153"/>
      <c r="AJ995" s="153"/>
    </row>
    <row r="996" spans="1:36">
      <c r="A996" s="152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  <c r="AA996" s="153"/>
      <c r="AB996" s="153"/>
      <c r="AC996" s="153"/>
      <c r="AD996" s="153"/>
      <c r="AE996" s="153"/>
      <c r="AF996" s="153"/>
      <c r="AG996" s="153"/>
      <c r="AH996" s="153"/>
      <c r="AI996" s="153"/>
      <c r="AJ996" s="153"/>
    </row>
    <row r="997" spans="1:36">
      <c r="A997" s="152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  <c r="AA997" s="153"/>
      <c r="AB997" s="153"/>
      <c r="AC997" s="153"/>
      <c r="AD997" s="153"/>
      <c r="AE997" s="153"/>
      <c r="AF997" s="153"/>
      <c r="AG997" s="153"/>
      <c r="AH997" s="153"/>
      <c r="AI997" s="153"/>
      <c r="AJ997" s="153"/>
    </row>
    <row r="998" spans="1:36">
      <c r="A998" s="152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  <c r="AA998" s="153"/>
      <c r="AB998" s="153"/>
      <c r="AC998" s="153"/>
      <c r="AD998" s="153"/>
      <c r="AE998" s="153"/>
      <c r="AF998" s="153"/>
      <c r="AG998" s="153"/>
      <c r="AH998" s="153"/>
      <c r="AI998" s="153"/>
      <c r="AJ998" s="153"/>
    </row>
    <row r="999" spans="1:36">
      <c r="A999" s="152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  <c r="AA999" s="153"/>
      <c r="AB999" s="153"/>
      <c r="AC999" s="153"/>
      <c r="AD999" s="153"/>
      <c r="AE999" s="153"/>
      <c r="AF999" s="153"/>
      <c r="AG999" s="153"/>
      <c r="AH999" s="153"/>
      <c r="AI999" s="153"/>
      <c r="AJ999" s="153"/>
    </row>
    <row r="1000" spans="1:36">
      <c r="A1000" s="152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  <c r="AA1000" s="153"/>
      <c r="AB1000" s="153"/>
      <c r="AC1000" s="153"/>
      <c r="AD1000" s="153"/>
      <c r="AE1000" s="153"/>
      <c r="AF1000" s="153"/>
      <c r="AG1000" s="153"/>
      <c r="AH1000" s="153"/>
      <c r="AI1000" s="153"/>
      <c r="AJ1000" s="153"/>
    </row>
    <row r="1001" spans="1:36">
      <c r="A1001" s="152"/>
      <c r="B1001" s="153"/>
      <c r="C1001" s="153"/>
      <c r="D1001" s="153"/>
      <c r="E1001" s="153"/>
      <c r="F1001" s="153"/>
      <c r="G1001" s="153"/>
      <c r="H1001" s="153"/>
      <c r="I1001" s="153"/>
      <c r="J1001" s="153"/>
      <c r="K1001" s="153"/>
      <c r="L1001" s="153"/>
      <c r="M1001" s="153"/>
      <c r="N1001" s="153"/>
      <c r="O1001" s="153"/>
      <c r="P1001" s="153"/>
      <c r="Q1001" s="153"/>
      <c r="R1001" s="153"/>
      <c r="S1001" s="153"/>
      <c r="T1001" s="153"/>
      <c r="U1001" s="153"/>
      <c r="V1001" s="153"/>
      <c r="W1001" s="153"/>
      <c r="X1001" s="153"/>
      <c r="Y1001" s="153"/>
      <c r="Z1001" s="153"/>
      <c r="AA1001" s="153"/>
      <c r="AB1001" s="153"/>
      <c r="AC1001" s="153"/>
      <c r="AD1001" s="153"/>
      <c r="AE1001" s="153"/>
      <c r="AF1001" s="153"/>
      <c r="AG1001" s="153"/>
      <c r="AH1001" s="153"/>
      <c r="AI1001" s="153"/>
      <c r="AJ1001" s="153"/>
    </row>
    <row r="1002" spans="1:36">
      <c r="A1002" s="152"/>
      <c r="B1002" s="153"/>
      <c r="C1002" s="153"/>
      <c r="D1002" s="153"/>
      <c r="E1002" s="153"/>
      <c r="F1002" s="153"/>
      <c r="G1002" s="153"/>
      <c r="H1002" s="153"/>
      <c r="I1002" s="153"/>
      <c r="J1002" s="153"/>
      <c r="K1002" s="153"/>
      <c r="L1002" s="153"/>
      <c r="M1002" s="153"/>
      <c r="N1002" s="153"/>
      <c r="O1002" s="153"/>
      <c r="P1002" s="153"/>
      <c r="Q1002" s="153"/>
      <c r="R1002" s="153"/>
      <c r="S1002" s="153"/>
      <c r="T1002" s="153"/>
      <c r="U1002" s="153"/>
      <c r="V1002" s="153"/>
      <c r="W1002" s="153"/>
      <c r="X1002" s="153"/>
      <c r="Y1002" s="153"/>
      <c r="Z1002" s="153"/>
      <c r="AA1002" s="153"/>
      <c r="AB1002" s="153"/>
      <c r="AC1002" s="153"/>
      <c r="AD1002" s="153"/>
      <c r="AE1002" s="153"/>
      <c r="AF1002" s="153"/>
      <c r="AG1002" s="153"/>
      <c r="AH1002" s="153"/>
      <c r="AI1002" s="153"/>
      <c r="AJ1002" s="153"/>
    </row>
    <row r="1003" spans="1:36">
      <c r="A1003" s="152"/>
      <c r="B1003" s="153"/>
      <c r="C1003" s="153"/>
      <c r="D1003" s="153"/>
      <c r="E1003" s="153"/>
      <c r="F1003" s="153"/>
      <c r="G1003" s="153"/>
      <c r="H1003" s="153"/>
      <c r="I1003" s="153"/>
      <c r="J1003" s="153"/>
      <c r="K1003" s="153"/>
      <c r="L1003" s="153"/>
      <c r="M1003" s="153"/>
      <c r="N1003" s="153"/>
      <c r="O1003" s="153"/>
      <c r="P1003" s="153"/>
      <c r="Q1003" s="153"/>
      <c r="R1003" s="153"/>
      <c r="S1003" s="153"/>
      <c r="T1003" s="153"/>
      <c r="U1003" s="153"/>
      <c r="V1003" s="153"/>
      <c r="W1003" s="153"/>
      <c r="X1003" s="153"/>
      <c r="Y1003" s="153"/>
      <c r="Z1003" s="153"/>
      <c r="AA1003" s="153"/>
      <c r="AB1003" s="153"/>
      <c r="AC1003" s="153"/>
      <c r="AD1003" s="153"/>
      <c r="AE1003" s="153"/>
      <c r="AF1003" s="153"/>
      <c r="AG1003" s="153"/>
      <c r="AH1003" s="153"/>
      <c r="AI1003" s="153"/>
      <c r="AJ1003" s="153"/>
    </row>
    <row r="1004" spans="1:36">
      <c r="A1004" s="152"/>
      <c r="B1004" s="153"/>
      <c r="C1004" s="153"/>
      <c r="D1004" s="153"/>
      <c r="E1004" s="153"/>
      <c r="F1004" s="153"/>
      <c r="G1004" s="153"/>
      <c r="H1004" s="153"/>
      <c r="I1004" s="153"/>
      <c r="J1004" s="153"/>
      <c r="K1004" s="153"/>
      <c r="L1004" s="153"/>
      <c r="M1004" s="153"/>
      <c r="N1004" s="153"/>
      <c r="O1004" s="153"/>
      <c r="P1004" s="153"/>
      <c r="Q1004" s="153"/>
      <c r="R1004" s="153"/>
      <c r="S1004" s="153"/>
      <c r="T1004" s="153"/>
      <c r="U1004" s="153"/>
      <c r="V1004" s="153"/>
      <c r="W1004" s="153"/>
      <c r="X1004" s="153"/>
      <c r="Y1004" s="153"/>
      <c r="Z1004" s="153"/>
      <c r="AA1004" s="153"/>
      <c r="AB1004" s="153"/>
      <c r="AC1004" s="153"/>
      <c r="AD1004" s="153"/>
      <c r="AE1004" s="153"/>
      <c r="AF1004" s="153"/>
      <c r="AG1004" s="153"/>
      <c r="AH1004" s="153"/>
      <c r="AI1004" s="153"/>
      <c r="AJ1004" s="153"/>
    </row>
    <row r="1005" spans="1:36">
      <c r="A1005" s="152"/>
      <c r="B1005" s="153"/>
      <c r="C1005" s="153"/>
      <c r="D1005" s="153"/>
      <c r="E1005" s="153"/>
      <c r="F1005" s="153"/>
      <c r="G1005" s="153"/>
      <c r="H1005" s="153"/>
      <c r="I1005" s="153"/>
      <c r="J1005" s="153"/>
      <c r="K1005" s="153"/>
      <c r="L1005" s="153"/>
      <c r="M1005" s="153"/>
      <c r="N1005" s="153"/>
      <c r="O1005" s="153"/>
      <c r="P1005" s="153"/>
      <c r="Q1005" s="153"/>
      <c r="R1005" s="153"/>
      <c r="S1005" s="153"/>
      <c r="T1005" s="153"/>
      <c r="U1005" s="153"/>
      <c r="V1005" s="153"/>
      <c r="W1005" s="153"/>
      <c r="X1005" s="153"/>
      <c r="Y1005" s="153"/>
      <c r="Z1005" s="153"/>
      <c r="AA1005" s="153"/>
      <c r="AB1005" s="153"/>
      <c r="AC1005" s="153"/>
      <c r="AD1005" s="153"/>
      <c r="AE1005" s="153"/>
      <c r="AF1005" s="153"/>
      <c r="AG1005" s="153"/>
      <c r="AH1005" s="153"/>
      <c r="AI1005" s="153"/>
      <c r="AJ1005" s="153"/>
    </row>
    <row r="1006" spans="1:36">
      <c r="A1006" s="152"/>
      <c r="B1006" s="153"/>
      <c r="C1006" s="153"/>
      <c r="D1006" s="153"/>
      <c r="E1006" s="153"/>
      <c r="F1006" s="153"/>
      <c r="G1006" s="153"/>
      <c r="H1006" s="153"/>
      <c r="I1006" s="153"/>
      <c r="J1006" s="153"/>
      <c r="K1006" s="153"/>
      <c r="L1006" s="153"/>
      <c r="M1006" s="153"/>
      <c r="N1006" s="153"/>
      <c r="O1006" s="153"/>
      <c r="P1006" s="153"/>
      <c r="Q1006" s="153"/>
      <c r="R1006" s="153"/>
      <c r="S1006" s="153"/>
      <c r="T1006" s="153"/>
      <c r="U1006" s="153"/>
      <c r="V1006" s="153"/>
      <c r="W1006" s="153"/>
      <c r="X1006" s="153"/>
      <c r="Y1006" s="153"/>
      <c r="Z1006" s="153"/>
      <c r="AA1006" s="153"/>
      <c r="AB1006" s="153"/>
      <c r="AC1006" s="153"/>
      <c r="AD1006" s="153"/>
      <c r="AE1006" s="153"/>
      <c r="AF1006" s="153"/>
      <c r="AG1006" s="153"/>
      <c r="AH1006" s="153"/>
      <c r="AI1006" s="153"/>
      <c r="AJ1006" s="153"/>
    </row>
    <row r="1007" spans="1:36">
      <c r="A1007" s="152"/>
      <c r="B1007" s="153"/>
      <c r="C1007" s="153"/>
      <c r="D1007" s="153"/>
      <c r="E1007" s="153"/>
      <c r="F1007" s="153"/>
      <c r="G1007" s="153"/>
      <c r="H1007" s="153"/>
      <c r="I1007" s="153"/>
      <c r="J1007" s="153"/>
      <c r="K1007" s="153"/>
      <c r="L1007" s="153"/>
      <c r="M1007" s="153"/>
      <c r="N1007" s="153"/>
      <c r="O1007" s="153"/>
      <c r="P1007" s="153"/>
      <c r="Q1007" s="153"/>
      <c r="R1007" s="153"/>
      <c r="S1007" s="153"/>
      <c r="T1007" s="153"/>
      <c r="U1007" s="153"/>
      <c r="V1007" s="153"/>
      <c r="W1007" s="153"/>
      <c r="X1007" s="153"/>
      <c r="Y1007" s="153"/>
      <c r="Z1007" s="153"/>
      <c r="AA1007" s="153"/>
      <c r="AB1007" s="153"/>
      <c r="AC1007" s="153"/>
      <c r="AD1007" s="153"/>
      <c r="AE1007" s="153"/>
      <c r="AF1007" s="153"/>
      <c r="AG1007" s="153"/>
      <c r="AH1007" s="153"/>
      <c r="AI1007" s="153"/>
      <c r="AJ1007" s="153"/>
    </row>
    <row r="1008" spans="1:36">
      <c r="A1008" s="152"/>
      <c r="B1008" s="153"/>
      <c r="C1008" s="153"/>
      <c r="D1008" s="153"/>
      <c r="E1008" s="153"/>
      <c r="F1008" s="153"/>
      <c r="G1008" s="153"/>
      <c r="H1008" s="153"/>
      <c r="I1008" s="153"/>
      <c r="J1008" s="153"/>
      <c r="K1008" s="153"/>
      <c r="L1008" s="153"/>
      <c r="M1008" s="153"/>
      <c r="N1008" s="153"/>
      <c r="O1008" s="153"/>
      <c r="P1008" s="153"/>
      <c r="Q1008" s="153"/>
      <c r="R1008" s="153"/>
      <c r="S1008" s="153"/>
      <c r="T1008" s="153"/>
      <c r="U1008" s="153"/>
      <c r="V1008" s="153"/>
      <c r="W1008" s="153"/>
      <c r="X1008" s="153"/>
      <c r="Y1008" s="153"/>
      <c r="Z1008" s="153"/>
      <c r="AA1008" s="153"/>
      <c r="AB1008" s="153"/>
      <c r="AC1008" s="153"/>
      <c r="AD1008" s="153"/>
      <c r="AE1008" s="153"/>
      <c r="AF1008" s="153"/>
      <c r="AG1008" s="153"/>
      <c r="AH1008" s="153"/>
      <c r="AI1008" s="153"/>
      <c r="AJ1008" s="153"/>
    </row>
    <row r="1009" spans="1:36">
      <c r="A1009" s="152"/>
      <c r="B1009" s="153"/>
      <c r="C1009" s="153"/>
      <c r="D1009" s="153"/>
      <c r="E1009" s="153"/>
      <c r="F1009" s="153"/>
      <c r="G1009" s="153"/>
      <c r="H1009" s="153"/>
      <c r="I1009" s="153"/>
      <c r="J1009" s="153"/>
      <c r="K1009" s="153"/>
      <c r="L1009" s="153"/>
      <c r="M1009" s="153"/>
      <c r="N1009" s="153"/>
      <c r="O1009" s="153"/>
      <c r="P1009" s="153"/>
      <c r="Q1009" s="153"/>
      <c r="R1009" s="153"/>
      <c r="S1009" s="153"/>
      <c r="T1009" s="153"/>
      <c r="U1009" s="153"/>
      <c r="V1009" s="153"/>
      <c r="W1009" s="153"/>
      <c r="X1009" s="153"/>
      <c r="Y1009" s="153"/>
      <c r="Z1009" s="153"/>
      <c r="AA1009" s="153"/>
      <c r="AB1009" s="153"/>
      <c r="AC1009" s="153"/>
      <c r="AD1009" s="153"/>
      <c r="AE1009" s="153"/>
      <c r="AF1009" s="153"/>
      <c r="AG1009" s="153"/>
      <c r="AH1009" s="153"/>
      <c r="AI1009" s="153"/>
      <c r="AJ1009" s="153"/>
    </row>
    <row r="1010" spans="1:36">
      <c r="A1010" s="152"/>
      <c r="B1010" s="153"/>
      <c r="C1010" s="153"/>
      <c r="D1010" s="153"/>
      <c r="E1010" s="153"/>
      <c r="F1010" s="153"/>
      <c r="G1010" s="153"/>
      <c r="H1010" s="153"/>
      <c r="I1010" s="153"/>
      <c r="J1010" s="153"/>
      <c r="K1010" s="153"/>
      <c r="L1010" s="153"/>
      <c r="M1010" s="153"/>
      <c r="N1010" s="153"/>
      <c r="O1010" s="153"/>
      <c r="P1010" s="153"/>
      <c r="Q1010" s="153"/>
      <c r="R1010" s="153"/>
      <c r="S1010" s="153"/>
      <c r="T1010" s="153"/>
      <c r="U1010" s="153"/>
      <c r="V1010" s="153"/>
      <c r="W1010" s="153"/>
      <c r="X1010" s="153"/>
      <c r="Y1010" s="153"/>
      <c r="Z1010" s="153"/>
      <c r="AA1010" s="153"/>
      <c r="AB1010" s="153"/>
      <c r="AC1010" s="153"/>
      <c r="AD1010" s="153"/>
      <c r="AE1010" s="153"/>
      <c r="AF1010" s="153"/>
      <c r="AG1010" s="153"/>
      <c r="AH1010" s="153"/>
      <c r="AI1010" s="153"/>
      <c r="AJ1010" s="153"/>
    </row>
    <row r="1011" spans="1:36">
      <c r="A1011" s="152"/>
      <c r="B1011" s="153"/>
      <c r="C1011" s="153"/>
      <c r="D1011" s="153"/>
      <c r="E1011" s="153"/>
      <c r="F1011" s="153"/>
      <c r="G1011" s="153"/>
      <c r="H1011" s="153"/>
      <c r="I1011" s="153"/>
      <c r="J1011" s="153"/>
      <c r="K1011" s="153"/>
      <c r="L1011" s="153"/>
      <c r="M1011" s="153"/>
      <c r="N1011" s="153"/>
      <c r="O1011" s="153"/>
      <c r="P1011" s="153"/>
      <c r="Q1011" s="153"/>
      <c r="R1011" s="153"/>
      <c r="S1011" s="153"/>
      <c r="T1011" s="153"/>
      <c r="U1011" s="153"/>
      <c r="V1011" s="153"/>
      <c r="W1011" s="153"/>
      <c r="X1011" s="153"/>
      <c r="Y1011" s="153"/>
      <c r="Z1011" s="153"/>
      <c r="AA1011" s="153"/>
      <c r="AB1011" s="153"/>
      <c r="AC1011" s="153"/>
      <c r="AD1011" s="153"/>
      <c r="AE1011" s="153"/>
      <c r="AF1011" s="153"/>
      <c r="AG1011" s="153"/>
      <c r="AH1011" s="153"/>
      <c r="AI1011" s="153"/>
      <c r="AJ1011" s="153"/>
    </row>
    <row r="1012" spans="1:36">
      <c r="A1012" s="152"/>
      <c r="B1012" s="153"/>
      <c r="C1012" s="153"/>
      <c r="D1012" s="153"/>
      <c r="E1012" s="153"/>
      <c r="F1012" s="153"/>
      <c r="G1012" s="153"/>
      <c r="H1012" s="153"/>
      <c r="I1012" s="153"/>
      <c r="J1012" s="153"/>
      <c r="K1012" s="153"/>
      <c r="L1012" s="153"/>
      <c r="M1012" s="153"/>
      <c r="N1012" s="153"/>
      <c r="O1012" s="153"/>
      <c r="P1012" s="153"/>
      <c r="Q1012" s="153"/>
      <c r="R1012" s="153"/>
      <c r="S1012" s="153"/>
      <c r="T1012" s="153"/>
      <c r="U1012" s="153"/>
      <c r="V1012" s="153"/>
      <c r="W1012" s="153"/>
      <c r="X1012" s="153"/>
      <c r="Y1012" s="153"/>
      <c r="Z1012" s="153"/>
      <c r="AA1012" s="153"/>
      <c r="AB1012" s="153"/>
      <c r="AC1012" s="153"/>
      <c r="AD1012" s="153"/>
      <c r="AE1012" s="153"/>
      <c r="AF1012" s="153"/>
      <c r="AG1012" s="153"/>
      <c r="AH1012" s="153"/>
      <c r="AI1012" s="153"/>
      <c r="AJ1012" s="153"/>
    </row>
    <row r="1013" spans="1:36">
      <c r="A1013" s="152"/>
      <c r="B1013" s="153"/>
      <c r="C1013" s="153"/>
      <c r="D1013" s="153"/>
      <c r="E1013" s="153"/>
      <c r="F1013" s="153"/>
      <c r="G1013" s="153"/>
      <c r="H1013" s="153"/>
      <c r="I1013" s="153"/>
      <c r="J1013" s="153"/>
      <c r="K1013" s="153"/>
      <c r="L1013" s="153"/>
      <c r="M1013" s="153"/>
      <c r="N1013" s="153"/>
      <c r="O1013" s="153"/>
      <c r="P1013" s="153"/>
      <c r="Q1013" s="153"/>
      <c r="R1013" s="153"/>
      <c r="S1013" s="153"/>
      <c r="T1013" s="153"/>
      <c r="U1013" s="153"/>
      <c r="V1013" s="153"/>
      <c r="W1013" s="153"/>
      <c r="X1013" s="153"/>
      <c r="Y1013" s="153"/>
      <c r="Z1013" s="153"/>
      <c r="AA1013" s="153"/>
      <c r="AB1013" s="153"/>
      <c r="AC1013" s="153"/>
      <c r="AD1013" s="153"/>
      <c r="AE1013" s="153"/>
      <c r="AF1013" s="153"/>
      <c r="AG1013" s="153"/>
      <c r="AH1013" s="153"/>
      <c r="AI1013" s="153"/>
      <c r="AJ1013" s="153"/>
    </row>
    <row r="1014" spans="1:36">
      <c r="A1014" s="152"/>
      <c r="B1014" s="153"/>
      <c r="C1014" s="153"/>
      <c r="D1014" s="153"/>
      <c r="E1014" s="153"/>
      <c r="F1014" s="153"/>
      <c r="G1014" s="153"/>
      <c r="H1014" s="153"/>
      <c r="I1014" s="153"/>
      <c r="J1014" s="153"/>
      <c r="K1014" s="153"/>
      <c r="L1014" s="153"/>
      <c r="M1014" s="153"/>
      <c r="N1014" s="153"/>
      <c r="O1014" s="153"/>
      <c r="P1014" s="153"/>
      <c r="Q1014" s="153"/>
      <c r="R1014" s="153"/>
      <c r="S1014" s="153"/>
      <c r="T1014" s="153"/>
      <c r="U1014" s="153"/>
      <c r="V1014" s="153"/>
      <c r="W1014" s="153"/>
      <c r="X1014" s="153"/>
      <c r="Y1014" s="153"/>
      <c r="Z1014" s="153"/>
      <c r="AA1014" s="153"/>
      <c r="AB1014" s="153"/>
      <c r="AC1014" s="153"/>
      <c r="AD1014" s="153"/>
      <c r="AE1014" s="153"/>
      <c r="AF1014" s="153"/>
      <c r="AG1014" s="153"/>
      <c r="AH1014" s="153"/>
      <c r="AI1014" s="153"/>
      <c r="AJ1014" s="153"/>
    </row>
    <row r="1015" spans="1:36">
      <c r="A1015" s="152"/>
      <c r="B1015" s="153"/>
      <c r="C1015" s="153"/>
      <c r="D1015" s="153"/>
      <c r="E1015" s="153"/>
      <c r="F1015" s="153"/>
      <c r="G1015" s="153"/>
      <c r="H1015" s="153"/>
      <c r="I1015" s="153"/>
      <c r="J1015" s="153"/>
      <c r="K1015" s="153"/>
      <c r="L1015" s="153"/>
      <c r="M1015" s="153"/>
      <c r="N1015" s="153"/>
      <c r="O1015" s="153"/>
      <c r="P1015" s="153"/>
      <c r="Q1015" s="153"/>
      <c r="R1015" s="153"/>
      <c r="S1015" s="153"/>
      <c r="T1015" s="153"/>
      <c r="U1015" s="153"/>
      <c r="V1015" s="153"/>
      <c r="W1015" s="153"/>
      <c r="X1015" s="153"/>
      <c r="Y1015" s="153"/>
      <c r="Z1015" s="153"/>
      <c r="AA1015" s="153"/>
      <c r="AB1015" s="153"/>
      <c r="AC1015" s="153"/>
      <c r="AD1015" s="153"/>
      <c r="AE1015" s="153"/>
      <c r="AF1015" s="153"/>
      <c r="AG1015" s="153"/>
      <c r="AH1015" s="153"/>
      <c r="AI1015" s="153"/>
      <c r="AJ1015" s="153"/>
    </row>
    <row r="1016" spans="1:36">
      <c r="A1016" s="152"/>
      <c r="B1016" s="153"/>
      <c r="C1016" s="153"/>
      <c r="D1016" s="153"/>
      <c r="E1016" s="153"/>
      <c r="F1016" s="153"/>
      <c r="G1016" s="153"/>
      <c r="H1016" s="153"/>
      <c r="I1016" s="153"/>
      <c r="J1016" s="153"/>
      <c r="K1016" s="153"/>
      <c r="L1016" s="153"/>
      <c r="M1016" s="153"/>
      <c r="N1016" s="153"/>
      <c r="O1016" s="153"/>
      <c r="P1016" s="153"/>
      <c r="Q1016" s="153"/>
      <c r="R1016" s="153"/>
      <c r="S1016" s="153"/>
      <c r="T1016" s="153"/>
      <c r="U1016" s="153"/>
      <c r="V1016" s="153"/>
      <c r="W1016" s="153"/>
      <c r="X1016" s="153"/>
      <c r="Y1016" s="153"/>
      <c r="Z1016" s="153"/>
      <c r="AA1016" s="153"/>
      <c r="AB1016" s="153"/>
      <c r="AC1016" s="153"/>
      <c r="AD1016" s="153"/>
      <c r="AE1016" s="153"/>
      <c r="AF1016" s="153"/>
      <c r="AG1016" s="153"/>
      <c r="AH1016" s="153"/>
      <c r="AI1016" s="153"/>
      <c r="AJ1016" s="153"/>
    </row>
    <row r="1017" spans="1:36">
      <c r="A1017" s="152"/>
      <c r="B1017" s="153"/>
      <c r="C1017" s="153"/>
      <c r="D1017" s="153"/>
      <c r="E1017" s="153"/>
      <c r="F1017" s="153"/>
      <c r="G1017" s="153"/>
      <c r="H1017" s="153"/>
      <c r="I1017" s="153"/>
      <c r="J1017" s="153"/>
      <c r="K1017" s="153"/>
      <c r="L1017" s="153"/>
      <c r="M1017" s="153"/>
      <c r="N1017" s="153"/>
      <c r="O1017" s="153"/>
      <c r="P1017" s="153"/>
      <c r="Q1017" s="153"/>
      <c r="R1017" s="153"/>
      <c r="S1017" s="153"/>
      <c r="T1017" s="153"/>
      <c r="U1017" s="153"/>
      <c r="V1017" s="153"/>
      <c r="W1017" s="153"/>
      <c r="X1017" s="153"/>
      <c r="Y1017" s="153"/>
      <c r="Z1017" s="153"/>
      <c r="AA1017" s="153"/>
      <c r="AB1017" s="153"/>
      <c r="AC1017" s="153"/>
      <c r="AD1017" s="153"/>
      <c r="AE1017" s="153"/>
      <c r="AF1017" s="153"/>
      <c r="AG1017" s="153"/>
      <c r="AH1017" s="153"/>
      <c r="AI1017" s="153"/>
      <c r="AJ1017" s="153"/>
    </row>
    <row r="1018" spans="1:36">
      <c r="A1018" s="152"/>
      <c r="B1018" s="153"/>
      <c r="C1018" s="153"/>
      <c r="D1018" s="153"/>
      <c r="E1018" s="153"/>
      <c r="F1018" s="153"/>
      <c r="G1018" s="153"/>
      <c r="H1018" s="153"/>
      <c r="I1018" s="153"/>
      <c r="J1018" s="153"/>
      <c r="K1018" s="153"/>
      <c r="L1018" s="153"/>
      <c r="M1018" s="153"/>
      <c r="N1018" s="153"/>
      <c r="O1018" s="153"/>
      <c r="P1018" s="153"/>
      <c r="Q1018" s="153"/>
      <c r="R1018" s="153"/>
      <c r="S1018" s="153"/>
      <c r="T1018" s="153"/>
      <c r="U1018" s="153"/>
      <c r="V1018" s="153"/>
      <c r="W1018" s="153"/>
      <c r="X1018" s="153"/>
      <c r="Y1018" s="153"/>
      <c r="Z1018" s="153"/>
      <c r="AA1018" s="153"/>
      <c r="AB1018" s="153"/>
      <c r="AC1018" s="153"/>
      <c r="AD1018" s="153"/>
      <c r="AE1018" s="153"/>
      <c r="AF1018" s="153"/>
      <c r="AG1018" s="153"/>
      <c r="AH1018" s="153"/>
      <c r="AI1018" s="153"/>
      <c r="AJ1018" s="153"/>
    </row>
    <row r="1019" spans="1:36">
      <c r="A1019" s="152"/>
      <c r="B1019" s="153"/>
      <c r="C1019" s="153"/>
      <c r="D1019" s="153"/>
      <c r="E1019" s="153"/>
      <c r="F1019" s="153"/>
      <c r="G1019" s="153"/>
      <c r="H1019" s="153"/>
      <c r="I1019" s="153"/>
      <c r="J1019" s="153"/>
      <c r="K1019" s="153"/>
      <c r="L1019" s="153"/>
      <c r="M1019" s="153"/>
      <c r="N1019" s="153"/>
      <c r="O1019" s="153"/>
      <c r="P1019" s="153"/>
      <c r="Q1019" s="153"/>
      <c r="R1019" s="153"/>
      <c r="S1019" s="153"/>
      <c r="T1019" s="153"/>
      <c r="U1019" s="153"/>
      <c r="V1019" s="153"/>
      <c r="W1019" s="153"/>
      <c r="X1019" s="153"/>
      <c r="Y1019" s="153"/>
      <c r="Z1019" s="153"/>
      <c r="AA1019" s="153"/>
      <c r="AB1019" s="153"/>
      <c r="AC1019" s="153"/>
      <c r="AD1019" s="153"/>
      <c r="AE1019" s="153"/>
      <c r="AF1019" s="153"/>
      <c r="AG1019" s="153"/>
      <c r="AH1019" s="153"/>
      <c r="AI1019" s="153"/>
      <c r="AJ1019" s="153"/>
    </row>
    <row r="1020" spans="1:36">
      <c r="A1020" s="152"/>
      <c r="B1020" s="153"/>
      <c r="C1020" s="153"/>
      <c r="D1020" s="153"/>
      <c r="E1020" s="153"/>
      <c r="F1020" s="153"/>
      <c r="G1020" s="153"/>
      <c r="H1020" s="153"/>
      <c r="I1020" s="153"/>
      <c r="J1020" s="153"/>
      <c r="K1020" s="153"/>
      <c r="L1020" s="153"/>
      <c r="M1020" s="153"/>
      <c r="N1020" s="153"/>
      <c r="O1020" s="153"/>
      <c r="P1020" s="153"/>
      <c r="Q1020" s="153"/>
      <c r="R1020" s="153"/>
      <c r="S1020" s="153"/>
      <c r="T1020" s="153"/>
      <c r="U1020" s="153"/>
      <c r="V1020" s="153"/>
      <c r="W1020" s="153"/>
      <c r="X1020" s="153"/>
      <c r="Y1020" s="153"/>
      <c r="Z1020" s="153"/>
      <c r="AA1020" s="153"/>
      <c r="AB1020" s="153"/>
      <c r="AC1020" s="153"/>
      <c r="AD1020" s="153"/>
      <c r="AE1020" s="153"/>
      <c r="AF1020" s="153"/>
      <c r="AG1020" s="153"/>
      <c r="AH1020" s="153"/>
      <c r="AI1020" s="153"/>
      <c r="AJ1020" s="153"/>
    </row>
    <row r="1021" spans="1:36">
      <c r="A1021" s="152"/>
      <c r="B1021" s="153"/>
      <c r="C1021" s="153"/>
      <c r="D1021" s="153"/>
      <c r="E1021" s="153"/>
      <c r="F1021" s="153"/>
      <c r="G1021" s="153"/>
      <c r="H1021" s="153"/>
      <c r="I1021" s="153"/>
      <c r="J1021" s="153"/>
      <c r="K1021" s="153"/>
      <c r="L1021" s="153"/>
      <c r="M1021" s="153"/>
      <c r="N1021" s="153"/>
      <c r="O1021" s="153"/>
      <c r="P1021" s="153"/>
      <c r="Q1021" s="153"/>
      <c r="R1021" s="153"/>
      <c r="S1021" s="153"/>
      <c r="T1021" s="153"/>
      <c r="U1021" s="153"/>
      <c r="V1021" s="153"/>
      <c r="W1021" s="153"/>
      <c r="X1021" s="153"/>
      <c r="Y1021" s="153"/>
      <c r="Z1021" s="153"/>
      <c r="AA1021" s="153"/>
      <c r="AB1021" s="153"/>
      <c r="AC1021" s="153"/>
      <c r="AD1021" s="153"/>
      <c r="AE1021" s="153"/>
      <c r="AF1021" s="153"/>
      <c r="AG1021" s="153"/>
      <c r="AH1021" s="153"/>
      <c r="AI1021" s="153"/>
      <c r="AJ1021" s="153"/>
    </row>
    <row r="1022" spans="1:36">
      <c r="A1022" s="152"/>
      <c r="B1022" s="153"/>
      <c r="C1022" s="153"/>
      <c r="D1022" s="153"/>
      <c r="E1022" s="153"/>
      <c r="F1022" s="153"/>
      <c r="G1022" s="153"/>
      <c r="H1022" s="153"/>
      <c r="I1022" s="153"/>
      <c r="J1022" s="153"/>
      <c r="K1022" s="153"/>
      <c r="L1022" s="153"/>
      <c r="M1022" s="153"/>
      <c r="N1022" s="153"/>
      <c r="O1022" s="153"/>
      <c r="P1022" s="153"/>
      <c r="Q1022" s="153"/>
      <c r="R1022" s="153"/>
      <c r="S1022" s="153"/>
      <c r="T1022" s="153"/>
      <c r="U1022" s="153"/>
      <c r="V1022" s="153"/>
      <c r="W1022" s="153"/>
      <c r="X1022" s="153"/>
      <c r="Y1022" s="153"/>
      <c r="Z1022" s="153"/>
      <c r="AA1022" s="153"/>
      <c r="AB1022" s="153"/>
      <c r="AC1022" s="153"/>
      <c r="AD1022" s="153"/>
      <c r="AE1022" s="153"/>
      <c r="AF1022" s="153"/>
      <c r="AG1022" s="153"/>
      <c r="AH1022" s="153"/>
      <c r="AI1022" s="153"/>
      <c r="AJ1022" s="153"/>
    </row>
    <row r="1023" spans="1:36">
      <c r="A1023" s="152"/>
      <c r="B1023" s="153"/>
      <c r="C1023" s="153"/>
      <c r="D1023" s="153"/>
      <c r="E1023" s="153"/>
      <c r="F1023" s="153"/>
      <c r="G1023" s="153"/>
      <c r="H1023" s="153"/>
      <c r="I1023" s="153"/>
      <c r="J1023" s="153"/>
      <c r="K1023" s="153"/>
      <c r="L1023" s="153"/>
      <c r="M1023" s="153"/>
      <c r="N1023" s="153"/>
      <c r="O1023" s="153"/>
      <c r="P1023" s="153"/>
      <c r="Q1023" s="153"/>
      <c r="R1023" s="153"/>
      <c r="S1023" s="153"/>
      <c r="T1023" s="153"/>
      <c r="U1023" s="153"/>
      <c r="V1023" s="153"/>
      <c r="W1023" s="153"/>
      <c r="X1023" s="153"/>
      <c r="Y1023" s="153"/>
      <c r="Z1023" s="153"/>
      <c r="AA1023" s="153"/>
      <c r="AB1023" s="153"/>
      <c r="AC1023" s="153"/>
      <c r="AD1023" s="153"/>
      <c r="AE1023" s="153"/>
      <c r="AF1023" s="153"/>
      <c r="AG1023" s="153"/>
      <c r="AH1023" s="153"/>
      <c r="AI1023" s="153"/>
      <c r="AJ1023" s="153"/>
    </row>
    <row r="1024" spans="1:36">
      <c r="A1024" s="152"/>
      <c r="B1024" s="153"/>
      <c r="C1024" s="153"/>
      <c r="D1024" s="153"/>
      <c r="E1024" s="153"/>
      <c r="F1024" s="153"/>
      <c r="G1024" s="153"/>
      <c r="H1024" s="153"/>
      <c r="I1024" s="153"/>
      <c r="J1024" s="153"/>
      <c r="K1024" s="153"/>
      <c r="L1024" s="153"/>
      <c r="M1024" s="153"/>
      <c r="N1024" s="153"/>
      <c r="O1024" s="153"/>
      <c r="P1024" s="153"/>
      <c r="Q1024" s="153"/>
      <c r="R1024" s="153"/>
      <c r="S1024" s="153"/>
      <c r="T1024" s="153"/>
      <c r="U1024" s="153"/>
      <c r="V1024" s="153"/>
      <c r="W1024" s="153"/>
      <c r="X1024" s="153"/>
      <c r="Y1024" s="153"/>
      <c r="Z1024" s="153"/>
      <c r="AA1024" s="153"/>
      <c r="AB1024" s="153"/>
      <c r="AC1024" s="153"/>
      <c r="AD1024" s="153"/>
      <c r="AE1024" s="153"/>
      <c r="AF1024" s="153"/>
      <c r="AG1024" s="153"/>
      <c r="AH1024" s="153"/>
      <c r="AI1024" s="153"/>
      <c r="AJ1024" s="153"/>
    </row>
    <row r="1025" spans="1:36">
      <c r="A1025" s="152"/>
      <c r="B1025" s="153"/>
      <c r="C1025" s="153"/>
      <c r="D1025" s="153"/>
      <c r="E1025" s="153"/>
      <c r="F1025" s="153"/>
      <c r="G1025" s="153"/>
      <c r="H1025" s="153"/>
      <c r="I1025" s="153"/>
      <c r="J1025" s="153"/>
      <c r="K1025" s="153"/>
      <c r="L1025" s="153"/>
      <c r="M1025" s="153"/>
      <c r="N1025" s="153"/>
      <c r="O1025" s="153"/>
      <c r="P1025" s="153"/>
      <c r="Q1025" s="153"/>
      <c r="R1025" s="153"/>
      <c r="S1025" s="153"/>
      <c r="T1025" s="153"/>
      <c r="U1025" s="153"/>
      <c r="V1025" s="153"/>
      <c r="W1025" s="153"/>
      <c r="X1025" s="153"/>
      <c r="Y1025" s="153"/>
      <c r="Z1025" s="153"/>
      <c r="AA1025" s="153"/>
      <c r="AB1025" s="153"/>
      <c r="AC1025" s="153"/>
      <c r="AD1025" s="153"/>
      <c r="AE1025" s="153"/>
      <c r="AF1025" s="153"/>
      <c r="AG1025" s="153"/>
      <c r="AH1025" s="153"/>
      <c r="AI1025" s="153"/>
      <c r="AJ1025" s="153"/>
    </row>
    <row r="1026" spans="1:36">
      <c r="A1026" s="152"/>
      <c r="B1026" s="153"/>
      <c r="C1026" s="153"/>
      <c r="D1026" s="153"/>
      <c r="E1026" s="153"/>
      <c r="F1026" s="153"/>
      <c r="G1026" s="153"/>
      <c r="H1026" s="153"/>
      <c r="I1026" s="153"/>
      <c r="J1026" s="153"/>
      <c r="K1026" s="153"/>
      <c r="L1026" s="153"/>
      <c r="M1026" s="153"/>
      <c r="N1026" s="153"/>
      <c r="O1026" s="153"/>
      <c r="P1026" s="153"/>
      <c r="Q1026" s="153"/>
      <c r="R1026" s="153"/>
      <c r="S1026" s="153"/>
      <c r="T1026" s="153"/>
      <c r="U1026" s="153"/>
      <c r="V1026" s="153"/>
      <c r="W1026" s="153"/>
      <c r="X1026" s="153"/>
      <c r="Y1026" s="153"/>
      <c r="Z1026" s="153"/>
      <c r="AA1026" s="153"/>
      <c r="AB1026" s="153"/>
      <c r="AC1026" s="153"/>
      <c r="AD1026" s="153"/>
      <c r="AE1026" s="153"/>
      <c r="AF1026" s="153"/>
      <c r="AG1026" s="153"/>
      <c r="AH1026" s="153"/>
      <c r="AI1026" s="153"/>
      <c r="AJ1026" s="153"/>
    </row>
    <row r="1027" spans="1:36">
      <c r="A1027" s="152"/>
      <c r="B1027" s="153"/>
      <c r="C1027" s="153"/>
      <c r="D1027" s="153"/>
      <c r="E1027" s="153"/>
      <c r="F1027" s="153"/>
      <c r="G1027" s="153"/>
      <c r="H1027" s="153"/>
      <c r="I1027" s="153"/>
      <c r="J1027" s="153"/>
      <c r="K1027" s="153"/>
      <c r="L1027" s="153"/>
      <c r="M1027" s="153"/>
      <c r="N1027" s="153"/>
      <c r="O1027" s="153"/>
      <c r="P1027" s="153"/>
      <c r="Q1027" s="153"/>
      <c r="R1027" s="153"/>
      <c r="S1027" s="153"/>
      <c r="T1027" s="153"/>
      <c r="U1027" s="153"/>
      <c r="V1027" s="153"/>
      <c r="W1027" s="153"/>
      <c r="X1027" s="153"/>
      <c r="Y1027" s="153"/>
      <c r="Z1027" s="153"/>
      <c r="AA1027" s="153"/>
      <c r="AB1027" s="153"/>
      <c r="AC1027" s="153"/>
      <c r="AD1027" s="153"/>
      <c r="AE1027" s="153"/>
      <c r="AF1027" s="153"/>
      <c r="AG1027" s="153"/>
      <c r="AH1027" s="153"/>
      <c r="AI1027" s="153"/>
      <c r="AJ1027" s="153"/>
    </row>
    <row r="1028" spans="1:36">
      <c r="A1028" s="152"/>
      <c r="B1028" s="153"/>
      <c r="C1028" s="153"/>
      <c r="D1028" s="153"/>
      <c r="E1028" s="153"/>
      <c r="F1028" s="153"/>
      <c r="G1028" s="153"/>
      <c r="H1028" s="153"/>
      <c r="I1028" s="153"/>
      <c r="J1028" s="153"/>
      <c r="K1028" s="153"/>
      <c r="L1028" s="153"/>
      <c r="M1028" s="153"/>
      <c r="N1028" s="153"/>
      <c r="O1028" s="153"/>
      <c r="P1028" s="153"/>
      <c r="Q1028" s="153"/>
      <c r="R1028" s="153"/>
      <c r="S1028" s="153"/>
      <c r="T1028" s="153"/>
      <c r="U1028" s="153"/>
      <c r="V1028" s="153"/>
      <c r="W1028" s="153"/>
      <c r="X1028" s="153"/>
      <c r="Y1028" s="153"/>
      <c r="Z1028" s="153"/>
      <c r="AA1028" s="153"/>
      <c r="AB1028" s="153"/>
      <c r="AC1028" s="153"/>
      <c r="AD1028" s="153"/>
      <c r="AE1028" s="153"/>
      <c r="AF1028" s="153"/>
      <c r="AG1028" s="153"/>
      <c r="AH1028" s="153"/>
      <c r="AI1028" s="153"/>
      <c r="AJ1028" s="153"/>
    </row>
    <row r="1029" spans="1:36">
      <c r="A1029" s="152"/>
      <c r="B1029" s="153"/>
      <c r="C1029" s="153"/>
      <c r="D1029" s="153"/>
      <c r="E1029" s="153"/>
      <c r="F1029" s="153"/>
      <c r="G1029" s="153"/>
      <c r="H1029" s="153"/>
      <c r="I1029" s="153"/>
      <c r="J1029" s="153"/>
      <c r="K1029" s="153"/>
      <c r="L1029" s="153"/>
      <c r="M1029" s="153"/>
      <c r="N1029" s="153"/>
      <c r="O1029" s="153"/>
      <c r="P1029" s="153"/>
      <c r="Q1029" s="153"/>
      <c r="R1029" s="153"/>
      <c r="S1029" s="153"/>
      <c r="T1029" s="153"/>
      <c r="U1029" s="153"/>
      <c r="V1029" s="153"/>
      <c r="W1029" s="153"/>
      <c r="X1029" s="153"/>
      <c r="Y1029" s="153"/>
      <c r="Z1029" s="153"/>
      <c r="AA1029" s="153"/>
      <c r="AB1029" s="153"/>
      <c r="AC1029" s="153"/>
      <c r="AD1029" s="153"/>
      <c r="AE1029" s="153"/>
      <c r="AF1029" s="153"/>
      <c r="AG1029" s="153"/>
      <c r="AH1029" s="153"/>
      <c r="AI1029" s="153"/>
      <c r="AJ1029" s="153"/>
    </row>
    <row r="1030" spans="1:36">
      <c r="A1030" s="152"/>
      <c r="B1030" s="153"/>
      <c r="C1030" s="153"/>
      <c r="D1030" s="153"/>
      <c r="E1030" s="153"/>
      <c r="F1030" s="153"/>
      <c r="G1030" s="153"/>
      <c r="H1030" s="153"/>
      <c r="I1030" s="153"/>
      <c r="J1030" s="153"/>
      <c r="K1030" s="153"/>
      <c r="L1030" s="153"/>
      <c r="M1030" s="153"/>
      <c r="N1030" s="153"/>
      <c r="O1030" s="153"/>
      <c r="P1030" s="153"/>
      <c r="Q1030" s="153"/>
      <c r="R1030" s="153"/>
      <c r="S1030" s="153"/>
      <c r="T1030" s="153"/>
      <c r="U1030" s="153"/>
      <c r="V1030" s="153"/>
      <c r="W1030" s="153"/>
      <c r="X1030" s="153"/>
      <c r="Y1030" s="153"/>
      <c r="Z1030" s="153"/>
      <c r="AA1030" s="153"/>
      <c r="AB1030" s="153"/>
      <c r="AC1030" s="153"/>
      <c r="AD1030" s="153"/>
      <c r="AE1030" s="153"/>
      <c r="AF1030" s="153"/>
      <c r="AG1030" s="153"/>
      <c r="AH1030" s="153"/>
      <c r="AI1030" s="153"/>
      <c r="AJ1030" s="153"/>
    </row>
    <row r="1031" spans="1:36">
      <c r="A1031" s="152"/>
      <c r="B1031" s="153"/>
      <c r="C1031" s="153"/>
      <c r="D1031" s="153"/>
      <c r="E1031" s="153"/>
      <c r="F1031" s="153"/>
      <c r="G1031" s="153"/>
      <c r="H1031" s="153"/>
      <c r="I1031" s="153"/>
      <c r="J1031" s="153"/>
      <c r="K1031" s="153"/>
      <c r="L1031" s="153"/>
      <c r="M1031" s="153"/>
      <c r="N1031" s="153"/>
      <c r="O1031" s="153"/>
      <c r="P1031" s="153"/>
      <c r="Q1031" s="153"/>
      <c r="R1031" s="153"/>
      <c r="S1031" s="153"/>
      <c r="T1031" s="153"/>
      <c r="U1031" s="153"/>
      <c r="V1031" s="153"/>
      <c r="W1031" s="153"/>
      <c r="X1031" s="153"/>
      <c r="Y1031" s="153"/>
      <c r="Z1031" s="153"/>
      <c r="AA1031" s="153"/>
      <c r="AB1031" s="153"/>
      <c r="AC1031" s="153"/>
      <c r="AD1031" s="153"/>
      <c r="AE1031" s="153"/>
      <c r="AF1031" s="153"/>
      <c r="AG1031" s="153"/>
      <c r="AH1031" s="153"/>
      <c r="AI1031" s="153"/>
      <c r="AJ1031" s="153"/>
    </row>
    <row r="1032" spans="1:36">
      <c r="A1032" s="152"/>
      <c r="B1032" s="153"/>
      <c r="C1032" s="153"/>
      <c r="D1032" s="153"/>
      <c r="E1032" s="153"/>
      <c r="F1032" s="153"/>
      <c r="G1032" s="153"/>
      <c r="H1032" s="153"/>
      <c r="I1032" s="153"/>
      <c r="J1032" s="153"/>
      <c r="K1032" s="153"/>
      <c r="L1032" s="153"/>
      <c r="M1032" s="153"/>
      <c r="N1032" s="153"/>
      <c r="O1032" s="153"/>
      <c r="P1032" s="153"/>
      <c r="Q1032" s="153"/>
      <c r="R1032" s="153"/>
      <c r="S1032" s="153"/>
      <c r="T1032" s="153"/>
      <c r="U1032" s="153"/>
      <c r="V1032" s="153"/>
      <c r="W1032" s="153"/>
      <c r="X1032" s="153"/>
      <c r="Y1032" s="153"/>
      <c r="Z1032" s="153"/>
      <c r="AA1032" s="153"/>
      <c r="AB1032" s="153"/>
      <c r="AC1032" s="153"/>
      <c r="AD1032" s="153"/>
      <c r="AE1032" s="153"/>
      <c r="AF1032" s="153"/>
      <c r="AG1032" s="153"/>
      <c r="AH1032" s="153"/>
      <c r="AI1032" s="153"/>
      <c r="AJ1032" s="153"/>
    </row>
    <row r="1033" spans="1:36">
      <c r="A1033" s="152"/>
      <c r="B1033" s="153"/>
      <c r="C1033" s="153"/>
      <c r="D1033" s="153"/>
      <c r="E1033" s="153"/>
      <c r="F1033" s="153"/>
      <c r="G1033" s="153"/>
      <c r="H1033" s="153"/>
      <c r="I1033" s="153"/>
      <c r="J1033" s="153"/>
      <c r="K1033" s="153"/>
      <c r="L1033" s="153"/>
      <c r="M1033" s="153"/>
      <c r="N1033" s="153"/>
      <c r="O1033" s="153"/>
      <c r="P1033" s="153"/>
      <c r="Q1033" s="153"/>
      <c r="R1033" s="153"/>
      <c r="S1033" s="153"/>
      <c r="T1033" s="153"/>
      <c r="U1033" s="153"/>
      <c r="V1033" s="153"/>
      <c r="W1033" s="153"/>
      <c r="X1033" s="153"/>
      <c r="Y1033" s="153"/>
      <c r="Z1033" s="153"/>
      <c r="AA1033" s="153"/>
      <c r="AB1033" s="153"/>
      <c r="AC1033" s="153"/>
      <c r="AD1033" s="153"/>
      <c r="AE1033" s="153"/>
      <c r="AF1033" s="153"/>
      <c r="AG1033" s="153"/>
      <c r="AH1033" s="153"/>
      <c r="AI1033" s="153"/>
      <c r="AJ1033" s="153"/>
    </row>
    <row r="1034" spans="1:36">
      <c r="A1034" s="152"/>
      <c r="B1034" s="153"/>
      <c r="C1034" s="153"/>
      <c r="D1034" s="153"/>
      <c r="E1034" s="153"/>
      <c r="F1034" s="153"/>
      <c r="G1034" s="153"/>
      <c r="H1034" s="153"/>
      <c r="I1034" s="153"/>
      <c r="J1034" s="153"/>
      <c r="K1034" s="153"/>
      <c r="L1034" s="153"/>
      <c r="M1034" s="153"/>
      <c r="N1034" s="153"/>
      <c r="O1034" s="153"/>
      <c r="P1034" s="153"/>
      <c r="Q1034" s="153"/>
      <c r="R1034" s="153"/>
      <c r="S1034" s="153"/>
      <c r="T1034" s="153"/>
      <c r="U1034" s="153"/>
      <c r="V1034" s="153"/>
      <c r="W1034" s="153"/>
      <c r="X1034" s="153"/>
      <c r="Y1034" s="153"/>
      <c r="Z1034" s="153"/>
      <c r="AA1034" s="153"/>
      <c r="AB1034" s="153"/>
      <c r="AC1034" s="153"/>
      <c r="AD1034" s="153"/>
      <c r="AE1034" s="153"/>
      <c r="AF1034" s="153"/>
      <c r="AG1034" s="153"/>
      <c r="AH1034" s="153"/>
      <c r="AI1034" s="153"/>
      <c r="AJ1034" s="153"/>
    </row>
    <row r="1035" spans="1:36">
      <c r="A1035" s="152"/>
      <c r="B1035" s="153"/>
      <c r="C1035" s="153"/>
      <c r="D1035" s="153"/>
      <c r="E1035" s="153"/>
      <c r="F1035" s="153"/>
      <c r="G1035" s="153"/>
      <c r="H1035" s="153"/>
      <c r="I1035" s="153"/>
      <c r="J1035" s="153"/>
      <c r="K1035" s="153"/>
      <c r="L1035" s="153"/>
      <c r="M1035" s="153"/>
      <c r="N1035" s="153"/>
      <c r="O1035" s="153"/>
      <c r="P1035" s="153"/>
      <c r="Q1035" s="153"/>
      <c r="R1035" s="153"/>
      <c r="S1035" s="153"/>
      <c r="T1035" s="153"/>
      <c r="U1035" s="153"/>
      <c r="V1035" s="153"/>
      <c r="W1035" s="153"/>
      <c r="X1035" s="153"/>
      <c r="Y1035" s="153"/>
      <c r="Z1035" s="153"/>
      <c r="AA1035" s="153"/>
      <c r="AB1035" s="153"/>
      <c r="AC1035" s="153"/>
      <c r="AD1035" s="153"/>
      <c r="AE1035" s="153"/>
      <c r="AF1035" s="153"/>
      <c r="AG1035" s="153"/>
      <c r="AH1035" s="153"/>
      <c r="AI1035" s="153"/>
      <c r="AJ1035" s="153"/>
    </row>
    <row r="1036" spans="1:36">
      <c r="A1036" s="152"/>
      <c r="B1036" s="153"/>
      <c r="C1036" s="153"/>
      <c r="D1036" s="153"/>
      <c r="E1036" s="153"/>
      <c r="F1036" s="153"/>
      <c r="G1036" s="153"/>
      <c r="H1036" s="153"/>
      <c r="I1036" s="153"/>
      <c r="J1036" s="153"/>
      <c r="K1036" s="153"/>
      <c r="L1036" s="153"/>
      <c r="M1036" s="153"/>
      <c r="N1036" s="153"/>
      <c r="O1036" s="153"/>
      <c r="P1036" s="153"/>
      <c r="Q1036" s="153"/>
      <c r="R1036" s="153"/>
      <c r="S1036" s="153"/>
      <c r="T1036" s="153"/>
      <c r="U1036" s="153"/>
      <c r="V1036" s="153"/>
      <c r="W1036" s="153"/>
      <c r="X1036" s="153"/>
      <c r="Y1036" s="153"/>
      <c r="Z1036" s="153"/>
      <c r="AA1036" s="153"/>
      <c r="AB1036" s="153"/>
      <c r="AC1036" s="153"/>
      <c r="AD1036" s="153"/>
      <c r="AE1036" s="153"/>
      <c r="AF1036" s="153"/>
      <c r="AG1036" s="153"/>
      <c r="AH1036" s="153"/>
      <c r="AI1036" s="153"/>
      <c r="AJ1036" s="153"/>
    </row>
    <row r="1037" spans="1:36">
      <c r="A1037" s="152"/>
      <c r="B1037" s="153"/>
      <c r="C1037" s="153"/>
      <c r="D1037" s="153"/>
      <c r="E1037" s="153"/>
      <c r="F1037" s="153"/>
      <c r="G1037" s="153"/>
      <c r="H1037" s="153"/>
      <c r="I1037" s="153"/>
      <c r="J1037" s="153"/>
      <c r="K1037" s="153"/>
      <c r="L1037" s="153"/>
      <c r="M1037" s="153"/>
      <c r="N1037" s="153"/>
      <c r="O1037" s="153"/>
      <c r="P1037" s="153"/>
      <c r="Q1037" s="153"/>
      <c r="R1037" s="153"/>
      <c r="S1037" s="153"/>
      <c r="T1037" s="153"/>
      <c r="U1037" s="153"/>
      <c r="V1037" s="153"/>
      <c r="W1037" s="153"/>
      <c r="X1037" s="153"/>
      <c r="Y1037" s="153"/>
      <c r="Z1037" s="153"/>
      <c r="AA1037" s="153"/>
      <c r="AB1037" s="153"/>
      <c r="AC1037" s="153"/>
      <c r="AD1037" s="153"/>
      <c r="AE1037" s="153"/>
      <c r="AF1037" s="153"/>
      <c r="AG1037" s="153"/>
      <c r="AH1037" s="153"/>
      <c r="AI1037" s="153"/>
      <c r="AJ1037" s="153"/>
    </row>
    <row r="1038" spans="1:36">
      <c r="A1038" s="152"/>
      <c r="B1038" s="153"/>
      <c r="C1038" s="153"/>
      <c r="D1038" s="153"/>
      <c r="E1038" s="153"/>
      <c r="F1038" s="153"/>
      <c r="G1038" s="153"/>
      <c r="H1038" s="153"/>
      <c r="I1038" s="153"/>
      <c r="J1038" s="153"/>
      <c r="K1038" s="153"/>
      <c r="L1038" s="153"/>
      <c r="M1038" s="153"/>
      <c r="N1038" s="153"/>
      <c r="O1038" s="153"/>
      <c r="P1038" s="153"/>
      <c r="Q1038" s="153"/>
      <c r="R1038" s="153"/>
      <c r="S1038" s="153"/>
      <c r="T1038" s="153"/>
      <c r="U1038" s="153"/>
      <c r="V1038" s="153"/>
      <c r="W1038" s="153"/>
      <c r="X1038" s="153"/>
      <c r="Y1038" s="153"/>
      <c r="Z1038" s="153"/>
      <c r="AA1038" s="153"/>
      <c r="AB1038" s="153"/>
      <c r="AC1038" s="153"/>
      <c r="AD1038" s="153"/>
      <c r="AE1038" s="153"/>
      <c r="AF1038" s="153"/>
      <c r="AG1038" s="153"/>
      <c r="AH1038" s="153"/>
      <c r="AI1038" s="153"/>
      <c r="AJ1038" s="153"/>
    </row>
    <row r="1039" spans="1:36">
      <c r="A1039" s="152"/>
      <c r="B1039" s="153"/>
      <c r="C1039" s="153"/>
      <c r="D1039" s="153"/>
      <c r="E1039" s="153"/>
      <c r="F1039" s="153"/>
      <c r="G1039" s="153"/>
      <c r="H1039" s="153"/>
      <c r="I1039" s="153"/>
      <c r="J1039" s="153"/>
      <c r="K1039" s="153"/>
      <c r="L1039" s="153"/>
      <c r="M1039" s="153"/>
      <c r="N1039" s="153"/>
      <c r="O1039" s="153"/>
      <c r="P1039" s="153"/>
      <c r="Q1039" s="153"/>
      <c r="R1039" s="153"/>
      <c r="S1039" s="153"/>
      <c r="T1039" s="153"/>
      <c r="U1039" s="153"/>
      <c r="V1039" s="153"/>
      <c r="W1039" s="153"/>
      <c r="X1039" s="153"/>
      <c r="Y1039" s="153"/>
      <c r="Z1039" s="153"/>
      <c r="AA1039" s="153"/>
      <c r="AB1039" s="153"/>
      <c r="AC1039" s="153"/>
      <c r="AD1039" s="153"/>
      <c r="AE1039" s="153"/>
      <c r="AF1039" s="153"/>
      <c r="AG1039" s="153"/>
      <c r="AH1039" s="153"/>
      <c r="AI1039" s="153"/>
      <c r="AJ1039" s="153"/>
    </row>
    <row r="1040" spans="1:36">
      <c r="A1040" s="152"/>
      <c r="B1040" s="153"/>
      <c r="C1040" s="153"/>
      <c r="D1040" s="153"/>
      <c r="E1040" s="153"/>
      <c r="F1040" s="153"/>
      <c r="G1040" s="153"/>
      <c r="H1040" s="153"/>
      <c r="I1040" s="153"/>
      <c r="J1040" s="153"/>
      <c r="K1040" s="153"/>
      <c r="L1040" s="153"/>
      <c r="M1040" s="153"/>
      <c r="N1040" s="153"/>
      <c r="O1040" s="153"/>
      <c r="P1040" s="153"/>
      <c r="Q1040" s="153"/>
      <c r="R1040" s="153"/>
      <c r="S1040" s="153"/>
      <c r="T1040" s="153"/>
      <c r="U1040" s="153"/>
      <c r="V1040" s="153"/>
      <c r="W1040" s="153"/>
      <c r="X1040" s="153"/>
      <c r="Y1040" s="153"/>
      <c r="Z1040" s="153"/>
      <c r="AA1040" s="153"/>
      <c r="AB1040" s="153"/>
      <c r="AC1040" s="153"/>
      <c r="AD1040" s="153"/>
      <c r="AE1040" s="153"/>
      <c r="AF1040" s="153"/>
      <c r="AG1040" s="153"/>
      <c r="AH1040" s="153"/>
      <c r="AI1040" s="153"/>
      <c r="AJ1040" s="153"/>
    </row>
    <row r="1041" spans="1:36">
      <c r="A1041" s="152"/>
      <c r="B1041" s="153"/>
      <c r="C1041" s="153"/>
      <c r="D1041" s="153"/>
      <c r="E1041" s="153"/>
      <c r="F1041" s="153"/>
      <c r="G1041" s="153"/>
      <c r="H1041" s="153"/>
      <c r="I1041" s="153"/>
      <c r="J1041" s="153"/>
      <c r="K1041" s="153"/>
      <c r="L1041" s="153"/>
      <c r="M1041" s="153"/>
      <c r="N1041" s="153"/>
      <c r="O1041" s="153"/>
      <c r="P1041" s="153"/>
      <c r="Q1041" s="153"/>
      <c r="R1041" s="153"/>
      <c r="S1041" s="153"/>
      <c r="T1041" s="153"/>
      <c r="U1041" s="153"/>
      <c r="V1041" s="153"/>
      <c r="W1041" s="153"/>
      <c r="X1041" s="153"/>
      <c r="Y1041" s="153"/>
      <c r="Z1041" s="153"/>
      <c r="AA1041" s="153"/>
      <c r="AB1041" s="153"/>
      <c r="AC1041" s="153"/>
      <c r="AD1041" s="153"/>
      <c r="AE1041" s="153"/>
      <c r="AF1041" s="153"/>
      <c r="AG1041" s="153"/>
      <c r="AH1041" s="153"/>
      <c r="AI1041" s="153"/>
      <c r="AJ1041" s="153"/>
    </row>
    <row r="1042" spans="1:36">
      <c r="A1042" s="152"/>
      <c r="B1042" s="153"/>
      <c r="C1042" s="153"/>
      <c r="D1042" s="153"/>
      <c r="E1042" s="153"/>
      <c r="F1042" s="153"/>
      <c r="G1042" s="153"/>
      <c r="H1042" s="153"/>
      <c r="I1042" s="153"/>
      <c r="J1042" s="153"/>
      <c r="K1042" s="153"/>
      <c r="L1042" s="153"/>
      <c r="M1042" s="153"/>
      <c r="N1042" s="153"/>
      <c r="O1042" s="153"/>
      <c r="P1042" s="153"/>
      <c r="Q1042" s="153"/>
      <c r="R1042" s="153"/>
      <c r="S1042" s="153"/>
      <c r="T1042" s="153"/>
      <c r="U1042" s="153"/>
      <c r="V1042" s="153"/>
      <c r="W1042" s="153"/>
      <c r="X1042" s="153"/>
      <c r="Y1042" s="153"/>
      <c r="Z1042" s="153"/>
      <c r="AA1042" s="153"/>
      <c r="AB1042" s="153"/>
      <c r="AC1042" s="153"/>
      <c r="AD1042" s="153"/>
      <c r="AE1042" s="153"/>
      <c r="AF1042" s="153"/>
      <c r="AG1042" s="153"/>
      <c r="AH1042" s="153"/>
      <c r="AI1042" s="153"/>
      <c r="AJ1042" s="153"/>
    </row>
    <row r="1043" spans="1:36">
      <c r="A1043" s="152"/>
      <c r="B1043" s="153"/>
      <c r="C1043" s="153"/>
      <c r="D1043" s="153"/>
      <c r="E1043" s="153"/>
      <c r="F1043" s="153"/>
      <c r="G1043" s="153"/>
      <c r="H1043" s="153"/>
      <c r="I1043" s="153"/>
      <c r="J1043" s="153"/>
      <c r="K1043" s="153"/>
      <c r="L1043" s="153"/>
      <c r="M1043" s="153"/>
      <c r="N1043" s="153"/>
      <c r="O1043" s="153"/>
      <c r="P1043" s="153"/>
      <c r="Q1043" s="153"/>
      <c r="R1043" s="153"/>
      <c r="S1043" s="153"/>
      <c r="T1043" s="153"/>
      <c r="U1043" s="153"/>
      <c r="V1043" s="153"/>
      <c r="W1043" s="153"/>
      <c r="X1043" s="153"/>
      <c r="Y1043" s="153"/>
      <c r="Z1043" s="153"/>
      <c r="AA1043" s="153"/>
      <c r="AB1043" s="153"/>
      <c r="AC1043" s="153"/>
      <c r="AD1043" s="153"/>
      <c r="AE1043" s="153"/>
      <c r="AF1043" s="153"/>
      <c r="AG1043" s="153"/>
      <c r="AH1043" s="153"/>
      <c r="AI1043" s="153"/>
      <c r="AJ1043" s="153"/>
    </row>
    <row r="1044" spans="1:36">
      <c r="A1044" s="152"/>
      <c r="B1044" s="153"/>
      <c r="C1044" s="153"/>
      <c r="D1044" s="153"/>
      <c r="E1044" s="153"/>
      <c r="F1044" s="153"/>
      <c r="G1044" s="153"/>
      <c r="H1044" s="153"/>
      <c r="I1044" s="153"/>
      <c r="J1044" s="153"/>
      <c r="K1044" s="153"/>
      <c r="L1044" s="153"/>
      <c r="M1044" s="153"/>
      <c r="N1044" s="153"/>
      <c r="O1044" s="153"/>
      <c r="P1044" s="153"/>
      <c r="Q1044" s="153"/>
      <c r="R1044" s="153"/>
      <c r="S1044" s="153"/>
      <c r="T1044" s="153"/>
      <c r="U1044" s="153"/>
      <c r="V1044" s="153"/>
      <c r="W1044" s="153"/>
      <c r="X1044" s="153"/>
      <c r="Y1044" s="153"/>
      <c r="Z1044" s="153"/>
      <c r="AA1044" s="153"/>
      <c r="AB1044" s="153"/>
      <c r="AC1044" s="153"/>
      <c r="AD1044" s="153"/>
      <c r="AE1044" s="153"/>
      <c r="AF1044" s="153"/>
      <c r="AG1044" s="153"/>
      <c r="AH1044" s="153"/>
      <c r="AI1044" s="153"/>
      <c r="AJ1044" s="153"/>
    </row>
    <row r="1045" spans="1:36">
      <c r="A1045" s="152"/>
      <c r="B1045" s="153"/>
      <c r="C1045" s="153"/>
      <c r="D1045" s="153"/>
      <c r="E1045" s="153"/>
      <c r="F1045" s="153"/>
      <c r="G1045" s="153"/>
      <c r="H1045" s="153"/>
      <c r="I1045" s="153"/>
      <c r="J1045" s="153"/>
      <c r="K1045" s="153"/>
      <c r="L1045" s="153"/>
      <c r="M1045" s="153"/>
      <c r="N1045" s="153"/>
      <c r="O1045" s="153"/>
      <c r="P1045" s="153"/>
      <c r="Q1045" s="153"/>
      <c r="R1045" s="153"/>
      <c r="S1045" s="153"/>
      <c r="T1045" s="153"/>
      <c r="U1045" s="153"/>
      <c r="V1045" s="153"/>
      <c r="W1045" s="153"/>
      <c r="X1045" s="153"/>
      <c r="Y1045" s="153"/>
      <c r="Z1045" s="153"/>
      <c r="AA1045" s="153"/>
      <c r="AB1045" s="153"/>
      <c r="AC1045" s="153"/>
      <c r="AD1045" s="153"/>
      <c r="AE1045" s="153"/>
      <c r="AF1045" s="153"/>
      <c r="AG1045" s="153"/>
      <c r="AH1045" s="153"/>
      <c r="AI1045" s="153"/>
      <c r="AJ1045" s="153"/>
    </row>
    <row r="1046" spans="1:36">
      <c r="A1046" s="152"/>
      <c r="B1046" s="153"/>
      <c r="C1046" s="153"/>
      <c r="D1046" s="153"/>
      <c r="E1046" s="153"/>
      <c r="F1046" s="153"/>
      <c r="G1046" s="153"/>
      <c r="H1046" s="153"/>
      <c r="I1046" s="153"/>
      <c r="J1046" s="153"/>
      <c r="K1046" s="153"/>
      <c r="L1046" s="153"/>
      <c r="M1046" s="153"/>
      <c r="N1046" s="153"/>
      <c r="O1046" s="153"/>
      <c r="P1046" s="153"/>
      <c r="Q1046" s="153"/>
      <c r="R1046" s="153"/>
      <c r="S1046" s="153"/>
      <c r="T1046" s="153"/>
      <c r="U1046" s="153"/>
      <c r="V1046" s="153"/>
      <c r="W1046" s="153"/>
      <c r="X1046" s="153"/>
      <c r="Y1046" s="153"/>
      <c r="Z1046" s="153"/>
      <c r="AA1046" s="153"/>
      <c r="AB1046" s="153"/>
      <c r="AC1046" s="153"/>
      <c r="AD1046" s="153"/>
      <c r="AE1046" s="153"/>
      <c r="AF1046" s="153"/>
      <c r="AG1046" s="153"/>
      <c r="AH1046" s="153"/>
      <c r="AI1046" s="153"/>
      <c r="AJ1046" s="153"/>
    </row>
    <row r="1047" spans="1:36">
      <c r="A1047" s="152"/>
      <c r="B1047" s="153"/>
      <c r="C1047" s="153"/>
      <c r="D1047" s="153"/>
      <c r="E1047" s="153"/>
      <c r="F1047" s="153"/>
      <c r="G1047" s="153"/>
      <c r="H1047" s="153"/>
      <c r="I1047" s="153"/>
      <c r="J1047" s="153"/>
      <c r="K1047" s="153"/>
      <c r="L1047" s="153"/>
      <c r="M1047" s="153"/>
      <c r="N1047" s="153"/>
      <c r="O1047" s="153"/>
      <c r="P1047" s="153"/>
      <c r="Q1047" s="153"/>
      <c r="R1047" s="153"/>
      <c r="S1047" s="153"/>
      <c r="T1047" s="153"/>
      <c r="U1047" s="153"/>
      <c r="V1047" s="153"/>
      <c r="W1047" s="153"/>
      <c r="X1047" s="153"/>
      <c r="Y1047" s="153"/>
      <c r="Z1047" s="153"/>
      <c r="AA1047" s="153"/>
      <c r="AB1047" s="153"/>
      <c r="AC1047" s="153"/>
      <c r="AD1047" s="153"/>
      <c r="AE1047" s="153"/>
      <c r="AF1047" s="153"/>
      <c r="AG1047" s="153"/>
      <c r="AH1047" s="153"/>
      <c r="AI1047" s="153"/>
      <c r="AJ1047" s="153"/>
    </row>
    <row r="1048" spans="1:36">
      <c r="A1048" s="152"/>
      <c r="B1048" s="153"/>
      <c r="C1048" s="153"/>
      <c r="D1048" s="153"/>
      <c r="E1048" s="153"/>
      <c r="F1048" s="153"/>
      <c r="G1048" s="153"/>
      <c r="H1048" s="153"/>
      <c r="I1048" s="153"/>
      <c r="J1048" s="153"/>
      <c r="K1048" s="153"/>
      <c r="L1048" s="153"/>
      <c r="M1048" s="153"/>
      <c r="N1048" s="153"/>
      <c r="O1048" s="153"/>
      <c r="P1048" s="153"/>
      <c r="Q1048" s="153"/>
      <c r="R1048" s="153"/>
      <c r="S1048" s="153"/>
      <c r="T1048" s="153"/>
      <c r="U1048" s="153"/>
      <c r="V1048" s="153"/>
      <c r="W1048" s="153"/>
      <c r="X1048" s="153"/>
      <c r="Y1048" s="153"/>
      <c r="Z1048" s="153"/>
      <c r="AA1048" s="153"/>
      <c r="AB1048" s="153"/>
      <c r="AC1048" s="153"/>
      <c r="AD1048" s="153"/>
      <c r="AE1048" s="153"/>
      <c r="AF1048" s="153"/>
      <c r="AG1048" s="153"/>
      <c r="AH1048" s="153"/>
      <c r="AI1048" s="153"/>
      <c r="AJ1048" s="153"/>
    </row>
    <row r="1049" spans="1:36">
      <c r="A1049" s="152"/>
      <c r="B1049" s="153"/>
      <c r="C1049" s="153"/>
      <c r="D1049" s="153"/>
      <c r="E1049" s="153"/>
      <c r="F1049" s="153"/>
      <c r="G1049" s="153"/>
      <c r="H1049" s="153"/>
      <c r="I1049" s="153"/>
      <c r="J1049" s="153"/>
      <c r="K1049" s="153"/>
      <c r="L1049" s="153"/>
      <c r="M1049" s="153"/>
      <c r="N1049" s="153"/>
      <c r="O1049" s="153"/>
      <c r="P1049" s="153"/>
      <c r="Q1049" s="153"/>
      <c r="R1049" s="153"/>
      <c r="S1049" s="153"/>
      <c r="T1049" s="153"/>
      <c r="U1049" s="153"/>
      <c r="V1049" s="153"/>
      <c r="W1049" s="153"/>
      <c r="X1049" s="153"/>
      <c r="Y1049" s="153"/>
      <c r="Z1049" s="153"/>
      <c r="AA1049" s="153"/>
      <c r="AB1049" s="153"/>
      <c r="AC1049" s="153"/>
      <c r="AD1049" s="153"/>
      <c r="AE1049" s="153"/>
      <c r="AF1049" s="153"/>
      <c r="AG1049" s="153"/>
      <c r="AH1049" s="153"/>
      <c r="AI1049" s="153"/>
      <c r="AJ1049" s="153"/>
    </row>
    <row r="1050" spans="1:36">
      <c r="A1050" s="152"/>
      <c r="B1050" s="153"/>
      <c r="C1050" s="153"/>
      <c r="D1050" s="153"/>
      <c r="E1050" s="153"/>
      <c r="F1050" s="153"/>
      <c r="G1050" s="153"/>
      <c r="H1050" s="153"/>
      <c r="I1050" s="153"/>
      <c r="J1050" s="153"/>
      <c r="K1050" s="153"/>
      <c r="L1050" s="153"/>
      <c r="M1050" s="153"/>
      <c r="N1050" s="153"/>
      <c r="O1050" s="153"/>
      <c r="P1050" s="153"/>
      <c r="Q1050" s="153"/>
      <c r="R1050" s="153"/>
      <c r="S1050" s="153"/>
      <c r="T1050" s="153"/>
      <c r="U1050" s="153"/>
      <c r="V1050" s="153"/>
      <c r="W1050" s="153"/>
      <c r="X1050" s="153"/>
      <c r="Y1050" s="153"/>
      <c r="Z1050" s="153"/>
      <c r="AA1050" s="153"/>
      <c r="AB1050" s="153"/>
      <c r="AC1050" s="153"/>
      <c r="AD1050" s="153"/>
      <c r="AE1050" s="153"/>
      <c r="AF1050" s="153"/>
      <c r="AG1050" s="153"/>
      <c r="AH1050" s="153"/>
      <c r="AI1050" s="153"/>
      <c r="AJ1050" s="153"/>
    </row>
    <row r="1051" spans="1:36">
      <c r="A1051" s="152"/>
      <c r="B1051" s="153"/>
      <c r="C1051" s="153"/>
      <c r="D1051" s="153"/>
      <c r="E1051" s="153"/>
      <c r="F1051" s="153"/>
      <c r="G1051" s="153"/>
      <c r="H1051" s="153"/>
      <c r="I1051" s="153"/>
      <c r="J1051" s="153"/>
      <c r="K1051" s="153"/>
      <c r="L1051" s="153"/>
      <c r="M1051" s="153"/>
      <c r="N1051" s="153"/>
      <c r="O1051" s="153"/>
      <c r="P1051" s="153"/>
      <c r="Q1051" s="153"/>
      <c r="R1051" s="153"/>
      <c r="S1051" s="153"/>
      <c r="T1051" s="153"/>
      <c r="U1051" s="153"/>
      <c r="V1051" s="153"/>
      <c r="W1051" s="153"/>
      <c r="X1051" s="153"/>
      <c r="Y1051" s="153"/>
      <c r="Z1051" s="153"/>
      <c r="AA1051" s="153"/>
      <c r="AB1051" s="153"/>
      <c r="AC1051" s="153"/>
      <c r="AD1051" s="153"/>
      <c r="AE1051" s="153"/>
      <c r="AF1051" s="153"/>
      <c r="AG1051" s="153"/>
      <c r="AH1051" s="153"/>
      <c r="AI1051" s="153"/>
      <c r="AJ1051" s="153"/>
    </row>
    <row r="1052" spans="1:36">
      <c r="A1052" s="152"/>
      <c r="B1052" s="153"/>
      <c r="C1052" s="153"/>
      <c r="D1052" s="153"/>
      <c r="E1052" s="153"/>
      <c r="F1052" s="153"/>
      <c r="G1052" s="153"/>
      <c r="H1052" s="153"/>
      <c r="I1052" s="153"/>
      <c r="J1052" s="153"/>
      <c r="K1052" s="153"/>
      <c r="L1052" s="153"/>
      <c r="M1052" s="153"/>
      <c r="N1052" s="153"/>
      <c r="O1052" s="153"/>
      <c r="P1052" s="153"/>
      <c r="Q1052" s="153"/>
      <c r="R1052" s="153"/>
      <c r="S1052" s="153"/>
      <c r="T1052" s="153"/>
      <c r="U1052" s="153"/>
      <c r="V1052" s="153"/>
      <c r="W1052" s="153"/>
      <c r="X1052" s="153"/>
      <c r="Y1052" s="153"/>
      <c r="Z1052" s="153"/>
      <c r="AA1052" s="153"/>
      <c r="AB1052" s="153"/>
      <c r="AC1052" s="153"/>
      <c r="AD1052" s="153"/>
      <c r="AE1052" s="153"/>
      <c r="AF1052" s="153"/>
      <c r="AG1052" s="153"/>
      <c r="AH1052" s="153"/>
      <c r="AI1052" s="153"/>
      <c r="AJ1052" s="153"/>
    </row>
    <row r="1053" spans="1:36">
      <c r="A1053" s="152"/>
      <c r="B1053" s="153"/>
      <c r="C1053" s="153"/>
      <c r="D1053" s="153"/>
      <c r="E1053" s="153"/>
      <c r="F1053" s="153"/>
      <c r="G1053" s="153"/>
      <c r="H1053" s="153"/>
      <c r="I1053" s="153"/>
      <c r="J1053" s="153"/>
      <c r="K1053" s="153"/>
      <c r="L1053" s="153"/>
      <c r="M1053" s="153"/>
      <c r="N1053" s="153"/>
      <c r="O1053" s="153"/>
      <c r="P1053" s="153"/>
      <c r="Q1053" s="153"/>
      <c r="R1053" s="153"/>
      <c r="S1053" s="153"/>
      <c r="T1053" s="153"/>
      <c r="U1053" s="153"/>
      <c r="V1053" s="153"/>
      <c r="W1053" s="153"/>
      <c r="X1053" s="153"/>
      <c r="Y1053" s="153"/>
      <c r="Z1053" s="153"/>
      <c r="AA1053" s="153"/>
      <c r="AB1053" s="153"/>
      <c r="AC1053" s="153"/>
      <c r="AD1053" s="153"/>
      <c r="AE1053" s="153"/>
      <c r="AF1053" s="153"/>
      <c r="AG1053" s="153"/>
      <c r="AH1053" s="153"/>
      <c r="AI1053" s="153"/>
      <c r="AJ1053" s="153"/>
    </row>
    <row r="1054" spans="1:36">
      <c r="A1054" s="152"/>
      <c r="B1054" s="153"/>
      <c r="C1054" s="153"/>
      <c r="D1054" s="153"/>
      <c r="E1054" s="153"/>
      <c r="F1054" s="153"/>
      <c r="G1054" s="153"/>
      <c r="H1054" s="153"/>
      <c r="I1054" s="153"/>
      <c r="J1054" s="153"/>
      <c r="K1054" s="153"/>
      <c r="L1054" s="153"/>
      <c r="M1054" s="153"/>
      <c r="N1054" s="153"/>
      <c r="O1054" s="153"/>
      <c r="P1054" s="153"/>
      <c r="Q1054" s="153"/>
      <c r="R1054" s="153"/>
      <c r="S1054" s="153"/>
      <c r="T1054" s="153"/>
      <c r="U1054" s="153"/>
      <c r="V1054" s="153"/>
      <c r="W1054" s="153"/>
      <c r="X1054" s="153"/>
      <c r="Y1054" s="153"/>
      <c r="Z1054" s="153"/>
      <c r="AA1054" s="153"/>
      <c r="AB1054" s="153"/>
      <c r="AC1054" s="153"/>
      <c r="AD1054" s="153"/>
      <c r="AE1054" s="153"/>
      <c r="AF1054" s="153"/>
      <c r="AG1054" s="153"/>
      <c r="AH1054" s="153"/>
      <c r="AI1054" s="153"/>
      <c r="AJ1054" s="153"/>
    </row>
    <row r="1055" spans="1:36">
      <c r="A1055" s="152"/>
      <c r="B1055" s="153"/>
      <c r="C1055" s="153"/>
      <c r="D1055" s="153"/>
      <c r="E1055" s="153"/>
      <c r="F1055" s="153"/>
      <c r="G1055" s="153"/>
      <c r="H1055" s="153"/>
      <c r="I1055" s="153"/>
      <c r="J1055" s="153"/>
      <c r="K1055" s="153"/>
      <c r="L1055" s="153"/>
      <c r="M1055" s="153"/>
      <c r="N1055" s="153"/>
      <c r="O1055" s="153"/>
      <c r="P1055" s="153"/>
      <c r="Q1055" s="153"/>
      <c r="R1055" s="153"/>
      <c r="S1055" s="153"/>
      <c r="T1055" s="153"/>
      <c r="U1055" s="153"/>
      <c r="V1055" s="153"/>
      <c r="W1055" s="153"/>
      <c r="X1055" s="153"/>
      <c r="Y1055" s="153"/>
      <c r="Z1055" s="153"/>
      <c r="AA1055" s="153"/>
      <c r="AB1055" s="153"/>
      <c r="AC1055" s="153"/>
      <c r="AD1055" s="153"/>
      <c r="AE1055" s="153"/>
      <c r="AF1055" s="153"/>
      <c r="AG1055" s="153"/>
      <c r="AH1055" s="153"/>
      <c r="AI1055" s="153"/>
      <c r="AJ1055" s="153"/>
    </row>
    <row r="1056" spans="1:36">
      <c r="A1056" s="152"/>
      <c r="B1056" s="153"/>
      <c r="C1056" s="153"/>
      <c r="D1056" s="153"/>
      <c r="E1056" s="153"/>
      <c r="F1056" s="153"/>
      <c r="G1056" s="153"/>
      <c r="H1056" s="153"/>
      <c r="I1056" s="153"/>
      <c r="J1056" s="153"/>
      <c r="K1056" s="153"/>
      <c r="L1056" s="153"/>
      <c r="M1056" s="153"/>
      <c r="N1056" s="153"/>
      <c r="O1056" s="153"/>
      <c r="P1056" s="153"/>
      <c r="Q1056" s="153"/>
      <c r="R1056" s="153"/>
      <c r="S1056" s="153"/>
      <c r="T1056" s="153"/>
      <c r="U1056" s="153"/>
      <c r="V1056" s="153"/>
      <c r="W1056" s="153"/>
      <c r="X1056" s="153"/>
      <c r="Y1056" s="153"/>
      <c r="Z1056" s="153"/>
      <c r="AA1056" s="153"/>
      <c r="AB1056" s="153"/>
      <c r="AC1056" s="153"/>
      <c r="AD1056" s="153"/>
      <c r="AE1056" s="153"/>
      <c r="AF1056" s="153"/>
      <c r="AG1056" s="153"/>
      <c r="AH1056" s="153"/>
      <c r="AI1056" s="153"/>
      <c r="AJ1056" s="153"/>
    </row>
    <row r="1057" spans="1:36">
      <c r="A1057" s="152"/>
      <c r="B1057" s="153"/>
      <c r="C1057" s="153"/>
      <c r="D1057" s="153"/>
      <c r="E1057" s="153"/>
      <c r="F1057" s="153"/>
      <c r="G1057" s="153"/>
      <c r="H1057" s="153"/>
      <c r="I1057" s="153"/>
      <c r="J1057" s="153"/>
      <c r="K1057" s="153"/>
      <c r="L1057" s="153"/>
      <c r="M1057" s="153"/>
      <c r="N1057" s="153"/>
      <c r="O1057" s="153"/>
      <c r="P1057" s="153"/>
      <c r="Q1057" s="153"/>
      <c r="R1057" s="153"/>
      <c r="S1057" s="153"/>
      <c r="T1057" s="153"/>
      <c r="U1057" s="153"/>
      <c r="V1057" s="153"/>
      <c r="W1057" s="153"/>
      <c r="X1057" s="153"/>
      <c r="Y1057" s="153"/>
      <c r="Z1057" s="153"/>
      <c r="AA1057" s="153"/>
      <c r="AB1057" s="153"/>
      <c r="AC1057" s="153"/>
      <c r="AD1057" s="153"/>
      <c r="AE1057" s="153"/>
      <c r="AF1057" s="153"/>
      <c r="AG1057" s="153"/>
      <c r="AH1057" s="153"/>
      <c r="AI1057" s="153"/>
      <c r="AJ1057" s="153"/>
    </row>
    <row r="1058" spans="1:36">
      <c r="A1058" s="152"/>
      <c r="B1058" s="153"/>
      <c r="C1058" s="153"/>
      <c r="D1058" s="153"/>
      <c r="E1058" s="153"/>
      <c r="F1058" s="153"/>
      <c r="G1058" s="153"/>
      <c r="H1058" s="153"/>
      <c r="I1058" s="153"/>
      <c r="J1058" s="153"/>
      <c r="K1058" s="153"/>
      <c r="L1058" s="153"/>
      <c r="M1058" s="153"/>
      <c r="N1058" s="153"/>
      <c r="O1058" s="153"/>
      <c r="P1058" s="153"/>
      <c r="Q1058" s="153"/>
      <c r="R1058" s="153"/>
      <c r="S1058" s="153"/>
      <c r="T1058" s="153"/>
      <c r="U1058" s="153"/>
      <c r="V1058" s="153"/>
      <c r="W1058" s="153"/>
      <c r="X1058" s="153"/>
      <c r="Y1058" s="153"/>
      <c r="Z1058" s="153"/>
      <c r="AA1058" s="153"/>
      <c r="AB1058" s="153"/>
      <c r="AC1058" s="153"/>
      <c r="AD1058" s="153"/>
      <c r="AE1058" s="153"/>
      <c r="AF1058" s="153"/>
      <c r="AG1058" s="153"/>
      <c r="AH1058" s="153"/>
      <c r="AI1058" s="153"/>
      <c r="AJ1058" s="153"/>
    </row>
    <row r="1059" spans="1:36">
      <c r="A1059" s="152"/>
      <c r="B1059" s="153"/>
      <c r="C1059" s="153"/>
      <c r="D1059" s="153"/>
      <c r="E1059" s="153"/>
      <c r="F1059" s="153"/>
      <c r="G1059" s="153"/>
      <c r="H1059" s="153"/>
      <c r="I1059" s="153"/>
      <c r="J1059" s="153"/>
      <c r="K1059" s="153"/>
      <c r="L1059" s="153"/>
      <c r="M1059" s="153"/>
      <c r="N1059" s="153"/>
      <c r="O1059" s="153"/>
      <c r="P1059" s="153"/>
      <c r="Q1059" s="153"/>
      <c r="R1059" s="153"/>
      <c r="S1059" s="153"/>
      <c r="T1059" s="153"/>
      <c r="U1059" s="153"/>
      <c r="V1059" s="153"/>
      <c r="W1059" s="153"/>
      <c r="X1059" s="153"/>
      <c r="Y1059" s="153"/>
      <c r="Z1059" s="153"/>
      <c r="AA1059" s="153"/>
      <c r="AB1059" s="153"/>
      <c r="AC1059" s="153"/>
      <c r="AD1059" s="153"/>
      <c r="AE1059" s="153"/>
      <c r="AF1059" s="153"/>
      <c r="AG1059" s="153"/>
      <c r="AH1059" s="153"/>
      <c r="AI1059" s="153"/>
      <c r="AJ1059" s="153"/>
    </row>
    <row r="1060" spans="1:36">
      <c r="A1060" s="152"/>
      <c r="B1060" s="153"/>
      <c r="C1060" s="153"/>
      <c r="D1060" s="153"/>
      <c r="E1060" s="153"/>
      <c r="F1060" s="153"/>
      <c r="G1060" s="153"/>
      <c r="H1060" s="153"/>
      <c r="I1060" s="153"/>
      <c r="J1060" s="153"/>
      <c r="K1060" s="153"/>
      <c r="L1060" s="153"/>
      <c r="M1060" s="153"/>
      <c r="N1060" s="153"/>
      <c r="O1060" s="153"/>
      <c r="P1060" s="153"/>
      <c r="Q1060" s="153"/>
      <c r="R1060" s="153"/>
      <c r="S1060" s="153"/>
      <c r="T1060" s="153"/>
      <c r="U1060" s="153"/>
      <c r="V1060" s="153"/>
      <c r="W1060" s="153"/>
      <c r="X1060" s="153"/>
      <c r="Y1060" s="153"/>
      <c r="Z1060" s="153"/>
      <c r="AA1060" s="153"/>
      <c r="AB1060" s="153"/>
      <c r="AC1060" s="153"/>
      <c r="AD1060" s="153"/>
      <c r="AE1060" s="153"/>
      <c r="AF1060" s="153"/>
      <c r="AG1060" s="153"/>
      <c r="AH1060" s="153"/>
      <c r="AI1060" s="153"/>
      <c r="AJ1060" s="153"/>
    </row>
    <row r="1061" spans="1:36">
      <c r="A1061" s="152"/>
      <c r="B1061" s="153"/>
      <c r="C1061" s="153"/>
      <c r="D1061" s="153"/>
      <c r="E1061" s="153"/>
      <c r="F1061" s="153"/>
      <c r="G1061" s="153"/>
      <c r="H1061" s="153"/>
      <c r="I1061" s="153"/>
      <c r="J1061" s="153"/>
      <c r="K1061" s="153"/>
      <c r="L1061" s="153"/>
      <c r="M1061" s="153"/>
      <c r="N1061" s="153"/>
      <c r="O1061" s="153"/>
      <c r="P1061" s="153"/>
      <c r="Q1061" s="153"/>
      <c r="R1061" s="153"/>
      <c r="S1061" s="153"/>
      <c r="T1061" s="153"/>
      <c r="U1061" s="153"/>
      <c r="V1061" s="153"/>
      <c r="W1061" s="153"/>
      <c r="X1061" s="153"/>
      <c r="Y1061" s="153"/>
      <c r="Z1061" s="153"/>
      <c r="AA1061" s="153"/>
      <c r="AB1061" s="153"/>
      <c r="AC1061" s="153"/>
      <c r="AD1061" s="153"/>
      <c r="AE1061" s="153"/>
      <c r="AF1061" s="153"/>
      <c r="AG1061" s="153"/>
      <c r="AH1061" s="153"/>
      <c r="AI1061" s="153"/>
      <c r="AJ1061" s="153"/>
    </row>
  </sheetData>
  <sheetProtection selectLockedCells="1" selectUnlockedCells="1"/>
  <mergeCells count="1285">
    <mergeCell ref="A1:AJ1"/>
    <mergeCell ref="AP1:BD1"/>
    <mergeCell ref="A2:AJ2"/>
    <mergeCell ref="A3:U3"/>
    <mergeCell ref="V3:AJ3"/>
    <mergeCell ref="A6:G6"/>
    <mergeCell ref="H6:U6"/>
    <mergeCell ref="V6:Y6"/>
    <mergeCell ref="Z6:AJ6"/>
    <mergeCell ref="A7:G7"/>
    <mergeCell ref="H7:AJ7"/>
    <mergeCell ref="A8:G8"/>
    <mergeCell ref="H8:AJ8"/>
    <mergeCell ref="A9:G9"/>
    <mergeCell ref="H9:R9"/>
    <mergeCell ref="S9:U9"/>
    <mergeCell ref="V9:Y9"/>
    <mergeCell ref="Z9:AJ9"/>
    <mergeCell ref="AL4:AZ5"/>
    <mergeCell ref="V4:AJ5"/>
    <mergeCell ref="A4:U5"/>
    <mergeCell ref="A10:AJ10"/>
    <mergeCell ref="A11:AJ11"/>
    <mergeCell ref="A12:AJ12"/>
    <mergeCell ref="A13:F13"/>
    <mergeCell ref="G13:AJ13"/>
    <mergeCell ref="AO13:BB13"/>
    <mergeCell ref="A14:AJ14"/>
    <mergeCell ref="A15:F15"/>
    <mergeCell ref="G15:AJ15"/>
    <mergeCell ref="A16:AJ16"/>
    <mergeCell ref="A17:F17"/>
    <mergeCell ref="G17:R17"/>
    <mergeCell ref="S17:Y17"/>
    <mergeCell ref="Z17:AJ17"/>
    <mergeCell ref="A18:AJ18"/>
    <mergeCell ref="A19:G19"/>
    <mergeCell ref="H19:R19"/>
    <mergeCell ref="S19:Y19"/>
    <mergeCell ref="Z19:AJ19"/>
    <mergeCell ref="A20:AJ20"/>
    <mergeCell ref="A21:L21"/>
    <mergeCell ref="M21:R21"/>
    <mergeCell ref="U21:X21"/>
    <mergeCell ref="Z21:AD21"/>
    <mergeCell ref="AE21:AJ21"/>
    <mergeCell ref="A22:AJ22"/>
    <mergeCell ref="A23:K23"/>
    <mergeCell ref="M23:Q23"/>
    <mergeCell ref="S23:X23"/>
    <mergeCell ref="Z23:AA23"/>
    <mergeCell ref="AB23:AJ23"/>
    <mergeCell ref="A24:AJ24"/>
    <mergeCell ref="A25:F25"/>
    <mergeCell ref="G25:R25"/>
    <mergeCell ref="S25:AA25"/>
    <mergeCell ref="AB25:AJ25"/>
    <mergeCell ref="A26:AJ26"/>
    <mergeCell ref="A27:I27"/>
    <mergeCell ref="K27:Q27"/>
    <mergeCell ref="S27:V27"/>
    <mergeCell ref="X27:AA27"/>
    <mergeCell ref="AC27:AJ27"/>
    <mergeCell ref="A28:AJ28"/>
    <mergeCell ref="A29:G29"/>
    <mergeCell ref="H29:N29"/>
    <mergeCell ref="P29:U29"/>
    <mergeCell ref="Z29:AA29"/>
    <mergeCell ref="AC29:AD29"/>
    <mergeCell ref="AE29:AJ29"/>
    <mergeCell ref="A30:AJ30"/>
    <mergeCell ref="A31:L31"/>
    <mergeCell ref="M31:R31"/>
    <mergeCell ref="S31:X31"/>
    <mergeCell ref="Y31:AJ31"/>
    <mergeCell ref="A32:AJ32"/>
    <mergeCell ref="A33:O33"/>
    <mergeCell ref="Q33:Y33"/>
    <mergeCell ref="AA33:AJ33"/>
    <mergeCell ref="A34:AJ34"/>
    <mergeCell ref="A35:K35"/>
    <mergeCell ref="L35:Y35"/>
    <mergeCell ref="AA35:AF35"/>
    <mergeCell ref="AG35:AJ35"/>
    <mergeCell ref="A36:AJ36"/>
    <mergeCell ref="A37:I37"/>
    <mergeCell ref="K37:O37"/>
    <mergeCell ref="Q37:U37"/>
    <mergeCell ref="W37:AA37"/>
    <mergeCell ref="AC37:AJ37"/>
    <mergeCell ref="A38:AJ38"/>
    <mergeCell ref="A39:F39"/>
    <mergeCell ref="G39:I39"/>
    <mergeCell ref="K39:W39"/>
    <mergeCell ref="X39:AJ39"/>
    <mergeCell ref="A40:AJ40"/>
    <mergeCell ref="A41:I41"/>
    <mergeCell ref="K41:O41"/>
    <mergeCell ref="Q41:S41"/>
    <mergeCell ref="T41:AC41"/>
    <mergeCell ref="AD41:AJ41"/>
    <mergeCell ref="A42:AJ42"/>
    <mergeCell ref="A43:K43"/>
    <mergeCell ref="L43:R43"/>
    <mergeCell ref="T43:AB43"/>
    <mergeCell ref="AC43:AJ43"/>
    <mergeCell ref="A44:AJ44"/>
    <mergeCell ref="A45:L45"/>
    <mergeCell ref="N45:R45"/>
    <mergeCell ref="T45:Y45"/>
    <mergeCell ref="AA45:AJ45"/>
    <mergeCell ref="A46:AJ46"/>
    <mergeCell ref="A47:L47"/>
    <mergeCell ref="N47:R47"/>
    <mergeCell ref="T47:Y47"/>
    <mergeCell ref="AA47:AJ47"/>
    <mergeCell ref="A48:AJ48"/>
    <mergeCell ref="A49:L49"/>
    <mergeCell ref="N49:O49"/>
    <mergeCell ref="P49:AJ49"/>
    <mergeCell ref="A50:AJ50"/>
    <mergeCell ref="A51:AJ51"/>
    <mergeCell ref="A52:AJ52"/>
    <mergeCell ref="A53:G53"/>
    <mergeCell ref="H53:S53"/>
    <mergeCell ref="T53:X53"/>
    <mergeCell ref="Y53:AJ53"/>
    <mergeCell ref="A54:AJ54"/>
    <mergeCell ref="A55:L55"/>
    <mergeCell ref="M55:S55"/>
    <mergeCell ref="T55:AF55"/>
    <mergeCell ref="AG55:AJ55"/>
    <mergeCell ref="A56:AJ56"/>
    <mergeCell ref="A57:H57"/>
    <mergeCell ref="I57:S57"/>
    <mergeCell ref="T57:AA57"/>
    <mergeCell ref="AB57:AJ57"/>
    <mergeCell ref="A58:AJ58"/>
    <mergeCell ref="A59:AJ59"/>
    <mergeCell ref="A60:AJ60"/>
    <mergeCell ref="A61:L61"/>
    <mergeCell ref="M61:V61"/>
    <mergeCell ref="W61:AD61"/>
    <mergeCell ref="AE61:AJ61"/>
    <mergeCell ref="A62:L62"/>
    <mergeCell ref="M62:V62"/>
    <mergeCell ref="W62:AD62"/>
    <mergeCell ref="AE62:AJ62"/>
    <mergeCell ref="A63:L63"/>
    <mergeCell ref="M63:V63"/>
    <mergeCell ref="W63:AD63"/>
    <mergeCell ref="AE63:AJ63"/>
    <mergeCell ref="A64:L64"/>
    <mergeCell ref="M64:V64"/>
    <mergeCell ref="W64:AD64"/>
    <mergeCell ref="AE64:AJ64"/>
    <mergeCell ref="A65:L65"/>
    <mergeCell ref="M65:V65"/>
    <mergeCell ref="W65:AD65"/>
    <mergeCell ref="AE65:AJ65"/>
    <mergeCell ref="A66:L66"/>
    <mergeCell ref="M66:V66"/>
    <mergeCell ref="W66:AD66"/>
    <mergeCell ref="AE66:AJ66"/>
    <mergeCell ref="A67:L67"/>
    <mergeCell ref="M67:V67"/>
    <mergeCell ref="W67:AD67"/>
    <mergeCell ref="AE67:AJ67"/>
    <mergeCell ref="A68:AJ68"/>
    <mergeCell ref="A69:AJ69"/>
    <mergeCell ref="B70:P70"/>
    <mergeCell ref="Q70:AJ70"/>
    <mergeCell ref="A71:AJ71"/>
    <mergeCell ref="C72:P72"/>
    <mergeCell ref="R72:AG72"/>
    <mergeCell ref="AI72:AJ72"/>
    <mergeCell ref="A73:AJ73"/>
    <mergeCell ref="C74:H74"/>
    <mergeCell ref="J74:P74"/>
    <mergeCell ref="R74:AG74"/>
    <mergeCell ref="AI74:AJ74"/>
    <mergeCell ref="A75:AJ75"/>
    <mergeCell ref="C76:P76"/>
    <mergeCell ref="R76:AG76"/>
    <mergeCell ref="AI76:AJ76"/>
    <mergeCell ref="A77:AJ77"/>
    <mergeCell ref="C78:H78"/>
    <mergeCell ref="J78:P78"/>
    <mergeCell ref="R78:AG78"/>
    <mergeCell ref="AI78:AJ78"/>
    <mergeCell ref="A79:AJ79"/>
    <mergeCell ref="C80:P80"/>
    <mergeCell ref="R80:AG80"/>
    <mergeCell ref="AI80:AJ80"/>
    <mergeCell ref="A81:AJ81"/>
    <mergeCell ref="C82:P82"/>
    <mergeCell ref="R82:AG82"/>
    <mergeCell ref="AI82:AJ82"/>
    <mergeCell ref="A83:AJ83"/>
    <mergeCell ref="C84:P84"/>
    <mergeCell ref="R84:AG84"/>
    <mergeCell ref="AI84:AJ84"/>
    <mergeCell ref="A85:AJ85"/>
    <mergeCell ref="C86:P86"/>
    <mergeCell ref="R86:AG86"/>
    <mergeCell ref="AI86:AJ86"/>
    <mergeCell ref="A87:AJ87"/>
    <mergeCell ref="C88:P88"/>
    <mergeCell ref="R88:AG88"/>
    <mergeCell ref="AI88:AJ88"/>
    <mergeCell ref="A89:AJ89"/>
    <mergeCell ref="C90:P90"/>
    <mergeCell ref="R90:AG90"/>
    <mergeCell ref="AI90:AJ90"/>
    <mergeCell ref="C92:P92"/>
    <mergeCell ref="R92:AG92"/>
    <mergeCell ref="AI92:AJ92"/>
    <mergeCell ref="A93:AJ93"/>
    <mergeCell ref="C94:P94"/>
    <mergeCell ref="R94:AG94"/>
    <mergeCell ref="AI94:AJ94"/>
    <mergeCell ref="A95:AJ95"/>
    <mergeCell ref="A96:F96"/>
    <mergeCell ref="G96:I96"/>
    <mergeCell ref="K96:O96"/>
    <mergeCell ref="Q96:S96"/>
    <mergeCell ref="U96:AJ96"/>
    <mergeCell ref="A97:AJ97"/>
    <mergeCell ref="A98:AJ98"/>
    <mergeCell ref="A99:AJ99"/>
    <mergeCell ref="A100:AJ100"/>
    <mergeCell ref="A101:AJ101"/>
    <mergeCell ref="A102:AJ102"/>
    <mergeCell ref="A103:AJ103"/>
    <mergeCell ref="A104:AJ104"/>
    <mergeCell ref="A105:AJ105"/>
    <mergeCell ref="A106:E106"/>
    <mergeCell ref="F106:P106"/>
    <mergeCell ref="Q106:U106"/>
    <mergeCell ref="V106:AA106"/>
    <mergeCell ref="AB106:AE106"/>
    <mergeCell ref="AF106:AJ106"/>
    <mergeCell ref="A115:E115"/>
    <mergeCell ref="F115:P115"/>
    <mergeCell ref="Q115:U115"/>
    <mergeCell ref="V115:AA115"/>
    <mergeCell ref="AB115:AE115"/>
    <mergeCell ref="AF115:AJ115"/>
    <mergeCell ref="A116:AJ116"/>
    <mergeCell ref="A117:AJ117"/>
    <mergeCell ref="A118:J118"/>
    <mergeCell ref="K118:P118"/>
    <mergeCell ref="Q118:V118"/>
    <mergeCell ref="W118:AF118"/>
    <mergeCell ref="AG118:AJ118"/>
    <mergeCell ref="A127:J127"/>
    <mergeCell ref="K127:P127"/>
    <mergeCell ref="Q127:V127"/>
    <mergeCell ref="W127:AF127"/>
    <mergeCell ref="AG127:AJ127"/>
    <mergeCell ref="A128:AJ128"/>
    <mergeCell ref="A129:AJ129"/>
    <mergeCell ref="A140:O140"/>
    <mergeCell ref="P140:V140"/>
    <mergeCell ref="W140:AA140"/>
    <mergeCell ref="AB140:AF140"/>
    <mergeCell ref="AG140:AJ140"/>
    <mergeCell ref="A141:AJ141"/>
    <mergeCell ref="A142:AJ142"/>
    <mergeCell ref="A143:C143"/>
    <mergeCell ref="D143:U143"/>
    <mergeCell ref="W143:AB143"/>
    <mergeCell ref="AC143:AJ143"/>
    <mergeCell ref="A144:AJ144"/>
    <mergeCell ref="A145:C145"/>
    <mergeCell ref="D145:U145"/>
    <mergeCell ref="V145:AJ145"/>
    <mergeCell ref="AB138:AF139"/>
    <mergeCell ref="AG132:AJ133"/>
    <mergeCell ref="AG134:AJ135"/>
    <mergeCell ref="AG136:AJ137"/>
    <mergeCell ref="AG138:AJ139"/>
    <mergeCell ref="P134:V135"/>
    <mergeCell ref="P136:V137"/>
    <mergeCell ref="P138:V139"/>
    <mergeCell ref="A146:AJ146"/>
    <mergeCell ref="A147:F147"/>
    <mergeCell ref="G147:U147"/>
    <mergeCell ref="W147:AB147"/>
    <mergeCell ref="AC147:AJ147"/>
    <mergeCell ref="A148:AJ148"/>
    <mergeCell ref="A149:G149"/>
    <mergeCell ref="I149:O149"/>
    <mergeCell ref="Q149:V149"/>
    <mergeCell ref="W149:AE149"/>
    <mergeCell ref="AF149:AJ149"/>
    <mergeCell ref="A150:AJ150"/>
    <mergeCell ref="A151:AJ151"/>
    <mergeCell ref="A152:AJ152"/>
    <mergeCell ref="A153:AJ153"/>
    <mergeCell ref="B154:K154"/>
    <mergeCell ref="M154:Y154"/>
    <mergeCell ref="AA154:AJ154"/>
    <mergeCell ref="A155:AJ155"/>
    <mergeCell ref="B156:K156"/>
    <mergeCell ref="M156:Y156"/>
    <mergeCell ref="AA156:AJ156"/>
    <mergeCell ref="A157:AJ157"/>
    <mergeCell ref="B158:AJ158"/>
    <mergeCell ref="A159:AJ159"/>
    <mergeCell ref="A160:L160"/>
    <mergeCell ref="N160:AJ160"/>
    <mergeCell ref="A163:L163"/>
    <mergeCell ref="N163:AJ163"/>
    <mergeCell ref="A166:L166"/>
    <mergeCell ref="N166:AJ166"/>
    <mergeCell ref="A175:L175"/>
    <mergeCell ref="N175:AJ175"/>
    <mergeCell ref="A176:AJ176"/>
    <mergeCell ref="A177:AJ177"/>
    <mergeCell ref="A173:L174"/>
    <mergeCell ref="A161:L162"/>
    <mergeCell ref="A189:AJ189"/>
    <mergeCell ref="A190:AJ190"/>
    <mergeCell ref="A191:H191"/>
    <mergeCell ref="I191:P191"/>
    <mergeCell ref="Q191:S191"/>
    <mergeCell ref="V191:Y191"/>
    <mergeCell ref="Z191:AG191"/>
    <mergeCell ref="AH191:AJ191"/>
    <mergeCell ref="A192:H192"/>
    <mergeCell ref="I192:S192"/>
    <mergeCell ref="V192:Y192"/>
    <mergeCell ref="Z192:AJ192"/>
    <mergeCell ref="A193:AJ193"/>
    <mergeCell ref="A194:F194"/>
    <mergeCell ref="G194:AJ194"/>
    <mergeCell ref="A195:AJ195"/>
    <mergeCell ref="A196:AJ196"/>
    <mergeCell ref="A197:AJ197"/>
    <mergeCell ref="A198:AJ198"/>
    <mergeCell ref="A199:AJ199"/>
    <mergeCell ref="A200:AJ200"/>
    <mergeCell ref="A201:AJ201"/>
    <mergeCell ref="A202:AJ202"/>
    <mergeCell ref="A203:AJ203"/>
    <mergeCell ref="A204:AJ204"/>
    <mergeCell ref="A205:AJ205"/>
    <mergeCell ref="A206:AJ206"/>
    <mergeCell ref="A207:AJ207"/>
    <mergeCell ref="A208:AJ208"/>
    <mergeCell ref="A209:AJ209"/>
    <mergeCell ref="A210:AJ210"/>
    <mergeCell ref="A211:AJ211"/>
    <mergeCell ref="A212:AJ212"/>
    <mergeCell ref="A213:AJ213"/>
    <mergeCell ref="A214:AJ214"/>
    <mergeCell ref="A215:AJ215"/>
    <mergeCell ref="A216:AJ216"/>
    <mergeCell ref="A217:AJ217"/>
    <mergeCell ref="A218:AJ218"/>
    <mergeCell ref="A219:AJ219"/>
    <mergeCell ref="A220:AJ220"/>
    <mergeCell ref="A221:AJ221"/>
    <mergeCell ref="A222:AJ222"/>
    <mergeCell ref="A223:AJ223"/>
    <mergeCell ref="A224:AJ224"/>
    <mergeCell ref="A225:AJ225"/>
    <mergeCell ref="A226:AJ226"/>
    <mergeCell ref="A227:AJ227"/>
    <mergeCell ref="A228:AJ228"/>
    <mergeCell ref="A229:AJ229"/>
    <mergeCell ref="A230:AJ230"/>
    <mergeCell ref="A231:AJ231"/>
    <mergeCell ref="A232:AJ232"/>
    <mergeCell ref="A233:AJ233"/>
    <mergeCell ref="A234:AJ234"/>
    <mergeCell ref="A235:AJ235"/>
    <mergeCell ref="A236:AJ236"/>
    <mergeCell ref="A237:AJ237"/>
    <mergeCell ref="A238:AJ238"/>
    <mergeCell ref="A239:AJ239"/>
    <mergeCell ref="A240:AJ240"/>
    <mergeCell ref="A241:AJ241"/>
    <mergeCell ref="A242:AJ242"/>
    <mergeCell ref="A243:AJ243"/>
    <mergeCell ref="A244:AJ244"/>
    <mergeCell ref="A245:AJ245"/>
    <mergeCell ref="A246:AJ246"/>
    <mergeCell ref="A247:AJ247"/>
    <mergeCell ref="A248:AJ248"/>
    <mergeCell ref="A249:AJ249"/>
    <mergeCell ref="A250:AJ250"/>
    <mergeCell ref="A251:AJ251"/>
    <mergeCell ref="A252:AJ252"/>
    <mergeCell ref="A253:AJ253"/>
    <mergeCell ref="A254:AJ254"/>
    <mergeCell ref="A255:AJ255"/>
    <mergeCell ref="A256:AJ256"/>
    <mergeCell ref="A257:AJ257"/>
    <mergeCell ref="A258:AJ258"/>
    <mergeCell ref="A259:AJ259"/>
    <mergeCell ref="A260:AJ260"/>
    <mergeCell ref="A261:AJ261"/>
    <mergeCell ref="A262:AJ262"/>
    <mergeCell ref="A263:AJ263"/>
    <mergeCell ref="A264:AJ264"/>
    <mergeCell ref="A265:AJ265"/>
    <mergeCell ref="A266:AJ266"/>
    <mergeCell ref="A267:AJ267"/>
    <mergeCell ref="A268:AJ268"/>
    <mergeCell ref="A269:AJ269"/>
    <mergeCell ref="A270:AJ270"/>
    <mergeCell ref="A271:AJ271"/>
    <mergeCell ref="A272:AJ272"/>
    <mergeCell ref="A273:AJ273"/>
    <mergeCell ref="A274:AJ274"/>
    <mergeCell ref="A275:AJ275"/>
    <mergeCell ref="A276:AJ276"/>
    <mergeCell ref="A277:AJ277"/>
    <mergeCell ref="A278:AJ278"/>
    <mergeCell ref="A279:AJ279"/>
    <mergeCell ref="A280:AJ280"/>
    <mergeCell ref="A281:AJ281"/>
    <mergeCell ref="A282:AJ282"/>
    <mergeCell ref="A283:AJ283"/>
    <mergeCell ref="A284:AJ284"/>
    <mergeCell ref="A285:AJ285"/>
    <mergeCell ref="A286:AJ286"/>
    <mergeCell ref="A287:AJ287"/>
    <mergeCell ref="A288:AJ288"/>
    <mergeCell ref="A289:AJ289"/>
    <mergeCell ref="A290:AJ290"/>
    <mergeCell ref="A291:AJ291"/>
    <mergeCell ref="A292:AJ292"/>
    <mergeCell ref="A293:AJ293"/>
    <mergeCell ref="A294:AJ294"/>
    <mergeCell ref="A295:AJ295"/>
    <mergeCell ref="A296:AJ296"/>
    <mergeCell ref="A297:AJ297"/>
    <mergeCell ref="A298:AJ298"/>
    <mergeCell ref="A299:AJ299"/>
    <mergeCell ref="A300:AJ300"/>
    <mergeCell ref="A301:AJ301"/>
    <mergeCell ref="A302:AJ302"/>
    <mergeCell ref="A303:AJ303"/>
    <mergeCell ref="A304:AJ304"/>
    <mergeCell ref="A305:AJ305"/>
    <mergeCell ref="A306:AJ306"/>
    <mergeCell ref="A307:AJ307"/>
    <mergeCell ref="A308:AJ308"/>
    <mergeCell ref="A309:AJ309"/>
    <mergeCell ref="A310:AJ310"/>
    <mergeCell ref="A311:AJ311"/>
    <mergeCell ref="A312:AJ312"/>
    <mergeCell ref="A313:AJ313"/>
    <mergeCell ref="A314:AJ314"/>
    <mergeCell ref="A315:AJ315"/>
    <mergeCell ref="A316:AJ316"/>
    <mergeCell ref="A317:AJ317"/>
    <mergeCell ref="A318:AJ318"/>
    <mergeCell ref="A319:AJ319"/>
    <mergeCell ref="A320:AJ320"/>
    <mergeCell ref="A321:AJ321"/>
    <mergeCell ref="A322:AJ322"/>
    <mergeCell ref="A323:AJ323"/>
    <mergeCell ref="A324:AJ324"/>
    <mergeCell ref="A325:AJ325"/>
    <mergeCell ref="A326:AJ326"/>
    <mergeCell ref="A327:AJ327"/>
    <mergeCell ref="A328:AJ328"/>
    <mergeCell ref="A329:AJ329"/>
    <mergeCell ref="A330:AJ330"/>
    <mergeCell ref="A331:AJ331"/>
    <mergeCell ref="A332:AJ332"/>
    <mergeCell ref="A333:AJ333"/>
    <mergeCell ref="A334:AJ334"/>
    <mergeCell ref="A335:AJ335"/>
    <mergeCell ref="A336:AJ336"/>
    <mergeCell ref="A337:AJ337"/>
    <mergeCell ref="A338:AJ338"/>
    <mergeCell ref="A339:AJ339"/>
    <mergeCell ref="A340:AJ340"/>
    <mergeCell ref="A341:AJ341"/>
    <mergeCell ref="A342:AJ342"/>
    <mergeCell ref="A343:AJ343"/>
    <mergeCell ref="A344:AJ344"/>
    <mergeCell ref="A345:AJ345"/>
    <mergeCell ref="A346:AJ346"/>
    <mergeCell ref="A347:AJ347"/>
    <mergeCell ref="A348:AJ348"/>
    <mergeCell ref="A349:AJ349"/>
    <mergeCell ref="A350:AJ350"/>
    <mergeCell ref="A351:AJ351"/>
    <mergeCell ref="A352:AJ352"/>
    <mergeCell ref="A353:AJ353"/>
    <mergeCell ref="A354:AJ354"/>
    <mergeCell ref="A355:AJ355"/>
    <mergeCell ref="A356:AJ356"/>
    <mergeCell ref="A357:AJ357"/>
    <mergeCell ref="A358:AJ358"/>
    <mergeCell ref="A359:AJ359"/>
    <mergeCell ref="A360:AJ360"/>
    <mergeCell ref="A361:AJ361"/>
    <mergeCell ref="A362:AJ362"/>
    <mergeCell ref="A363:AJ363"/>
    <mergeCell ref="A364:AJ364"/>
    <mergeCell ref="A365:AJ365"/>
    <mergeCell ref="A366:AJ366"/>
    <mergeCell ref="A367:AJ367"/>
    <mergeCell ref="A368:AJ368"/>
    <mergeCell ref="A369:AJ369"/>
    <mergeCell ref="A370:AJ370"/>
    <mergeCell ref="A371:AJ371"/>
    <mergeCell ref="A372:AJ372"/>
    <mergeCell ref="A373:AJ373"/>
    <mergeCell ref="A374:AJ374"/>
    <mergeCell ref="A375:AJ375"/>
    <mergeCell ref="A376:AJ376"/>
    <mergeCell ref="A377:AJ377"/>
    <mergeCell ref="A378:AJ378"/>
    <mergeCell ref="A379:AJ379"/>
    <mergeCell ref="A380:AJ380"/>
    <mergeCell ref="A381:AJ381"/>
    <mergeCell ref="A382:AJ382"/>
    <mergeCell ref="A383:AJ383"/>
    <mergeCell ref="A384:AJ384"/>
    <mergeCell ref="A385:AJ385"/>
    <mergeCell ref="A386:AJ386"/>
    <mergeCell ref="A387:AJ387"/>
    <mergeCell ref="A388:AJ388"/>
    <mergeCell ref="A389:AJ389"/>
    <mergeCell ref="A390:AJ390"/>
    <mergeCell ref="A391:AJ391"/>
    <mergeCell ref="A392:AJ392"/>
    <mergeCell ref="A393:AJ393"/>
    <mergeCell ref="A394:AJ394"/>
    <mergeCell ref="A395:AJ395"/>
    <mergeCell ref="A396:AJ396"/>
    <mergeCell ref="A397:AJ397"/>
    <mergeCell ref="A398:AJ398"/>
    <mergeCell ref="A399:AJ399"/>
    <mergeCell ref="A400:AJ400"/>
    <mergeCell ref="A401:AJ401"/>
    <mergeCell ref="A402:AJ402"/>
    <mergeCell ref="A403:AJ403"/>
    <mergeCell ref="A404:AJ404"/>
    <mergeCell ref="A405:AJ405"/>
    <mergeCell ref="A406:AJ406"/>
    <mergeCell ref="A407:AJ407"/>
    <mergeCell ref="A408:AJ408"/>
    <mergeCell ref="A409:AJ409"/>
    <mergeCell ref="A410:AJ410"/>
    <mergeCell ref="A411:AJ411"/>
    <mergeCell ref="A412:AJ412"/>
    <mergeCell ref="A413:AJ413"/>
    <mergeCell ref="A414:AJ414"/>
    <mergeCell ref="A415:AJ415"/>
    <mergeCell ref="A416:AJ416"/>
    <mergeCell ref="A417:AJ417"/>
    <mergeCell ref="A418:AJ418"/>
    <mergeCell ref="A419:AJ419"/>
    <mergeCell ref="A420:AJ420"/>
    <mergeCell ref="A421:AJ421"/>
    <mergeCell ref="A422:AJ422"/>
    <mergeCell ref="A423:AJ423"/>
    <mergeCell ref="A424:AJ424"/>
    <mergeCell ref="A425:AJ425"/>
    <mergeCell ref="A426:AJ426"/>
    <mergeCell ref="A427:AJ427"/>
    <mergeCell ref="A428:AJ428"/>
    <mergeCell ref="A429:AJ429"/>
    <mergeCell ref="A430:AJ430"/>
    <mergeCell ref="A431:AJ431"/>
    <mergeCell ref="A432:AJ432"/>
    <mergeCell ref="A433:AJ433"/>
    <mergeCell ref="A434:AJ434"/>
    <mergeCell ref="A435:AJ435"/>
    <mergeCell ref="A436:AJ436"/>
    <mergeCell ref="A437:AJ437"/>
    <mergeCell ref="A438:AJ438"/>
    <mergeCell ref="A439:AJ439"/>
    <mergeCell ref="A440:AJ440"/>
    <mergeCell ref="A441:AJ441"/>
    <mergeCell ref="A442:AJ442"/>
    <mergeCell ref="A443:AJ443"/>
    <mergeCell ref="A444:AJ444"/>
    <mergeCell ref="A445:AJ445"/>
    <mergeCell ref="A446:AJ446"/>
    <mergeCell ref="A447:AJ447"/>
    <mergeCell ref="A448:AJ448"/>
    <mergeCell ref="A449:AJ449"/>
    <mergeCell ref="A450:AJ450"/>
    <mergeCell ref="A451:AJ451"/>
    <mergeCell ref="A452:AJ452"/>
    <mergeCell ref="A453:AJ453"/>
    <mergeCell ref="A454:AJ454"/>
    <mergeCell ref="A455:AJ455"/>
    <mergeCell ref="A456:AJ456"/>
    <mergeCell ref="A457:AJ457"/>
    <mergeCell ref="A458:AJ458"/>
    <mergeCell ref="A459:AJ459"/>
    <mergeCell ref="A460:AJ460"/>
    <mergeCell ref="A461:AJ461"/>
    <mergeCell ref="A462:AJ462"/>
    <mergeCell ref="A463:AJ463"/>
    <mergeCell ref="A464:AJ464"/>
    <mergeCell ref="A465:AJ465"/>
    <mergeCell ref="A466:AJ466"/>
    <mergeCell ref="A467:AJ467"/>
    <mergeCell ref="A468:AJ468"/>
    <mergeCell ref="A469:AJ469"/>
    <mergeCell ref="A470:AJ470"/>
    <mergeCell ref="A471:AJ471"/>
    <mergeCell ref="A472:AJ472"/>
    <mergeCell ref="A473:AJ473"/>
    <mergeCell ref="A474:AJ474"/>
    <mergeCell ref="A475:AJ475"/>
    <mergeCell ref="A476:AJ476"/>
    <mergeCell ref="A477:AJ477"/>
    <mergeCell ref="A478:AJ478"/>
    <mergeCell ref="A479:AJ479"/>
    <mergeCell ref="A480:AJ480"/>
    <mergeCell ref="A481:AJ481"/>
    <mergeCell ref="A482:AJ482"/>
    <mergeCell ref="A483:AJ483"/>
    <mergeCell ref="A484:AJ484"/>
    <mergeCell ref="A485:AJ485"/>
    <mergeCell ref="A486:AJ486"/>
    <mergeCell ref="A487:AJ487"/>
    <mergeCell ref="A488:AJ488"/>
    <mergeCell ref="A489:AJ489"/>
    <mergeCell ref="A490:AJ490"/>
    <mergeCell ref="A491:AJ491"/>
    <mergeCell ref="A492:AJ492"/>
    <mergeCell ref="A493:AJ493"/>
    <mergeCell ref="A494:AJ494"/>
    <mergeCell ref="A495:AJ495"/>
    <mergeCell ref="A496:AJ496"/>
    <mergeCell ref="A497:AJ497"/>
    <mergeCell ref="A498:AJ498"/>
    <mergeCell ref="A499:AJ499"/>
    <mergeCell ref="A500:AJ500"/>
    <mergeCell ref="A501:AJ501"/>
    <mergeCell ref="A502:AJ502"/>
    <mergeCell ref="A503:AJ503"/>
    <mergeCell ref="A504:AJ504"/>
    <mergeCell ref="A505:AJ505"/>
    <mergeCell ref="A506:AJ506"/>
    <mergeCell ref="A507:AJ507"/>
    <mergeCell ref="A508:AJ508"/>
    <mergeCell ref="A509:AJ509"/>
    <mergeCell ref="A510:AJ510"/>
    <mergeCell ref="A511:AJ511"/>
    <mergeCell ref="A512:AJ512"/>
    <mergeCell ref="A513:AJ513"/>
    <mergeCell ref="A514:AJ514"/>
    <mergeCell ref="A515:AJ515"/>
    <mergeCell ref="A516:AJ516"/>
    <mergeCell ref="A517:AJ517"/>
    <mergeCell ref="A518:AJ518"/>
    <mergeCell ref="A519:AJ519"/>
    <mergeCell ref="A520:AJ520"/>
    <mergeCell ref="A521:AJ521"/>
    <mergeCell ref="A522:AJ522"/>
    <mergeCell ref="A523:AJ523"/>
    <mergeCell ref="A524:AJ524"/>
    <mergeCell ref="A525:AJ525"/>
    <mergeCell ref="A526:AJ526"/>
    <mergeCell ref="A527:AJ527"/>
    <mergeCell ref="A528:AJ528"/>
    <mergeCell ref="A529:AJ529"/>
    <mergeCell ref="A530:AJ530"/>
    <mergeCell ref="A531:AJ531"/>
    <mergeCell ref="A532:AJ532"/>
    <mergeCell ref="A533:AJ533"/>
    <mergeCell ref="A534:AJ534"/>
    <mergeCell ref="A535:AJ535"/>
    <mergeCell ref="A536:AJ536"/>
    <mergeCell ref="A537:AJ537"/>
    <mergeCell ref="A538:AJ538"/>
    <mergeCell ref="A539:AJ539"/>
    <mergeCell ref="A540:AJ540"/>
    <mergeCell ref="A541:AJ541"/>
    <mergeCell ref="A542:AJ542"/>
    <mergeCell ref="A543:AJ543"/>
    <mergeCell ref="A544:AJ544"/>
    <mergeCell ref="A545:AJ545"/>
    <mergeCell ref="A546:AJ546"/>
    <mergeCell ref="A547:AJ547"/>
    <mergeCell ref="A548:AJ548"/>
    <mergeCell ref="A549:AJ549"/>
    <mergeCell ref="A550:AJ550"/>
    <mergeCell ref="A551:AJ551"/>
    <mergeCell ref="A552:AJ552"/>
    <mergeCell ref="A553:AJ553"/>
    <mergeCell ref="A554:AJ554"/>
    <mergeCell ref="A555:AJ555"/>
    <mergeCell ref="A556:AJ556"/>
    <mergeCell ref="A557:AJ557"/>
    <mergeCell ref="A558:AJ558"/>
    <mergeCell ref="A559:AJ559"/>
    <mergeCell ref="A560:AJ560"/>
    <mergeCell ref="A561:AJ561"/>
    <mergeCell ref="A562:AJ562"/>
    <mergeCell ref="A563:AJ563"/>
    <mergeCell ref="A564:AJ564"/>
    <mergeCell ref="A565:AJ565"/>
    <mergeCell ref="A566:AJ566"/>
    <mergeCell ref="A567:AJ567"/>
    <mergeCell ref="A568:AJ568"/>
    <mergeCell ref="A569:AJ569"/>
    <mergeCell ref="A570:AJ570"/>
    <mergeCell ref="A571:AJ571"/>
    <mergeCell ref="A572:AJ572"/>
    <mergeCell ref="A573:AJ573"/>
    <mergeCell ref="A574:AJ574"/>
    <mergeCell ref="A575:AJ575"/>
    <mergeCell ref="A576:AJ576"/>
    <mergeCell ref="A577:AJ577"/>
    <mergeCell ref="A578:AJ578"/>
    <mergeCell ref="A579:AJ579"/>
    <mergeCell ref="A580:AJ580"/>
    <mergeCell ref="A581:AJ581"/>
    <mergeCell ref="A582:AJ582"/>
    <mergeCell ref="A583:AJ583"/>
    <mergeCell ref="A584:AJ584"/>
    <mergeCell ref="A585:AJ585"/>
    <mergeCell ref="A586:AJ586"/>
    <mergeCell ref="A587:AJ587"/>
    <mergeCell ref="A588:AJ588"/>
    <mergeCell ref="A589:AJ589"/>
    <mergeCell ref="A590:AJ590"/>
    <mergeCell ref="A591:AJ591"/>
    <mergeCell ref="A592:AJ592"/>
    <mergeCell ref="A593:AJ593"/>
    <mergeCell ref="A594:AJ594"/>
    <mergeCell ref="A595:AJ595"/>
    <mergeCell ref="A596:AJ596"/>
    <mergeCell ref="A597:AJ597"/>
    <mergeCell ref="A598:AJ598"/>
    <mergeCell ref="A599:AJ599"/>
    <mergeCell ref="A600:AJ600"/>
    <mergeCell ref="A601:AJ601"/>
    <mergeCell ref="A602:AJ602"/>
    <mergeCell ref="A603:AJ603"/>
    <mergeCell ref="A604:AJ604"/>
    <mergeCell ref="A605:AJ605"/>
    <mergeCell ref="A606:AJ606"/>
    <mergeCell ref="A607:AJ607"/>
    <mergeCell ref="A608:AJ608"/>
    <mergeCell ref="A609:AJ609"/>
    <mergeCell ref="A610:AJ610"/>
    <mergeCell ref="A611:AJ611"/>
    <mergeCell ref="A612:AJ612"/>
    <mergeCell ref="A613:AJ613"/>
    <mergeCell ref="A614:AJ614"/>
    <mergeCell ref="A615:AJ615"/>
    <mergeCell ref="A616:AJ616"/>
    <mergeCell ref="A617:AJ617"/>
    <mergeCell ref="A618:AJ618"/>
    <mergeCell ref="A619:AJ619"/>
    <mergeCell ref="A620:AJ620"/>
    <mergeCell ref="A621:AJ621"/>
    <mergeCell ref="A622:AJ622"/>
    <mergeCell ref="A623:AJ623"/>
    <mergeCell ref="A624:AJ624"/>
    <mergeCell ref="A625:AJ625"/>
    <mergeCell ref="A626:AJ626"/>
    <mergeCell ref="A627:AJ627"/>
    <mergeCell ref="A628:AJ628"/>
    <mergeCell ref="A629:AJ629"/>
    <mergeCell ref="A630:AJ630"/>
    <mergeCell ref="A631:AJ631"/>
    <mergeCell ref="A632:AJ632"/>
    <mergeCell ref="A633:AJ633"/>
    <mergeCell ref="A634:AJ634"/>
    <mergeCell ref="A635:AJ635"/>
    <mergeCell ref="A636:AJ636"/>
    <mergeCell ref="A637:AJ637"/>
    <mergeCell ref="A638:AJ638"/>
    <mergeCell ref="A639:AJ639"/>
    <mergeCell ref="A640:AJ640"/>
    <mergeCell ref="A641:AJ641"/>
    <mergeCell ref="A642:AJ642"/>
    <mergeCell ref="A643:AJ643"/>
    <mergeCell ref="A644:AJ644"/>
    <mergeCell ref="A645:AJ645"/>
    <mergeCell ref="A646:AJ646"/>
    <mergeCell ref="A647:AJ647"/>
    <mergeCell ref="A648:AJ648"/>
    <mergeCell ref="A649:AJ649"/>
    <mergeCell ref="A650:AJ650"/>
    <mergeCell ref="A651:AJ651"/>
    <mergeCell ref="A652:AJ652"/>
    <mergeCell ref="A653:AJ653"/>
    <mergeCell ref="A654:AJ654"/>
    <mergeCell ref="A655:AJ655"/>
    <mergeCell ref="A656:AJ656"/>
    <mergeCell ref="A657:AJ657"/>
    <mergeCell ref="A658:AJ658"/>
    <mergeCell ref="A659:AJ659"/>
    <mergeCell ref="A660:AJ660"/>
    <mergeCell ref="A661:AJ661"/>
    <mergeCell ref="A662:AJ662"/>
    <mergeCell ref="A663:AJ663"/>
    <mergeCell ref="A664:AJ664"/>
    <mergeCell ref="A665:AJ665"/>
    <mergeCell ref="A666:AJ666"/>
    <mergeCell ref="A667:AJ667"/>
    <mergeCell ref="A668:AJ668"/>
    <mergeCell ref="A669:AJ669"/>
    <mergeCell ref="A670:AJ670"/>
    <mergeCell ref="A671:AJ671"/>
    <mergeCell ref="A672:AJ672"/>
    <mergeCell ref="A673:AJ673"/>
    <mergeCell ref="A674:AJ674"/>
    <mergeCell ref="A675:AJ675"/>
    <mergeCell ref="A676:AJ676"/>
    <mergeCell ref="A677:AJ677"/>
    <mergeCell ref="A678:AJ678"/>
    <mergeCell ref="A679:AJ679"/>
    <mergeCell ref="A680:AJ680"/>
    <mergeCell ref="A681:AJ681"/>
    <mergeCell ref="A682:AJ682"/>
    <mergeCell ref="A683:AJ683"/>
    <mergeCell ref="A684:AJ684"/>
    <mergeCell ref="A685:AJ685"/>
    <mergeCell ref="A686:AJ686"/>
    <mergeCell ref="A687:AJ687"/>
    <mergeCell ref="A688:AJ688"/>
    <mergeCell ref="A689:AJ689"/>
    <mergeCell ref="A690:AJ690"/>
    <mergeCell ref="A691:AJ691"/>
    <mergeCell ref="A692:AJ692"/>
    <mergeCell ref="A693:AJ693"/>
    <mergeCell ref="A694:AJ694"/>
    <mergeCell ref="A695:AJ695"/>
    <mergeCell ref="A696:AJ696"/>
    <mergeCell ref="A697:AJ697"/>
    <mergeCell ref="A698:AJ698"/>
    <mergeCell ref="A699:AJ699"/>
    <mergeCell ref="A700:AJ700"/>
    <mergeCell ref="A701:AJ701"/>
    <mergeCell ref="A702:AJ702"/>
    <mergeCell ref="A703:AJ703"/>
    <mergeCell ref="A704:AJ704"/>
    <mergeCell ref="A705:AJ705"/>
    <mergeCell ref="A706:AJ706"/>
    <mergeCell ref="A707:AJ707"/>
    <mergeCell ref="A708:AJ708"/>
    <mergeCell ref="A709:AJ709"/>
    <mergeCell ref="A710:AJ710"/>
    <mergeCell ref="A711:AJ711"/>
    <mergeCell ref="A712:AJ712"/>
    <mergeCell ref="A713:AJ713"/>
    <mergeCell ref="A714:AJ714"/>
    <mergeCell ref="A715:AJ715"/>
    <mergeCell ref="A716:AJ716"/>
    <mergeCell ref="A717:AJ717"/>
    <mergeCell ref="A718:AJ718"/>
    <mergeCell ref="A719:AJ719"/>
    <mergeCell ref="A720:AJ720"/>
    <mergeCell ref="A721:AJ721"/>
    <mergeCell ref="A722:AJ722"/>
    <mergeCell ref="A723:AJ723"/>
    <mergeCell ref="A724:AJ724"/>
    <mergeCell ref="A725:AJ725"/>
    <mergeCell ref="A726:AJ726"/>
    <mergeCell ref="A727:AJ727"/>
    <mergeCell ref="A728:AJ728"/>
    <mergeCell ref="A729:AJ729"/>
    <mergeCell ref="A730:AJ730"/>
    <mergeCell ref="A731:AJ731"/>
    <mergeCell ref="A732:AJ732"/>
    <mergeCell ref="A733:AJ733"/>
    <mergeCell ref="A734:AJ734"/>
    <mergeCell ref="A735:AJ735"/>
    <mergeCell ref="A736:AJ736"/>
    <mergeCell ref="A737:AJ737"/>
    <mergeCell ref="A738:AJ738"/>
    <mergeCell ref="A739:AJ739"/>
    <mergeCell ref="A740:AJ740"/>
    <mergeCell ref="A741:AJ741"/>
    <mergeCell ref="A742:AJ742"/>
    <mergeCell ref="A743:AJ743"/>
    <mergeCell ref="A744:AJ744"/>
    <mergeCell ref="A745:AJ745"/>
    <mergeCell ref="A746:AJ746"/>
    <mergeCell ref="A747:AJ747"/>
    <mergeCell ref="A748:AJ748"/>
    <mergeCell ref="A749:AJ749"/>
    <mergeCell ref="A750:AJ750"/>
    <mergeCell ref="A751:AJ751"/>
    <mergeCell ref="A752:AJ752"/>
    <mergeCell ref="A753:AJ753"/>
    <mergeCell ref="A754:AJ754"/>
    <mergeCell ref="A755:AJ755"/>
    <mergeCell ref="A756:AJ756"/>
    <mergeCell ref="A757:AJ757"/>
    <mergeCell ref="A758:AJ758"/>
    <mergeCell ref="A759:AJ759"/>
    <mergeCell ref="A760:AJ760"/>
    <mergeCell ref="A761:AJ761"/>
    <mergeCell ref="A762:AJ762"/>
    <mergeCell ref="A763:AJ763"/>
    <mergeCell ref="A764:AJ764"/>
    <mergeCell ref="A765:AJ765"/>
    <mergeCell ref="A766:AJ766"/>
    <mergeCell ref="A767:AJ767"/>
    <mergeCell ref="A768:AJ768"/>
    <mergeCell ref="A769:AJ769"/>
    <mergeCell ref="A770:AJ770"/>
    <mergeCell ref="A771:AJ771"/>
    <mergeCell ref="A772:AJ772"/>
    <mergeCell ref="A773:AJ773"/>
    <mergeCell ref="A774:AJ774"/>
    <mergeCell ref="A775:AJ775"/>
    <mergeCell ref="A776:AJ776"/>
    <mergeCell ref="A777:AJ777"/>
    <mergeCell ref="A778:AJ778"/>
    <mergeCell ref="A779:AJ779"/>
    <mergeCell ref="A780:AJ780"/>
    <mergeCell ref="A781:AJ781"/>
    <mergeCell ref="A782:AJ782"/>
    <mergeCell ref="A783:AJ783"/>
    <mergeCell ref="A784:AJ784"/>
    <mergeCell ref="A785:AJ785"/>
    <mergeCell ref="A786:AJ786"/>
    <mergeCell ref="A787:AJ787"/>
    <mergeCell ref="A788:AJ788"/>
    <mergeCell ref="A789:AJ789"/>
    <mergeCell ref="A790:AJ790"/>
    <mergeCell ref="A791:AJ791"/>
    <mergeCell ref="A792:AJ792"/>
    <mergeCell ref="A793:AJ793"/>
    <mergeCell ref="A794:AJ794"/>
    <mergeCell ref="A795:AJ795"/>
    <mergeCell ref="A796:AJ796"/>
    <mergeCell ref="A797:AJ797"/>
    <mergeCell ref="A798:AJ798"/>
    <mergeCell ref="A799:AJ799"/>
    <mergeCell ref="A800:AJ800"/>
    <mergeCell ref="A801:AJ801"/>
    <mergeCell ref="A802:AJ802"/>
    <mergeCell ref="A803:AJ803"/>
    <mergeCell ref="A804:AJ804"/>
    <mergeCell ref="A805:AJ805"/>
    <mergeCell ref="A806:AJ806"/>
    <mergeCell ref="A807:AJ807"/>
    <mergeCell ref="A808:AJ808"/>
    <mergeCell ref="A809:AJ809"/>
    <mergeCell ref="A810:AJ810"/>
    <mergeCell ref="A811:AJ811"/>
    <mergeCell ref="A812:AJ812"/>
    <mergeCell ref="A813:AJ813"/>
    <mergeCell ref="A814:AJ814"/>
    <mergeCell ref="A815:AJ815"/>
    <mergeCell ref="A816:AJ816"/>
    <mergeCell ref="A817:AJ817"/>
    <mergeCell ref="A818:AJ818"/>
    <mergeCell ref="A819:AJ819"/>
    <mergeCell ref="A820:AJ820"/>
    <mergeCell ref="A821:AJ821"/>
    <mergeCell ref="A822:AJ822"/>
    <mergeCell ref="A823:AJ823"/>
    <mergeCell ref="A824:AJ824"/>
    <mergeCell ref="A825:AJ825"/>
    <mergeCell ref="A826:AJ826"/>
    <mergeCell ref="A827:AJ827"/>
    <mergeCell ref="A828:AJ828"/>
    <mergeCell ref="A829:AJ829"/>
    <mergeCell ref="A830:AJ830"/>
    <mergeCell ref="A831:AJ831"/>
    <mergeCell ref="A832:AJ832"/>
    <mergeCell ref="A833:AJ833"/>
    <mergeCell ref="A834:AJ834"/>
    <mergeCell ref="A835:AJ835"/>
    <mergeCell ref="A836:AJ836"/>
    <mergeCell ref="A837:AJ837"/>
    <mergeCell ref="A838:AJ838"/>
    <mergeCell ref="A839:AJ839"/>
    <mergeCell ref="A840:AJ840"/>
    <mergeCell ref="A841:AJ841"/>
    <mergeCell ref="A842:AJ842"/>
    <mergeCell ref="A843:AJ843"/>
    <mergeCell ref="A844:AJ844"/>
    <mergeCell ref="A845:AJ845"/>
    <mergeCell ref="A846:AJ846"/>
    <mergeCell ref="A847:AJ847"/>
    <mergeCell ref="A848:AJ848"/>
    <mergeCell ref="A849:AJ849"/>
    <mergeCell ref="A850:AJ850"/>
    <mergeCell ref="A851:AJ851"/>
    <mergeCell ref="A852:AJ852"/>
    <mergeCell ref="A853:AJ853"/>
    <mergeCell ref="A854:AJ854"/>
    <mergeCell ref="A855:AJ855"/>
    <mergeCell ref="A856:AJ856"/>
    <mergeCell ref="A857:AJ857"/>
    <mergeCell ref="A858:AJ858"/>
    <mergeCell ref="A859:AJ859"/>
    <mergeCell ref="A860:AJ860"/>
    <mergeCell ref="A861:AJ861"/>
    <mergeCell ref="A862:AJ862"/>
    <mergeCell ref="A863:AJ863"/>
    <mergeCell ref="A864:AJ864"/>
    <mergeCell ref="A865:AJ865"/>
    <mergeCell ref="A866:AJ866"/>
    <mergeCell ref="A867:AJ867"/>
    <mergeCell ref="A868:AJ868"/>
    <mergeCell ref="A869:AJ869"/>
    <mergeCell ref="A870:AJ870"/>
    <mergeCell ref="A871:AJ871"/>
    <mergeCell ref="A872:AJ872"/>
    <mergeCell ref="A873:AJ873"/>
    <mergeCell ref="A874:AJ874"/>
    <mergeCell ref="A875:AJ875"/>
    <mergeCell ref="A876:AJ876"/>
    <mergeCell ref="A877:AJ877"/>
    <mergeCell ref="A878:AJ878"/>
    <mergeCell ref="A879:AJ879"/>
    <mergeCell ref="A880:AJ880"/>
    <mergeCell ref="A881:AJ881"/>
    <mergeCell ref="A882:AJ882"/>
    <mergeCell ref="A883:AJ883"/>
    <mergeCell ref="A884:AJ884"/>
    <mergeCell ref="A885:AJ885"/>
    <mergeCell ref="A886:AJ886"/>
    <mergeCell ref="A887:AJ887"/>
    <mergeCell ref="A888:AJ888"/>
    <mergeCell ref="A889:AJ889"/>
    <mergeCell ref="A890:AJ890"/>
    <mergeCell ref="A891:AJ891"/>
    <mergeCell ref="A892:AJ892"/>
    <mergeCell ref="A893:AJ893"/>
    <mergeCell ref="A894:AJ894"/>
    <mergeCell ref="A895:AJ895"/>
    <mergeCell ref="A896:AJ896"/>
    <mergeCell ref="A897:AJ897"/>
    <mergeCell ref="A898:AJ898"/>
    <mergeCell ref="A899:AJ899"/>
    <mergeCell ref="A900:AJ900"/>
    <mergeCell ref="A901:AJ901"/>
    <mergeCell ref="A902:AJ902"/>
    <mergeCell ref="A903:AJ903"/>
    <mergeCell ref="A904:AJ904"/>
    <mergeCell ref="A905:AJ905"/>
    <mergeCell ref="A906:AJ906"/>
    <mergeCell ref="A907:AJ907"/>
    <mergeCell ref="A908:AJ908"/>
    <mergeCell ref="A909:AJ909"/>
    <mergeCell ref="A910:AJ910"/>
    <mergeCell ref="A911:AJ911"/>
    <mergeCell ref="A912:AJ912"/>
    <mergeCell ref="A913:AJ913"/>
    <mergeCell ref="A914:AJ914"/>
    <mergeCell ref="A915:AJ915"/>
    <mergeCell ref="A916:AJ916"/>
    <mergeCell ref="A917:AJ917"/>
    <mergeCell ref="A918:AJ918"/>
    <mergeCell ref="A919:AJ919"/>
    <mergeCell ref="A920:AJ920"/>
    <mergeCell ref="A921:AJ921"/>
    <mergeCell ref="A922:AJ922"/>
    <mergeCell ref="A923:AJ923"/>
    <mergeCell ref="A924:AJ924"/>
    <mergeCell ref="A925:AJ925"/>
    <mergeCell ref="A926:AJ926"/>
    <mergeCell ref="A927:AJ927"/>
    <mergeCell ref="A928:AJ928"/>
    <mergeCell ref="A929:AJ929"/>
    <mergeCell ref="A930:AJ930"/>
    <mergeCell ref="A931:AJ931"/>
    <mergeCell ref="A932:AJ932"/>
    <mergeCell ref="A933:AJ933"/>
    <mergeCell ref="A934:AJ934"/>
    <mergeCell ref="A935:AJ935"/>
    <mergeCell ref="A936:AJ936"/>
    <mergeCell ref="A937:AJ937"/>
    <mergeCell ref="A938:AJ938"/>
    <mergeCell ref="A939:AJ939"/>
    <mergeCell ref="A940:AJ940"/>
    <mergeCell ref="A941:AJ941"/>
    <mergeCell ref="A942:AJ942"/>
    <mergeCell ref="A943:AJ943"/>
    <mergeCell ref="A944:AJ944"/>
    <mergeCell ref="A945:AJ945"/>
    <mergeCell ref="A946:AJ946"/>
    <mergeCell ref="A947:AJ947"/>
    <mergeCell ref="A948:AJ948"/>
    <mergeCell ref="A949:AJ949"/>
    <mergeCell ref="A950:AJ950"/>
    <mergeCell ref="A951:AJ951"/>
    <mergeCell ref="A952:AJ952"/>
    <mergeCell ref="A953:AJ953"/>
    <mergeCell ref="A954:AJ954"/>
    <mergeCell ref="A955:AJ955"/>
    <mergeCell ref="A956:AJ956"/>
    <mergeCell ref="A957:AJ957"/>
    <mergeCell ref="A958:AJ958"/>
    <mergeCell ref="A959:AJ959"/>
    <mergeCell ref="A960:AJ960"/>
    <mergeCell ref="A961:AJ961"/>
    <mergeCell ref="A962:AJ962"/>
    <mergeCell ref="A963:AJ963"/>
    <mergeCell ref="A964:AJ964"/>
    <mergeCell ref="A965:AJ965"/>
    <mergeCell ref="A966:AJ966"/>
    <mergeCell ref="A967:AJ967"/>
    <mergeCell ref="A968:AJ968"/>
    <mergeCell ref="A969:AJ969"/>
    <mergeCell ref="A970:AJ970"/>
    <mergeCell ref="A971:AJ971"/>
    <mergeCell ref="A972:AJ972"/>
    <mergeCell ref="A973:AJ973"/>
    <mergeCell ref="A974:AJ974"/>
    <mergeCell ref="A975:AJ975"/>
    <mergeCell ref="A976:AJ976"/>
    <mergeCell ref="A977:AJ977"/>
    <mergeCell ref="A978:AJ978"/>
    <mergeCell ref="A979:AJ979"/>
    <mergeCell ref="A980:AJ980"/>
    <mergeCell ref="A981:AJ981"/>
    <mergeCell ref="A982:AJ982"/>
    <mergeCell ref="A983:AJ983"/>
    <mergeCell ref="A984:AJ984"/>
    <mergeCell ref="A985:AJ985"/>
    <mergeCell ref="A986:AJ986"/>
    <mergeCell ref="A987:AJ987"/>
    <mergeCell ref="A988:AJ988"/>
    <mergeCell ref="A989:AJ989"/>
    <mergeCell ref="A990:AJ990"/>
    <mergeCell ref="A991:AJ991"/>
    <mergeCell ref="A992:AJ992"/>
    <mergeCell ref="A993:AJ993"/>
    <mergeCell ref="A994:AJ994"/>
    <mergeCell ref="A995:AJ995"/>
    <mergeCell ref="A996:AJ996"/>
    <mergeCell ref="A997:AJ997"/>
    <mergeCell ref="A998:AJ998"/>
    <mergeCell ref="A999:AJ999"/>
    <mergeCell ref="A1000:AJ1000"/>
    <mergeCell ref="A1001:AJ1001"/>
    <mergeCell ref="A1002:AJ1002"/>
    <mergeCell ref="A1003:AJ1003"/>
    <mergeCell ref="A1004:AJ1004"/>
    <mergeCell ref="A1005:AJ1005"/>
    <mergeCell ref="A1006:AJ1006"/>
    <mergeCell ref="A1007:AJ1007"/>
    <mergeCell ref="A1008:AJ1008"/>
    <mergeCell ref="A1009:AJ1009"/>
    <mergeCell ref="A1010:AJ1010"/>
    <mergeCell ref="A1011:AJ1011"/>
    <mergeCell ref="A1012:AJ1012"/>
    <mergeCell ref="A1013:AJ1013"/>
    <mergeCell ref="A1014:AJ1014"/>
    <mergeCell ref="A1015:AJ1015"/>
    <mergeCell ref="A1016:AJ1016"/>
    <mergeCell ref="A1017:AJ1017"/>
    <mergeCell ref="A1018:AJ1018"/>
    <mergeCell ref="A1019:AJ1019"/>
    <mergeCell ref="A1020:AJ1020"/>
    <mergeCell ref="A1021:AJ1021"/>
    <mergeCell ref="A1022:AJ1022"/>
    <mergeCell ref="A1023:AJ1023"/>
    <mergeCell ref="A1024:AJ1024"/>
    <mergeCell ref="A1025:AJ1025"/>
    <mergeCell ref="A1026:AJ1026"/>
    <mergeCell ref="A1027:AJ1027"/>
    <mergeCell ref="A1028:AJ1028"/>
    <mergeCell ref="A1029:AJ1029"/>
    <mergeCell ref="A1030:AJ1030"/>
    <mergeCell ref="A1031:AJ1031"/>
    <mergeCell ref="A1032:AJ1032"/>
    <mergeCell ref="A1033:AJ1033"/>
    <mergeCell ref="A1034:AJ1034"/>
    <mergeCell ref="A1035:AJ1035"/>
    <mergeCell ref="A1036:AJ1036"/>
    <mergeCell ref="A1037:AJ1037"/>
    <mergeCell ref="A1038:AJ1038"/>
    <mergeCell ref="A1039:AJ1039"/>
    <mergeCell ref="A1040:AJ1040"/>
    <mergeCell ref="A1041:AJ1041"/>
    <mergeCell ref="A1042:AJ1042"/>
    <mergeCell ref="A1043:AJ1043"/>
    <mergeCell ref="A1044:AJ1044"/>
    <mergeCell ref="A1045:AJ1045"/>
    <mergeCell ref="A1046:AJ1046"/>
    <mergeCell ref="A1047:AJ1047"/>
    <mergeCell ref="A1048:AJ1048"/>
    <mergeCell ref="A1049:AJ1049"/>
    <mergeCell ref="A1050:AJ1050"/>
    <mergeCell ref="A1051:AJ1051"/>
    <mergeCell ref="A1052:AJ1052"/>
    <mergeCell ref="A1053:AJ1053"/>
    <mergeCell ref="A1054:AJ1054"/>
    <mergeCell ref="A1055:AJ1055"/>
    <mergeCell ref="A1056:AJ1056"/>
    <mergeCell ref="A1057:AJ1057"/>
    <mergeCell ref="A1058:AJ1058"/>
    <mergeCell ref="A1059:AJ1059"/>
    <mergeCell ref="A1060:AJ1060"/>
    <mergeCell ref="A1061:AJ1061"/>
    <mergeCell ref="M161:M162"/>
    <mergeCell ref="M164:M165"/>
    <mergeCell ref="M167:M168"/>
    <mergeCell ref="M169:M170"/>
    <mergeCell ref="M171:M172"/>
    <mergeCell ref="M173:M174"/>
    <mergeCell ref="T191:U192"/>
    <mergeCell ref="N161:AJ162"/>
    <mergeCell ref="N164:AJ165"/>
    <mergeCell ref="N167:AJ168"/>
    <mergeCell ref="N169:AJ170"/>
    <mergeCell ref="N171:AJ172"/>
    <mergeCell ref="N173:AJ174"/>
    <mergeCell ref="A164:L165"/>
    <mergeCell ref="A167:L168"/>
    <mergeCell ref="A169:L170"/>
    <mergeCell ref="A171:L172"/>
    <mergeCell ref="BJ116:BP117"/>
    <mergeCell ref="A130:O131"/>
    <mergeCell ref="P130:V131"/>
    <mergeCell ref="W130:AA131"/>
    <mergeCell ref="AB130:AF131"/>
    <mergeCell ref="AG130:AJ131"/>
    <mergeCell ref="A123:J124"/>
    <mergeCell ref="A125:J126"/>
    <mergeCell ref="AQ116:BG117"/>
    <mergeCell ref="A178:AJ188"/>
    <mergeCell ref="P132:V133"/>
    <mergeCell ref="Q113:U114"/>
    <mergeCell ref="AF113:AJ114"/>
    <mergeCell ref="V107:AA108"/>
    <mergeCell ref="V109:AA110"/>
    <mergeCell ref="V111:AA112"/>
    <mergeCell ref="V113:AA114"/>
    <mergeCell ref="A119:J120"/>
    <mergeCell ref="A121:J122"/>
    <mergeCell ref="W119:AF120"/>
    <mergeCell ref="W121:AF122"/>
    <mergeCell ref="A113:E114"/>
    <mergeCell ref="F107:P108"/>
    <mergeCell ref="F109:P110"/>
    <mergeCell ref="F111:P112"/>
    <mergeCell ref="F113:P114"/>
    <mergeCell ref="A107:E108"/>
    <mergeCell ref="A109:E110"/>
    <mergeCell ref="A111:E112"/>
    <mergeCell ref="Q107:U108"/>
    <mergeCell ref="AF107:AJ108"/>
    <mergeCell ref="Q109:U110"/>
    <mergeCell ref="AF109:AJ110"/>
    <mergeCell ref="Q111:U112"/>
    <mergeCell ref="AF111:AJ112"/>
    <mergeCell ref="AB107:AE108"/>
    <mergeCell ref="AB109:AE110"/>
    <mergeCell ref="AB111:AE112"/>
    <mergeCell ref="AB113:AE114"/>
    <mergeCell ref="A132:O133"/>
    <mergeCell ref="A134:O135"/>
    <mergeCell ref="A136:O137"/>
    <mergeCell ref="A138:O139"/>
    <mergeCell ref="W123:AF124"/>
    <mergeCell ref="W125:AF126"/>
    <mergeCell ref="AG119:AJ120"/>
    <mergeCell ref="AG121:AJ122"/>
    <mergeCell ref="AG123:AJ124"/>
    <mergeCell ref="AG125:AJ126"/>
    <mergeCell ref="K125:P126"/>
    <mergeCell ref="Q125:V126"/>
    <mergeCell ref="K119:P120"/>
    <mergeCell ref="Q119:V120"/>
    <mergeCell ref="K121:P122"/>
    <mergeCell ref="Q121:V122"/>
    <mergeCell ref="K123:P124"/>
    <mergeCell ref="Q123:V124"/>
    <mergeCell ref="W132:AA133"/>
    <mergeCell ref="AB132:AF133"/>
    <mergeCell ref="W134:AA135"/>
    <mergeCell ref="AB134:AF135"/>
    <mergeCell ref="W136:AA137"/>
    <mergeCell ref="AB136:AF137"/>
    <mergeCell ref="W138:AA139"/>
  </mergeCells>
  <pageMargins left="0.60902777777777795" right="0.25" top="0" bottom="0" header="0.3" footer="0.3"/>
  <pageSetup paperSize="258" scale="66" orientation="portrait" r:id="rId1"/>
  <rowBreaks count="2" manualBreakCount="2">
    <brk id="99" max="35" man="1"/>
    <brk id="197" max="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5:G40"/>
  <sheetViews>
    <sheetView view="pageBreakPreview" zoomScale="51" zoomScaleNormal="100" zoomScaleSheetLayoutView="51" workbookViewId="0">
      <selection activeCell="X36" sqref="X36"/>
    </sheetView>
  </sheetViews>
  <sheetFormatPr defaultColWidth="9" defaultRowHeight="15"/>
  <sheetData>
    <row r="35" spans="7:7">
      <c r="G35" s="1"/>
    </row>
    <row r="36" spans="7:7">
      <c r="G36" s="2"/>
    </row>
    <row r="38" spans="7:7">
      <c r="G38" s="3"/>
    </row>
    <row r="39" spans="7:7">
      <c r="G39" s="1"/>
    </row>
    <row r="40" spans="7:7">
      <c r="G40" s="4"/>
    </row>
  </sheetData>
  <pageMargins left="0.69930555555555596" right="0.69930555555555596" top="0.75" bottom="0.75" header="0.3" footer="0.3"/>
  <pageSetup scale="51" orientation="portrait" r:id="rId1"/>
  <colBreaks count="1" manualBreakCount="1">
    <brk id="19" max="8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90" zoomScaleNormal="90" workbookViewId="0"/>
  </sheetViews>
  <sheetFormatPr defaultRowHeight="15"/>
  <cols>
    <col min="1" max="1" width="33.28515625" style="23" bestFit="1" customWidth="1"/>
    <col min="2" max="2" width="55.85546875" style="23" bestFit="1" customWidth="1"/>
    <col min="3" max="3" width="7.7109375" style="21" customWidth="1"/>
    <col min="4" max="4" width="17.42578125" style="21" bestFit="1" customWidth="1"/>
    <col min="5" max="5" width="16" style="21" bestFit="1" customWidth="1"/>
    <col min="6" max="6" width="17.5703125" style="21" bestFit="1" customWidth="1"/>
    <col min="7" max="14" width="9.140625" style="20" customWidth="1"/>
  </cols>
  <sheetData>
    <row r="1" spans="1:6">
      <c r="A1" s="21" t="s">
        <v>309</v>
      </c>
      <c r="B1" s="21" t="s">
        <v>360</v>
      </c>
      <c r="D1" s="22" t="s">
        <v>296</v>
      </c>
      <c r="E1" s="22" t="s">
        <v>396</v>
      </c>
      <c r="F1" s="22" t="s">
        <v>427</v>
      </c>
    </row>
    <row r="2" spans="1:6">
      <c r="A2" s="21" t="s">
        <v>310</v>
      </c>
      <c r="B2" s="21" t="s">
        <v>361</v>
      </c>
      <c r="D2" s="22" t="s">
        <v>297</v>
      </c>
      <c r="E2" s="22" t="s">
        <v>397</v>
      </c>
      <c r="F2" s="22" t="s">
        <v>428</v>
      </c>
    </row>
    <row r="3" spans="1:6">
      <c r="A3" s="21" t="s">
        <v>311</v>
      </c>
      <c r="B3" s="21" t="s">
        <v>362</v>
      </c>
      <c r="D3" s="22" t="s">
        <v>298</v>
      </c>
      <c r="E3" s="22" t="s">
        <v>398</v>
      </c>
      <c r="F3" s="22" t="s">
        <v>429</v>
      </c>
    </row>
    <row r="4" spans="1:6">
      <c r="B4" s="21"/>
      <c r="D4" s="22" t="s">
        <v>299</v>
      </c>
      <c r="E4" s="22" t="s">
        <v>399</v>
      </c>
      <c r="F4" s="22" t="s">
        <v>430</v>
      </c>
    </row>
    <row r="5" spans="1:6">
      <c r="A5" s="21" t="s">
        <v>312</v>
      </c>
      <c r="B5" s="21" t="s">
        <v>363</v>
      </c>
      <c r="D5" s="22" t="s">
        <v>300</v>
      </c>
      <c r="E5" s="22" t="s">
        <v>400</v>
      </c>
      <c r="F5" s="22" t="s">
        <v>431</v>
      </c>
    </row>
    <row r="6" spans="1:6">
      <c r="A6" s="21" t="s">
        <v>313</v>
      </c>
      <c r="B6" s="21" t="s">
        <v>364</v>
      </c>
      <c r="D6" s="22" t="s">
        <v>301</v>
      </c>
      <c r="E6" s="22" t="s">
        <v>401</v>
      </c>
      <c r="F6" s="22" t="s">
        <v>432</v>
      </c>
    </row>
    <row r="7" spans="1:6">
      <c r="A7" s="21" t="s">
        <v>314</v>
      </c>
      <c r="B7" s="21" t="s">
        <v>365</v>
      </c>
      <c r="D7" s="22" t="s">
        <v>302</v>
      </c>
      <c r="E7" s="22" t="s">
        <v>402</v>
      </c>
      <c r="F7" s="22" t="s">
        <v>433</v>
      </c>
    </row>
    <row r="8" spans="1:6">
      <c r="B8" s="21"/>
      <c r="D8" s="22" t="s">
        <v>306</v>
      </c>
      <c r="E8" s="22" t="s">
        <v>403</v>
      </c>
      <c r="F8" s="22" t="s">
        <v>434</v>
      </c>
    </row>
    <row r="9" spans="1:6">
      <c r="A9" s="21" t="s">
        <v>315</v>
      </c>
      <c r="B9" s="21" t="s">
        <v>366</v>
      </c>
      <c r="D9" s="22" t="s">
        <v>307</v>
      </c>
      <c r="E9" s="22" t="s">
        <v>404</v>
      </c>
      <c r="F9" s="22" t="s">
        <v>435</v>
      </c>
    </row>
    <row r="10" spans="1:6">
      <c r="A10" s="21" t="s">
        <v>316</v>
      </c>
      <c r="B10" s="21" t="s">
        <v>367</v>
      </c>
      <c r="D10" s="22" t="s">
        <v>308</v>
      </c>
      <c r="E10" s="22" t="s">
        <v>405</v>
      </c>
      <c r="F10" s="22" t="s">
        <v>436</v>
      </c>
    </row>
    <row r="11" spans="1:6">
      <c r="A11" s="21" t="s">
        <v>317</v>
      </c>
      <c r="B11" s="21" t="s">
        <v>368</v>
      </c>
      <c r="D11" s="22" t="s">
        <v>304</v>
      </c>
      <c r="E11" s="22" t="s">
        <v>406</v>
      </c>
      <c r="F11" s="22" t="s">
        <v>437</v>
      </c>
    </row>
    <row r="12" spans="1:6">
      <c r="B12" s="21"/>
      <c r="D12" s="22" t="s">
        <v>305</v>
      </c>
      <c r="E12" s="22" t="s">
        <v>407</v>
      </c>
      <c r="F12" s="22" t="s">
        <v>438</v>
      </c>
    </row>
    <row r="13" spans="1:6">
      <c r="A13" s="21" t="s">
        <v>318</v>
      </c>
      <c r="B13" s="21" t="s">
        <v>369</v>
      </c>
      <c r="E13" s="22" t="s">
        <v>408</v>
      </c>
      <c r="F13" s="22" t="s">
        <v>439</v>
      </c>
    </row>
    <row r="14" spans="1:6">
      <c r="A14" s="21" t="s">
        <v>319</v>
      </c>
      <c r="B14" s="21" t="s">
        <v>370</v>
      </c>
      <c r="E14" s="22" t="s">
        <v>409</v>
      </c>
      <c r="F14" s="22" t="s">
        <v>440</v>
      </c>
    </row>
    <row r="15" spans="1:6">
      <c r="B15" s="21" t="s">
        <v>371</v>
      </c>
      <c r="E15" s="22" t="s">
        <v>410</v>
      </c>
      <c r="F15" s="22" t="s">
        <v>441</v>
      </c>
    </row>
    <row r="16" spans="1:6">
      <c r="A16" s="21" t="s">
        <v>320</v>
      </c>
      <c r="B16" s="21"/>
      <c r="E16" s="22" t="s">
        <v>411</v>
      </c>
      <c r="F16" s="22" t="s">
        <v>442</v>
      </c>
    </row>
    <row r="17" spans="1:6">
      <c r="A17" s="21" t="s">
        <v>321</v>
      </c>
      <c r="B17" s="21" t="s">
        <v>372</v>
      </c>
      <c r="E17" s="22" t="s">
        <v>412</v>
      </c>
      <c r="F17" s="22" t="s">
        <v>443</v>
      </c>
    </row>
    <row r="18" spans="1:6">
      <c r="B18" s="21" t="s">
        <v>373</v>
      </c>
      <c r="E18" s="22" t="s">
        <v>413</v>
      </c>
      <c r="F18" s="22" t="s">
        <v>444</v>
      </c>
    </row>
    <row r="19" spans="1:6">
      <c r="A19" s="21" t="s">
        <v>322</v>
      </c>
      <c r="B19" s="21" t="s">
        <v>374</v>
      </c>
      <c r="E19" s="22" t="s">
        <v>414</v>
      </c>
      <c r="F19" s="22" t="s">
        <v>445</v>
      </c>
    </row>
    <row r="20" spans="1:6">
      <c r="A20" s="21" t="s">
        <v>323</v>
      </c>
      <c r="B20" s="21"/>
      <c r="E20" s="22" t="s">
        <v>415</v>
      </c>
      <c r="F20" s="22" t="s">
        <v>446</v>
      </c>
    </row>
    <row r="21" spans="1:6">
      <c r="A21" s="21" t="s">
        <v>324</v>
      </c>
      <c r="B21" s="21" t="s">
        <v>375</v>
      </c>
      <c r="E21" s="22" t="s">
        <v>416</v>
      </c>
      <c r="F21" s="22" t="s">
        <v>447</v>
      </c>
    </row>
    <row r="22" spans="1:6">
      <c r="A22" s="21" t="s">
        <v>325</v>
      </c>
      <c r="B22" s="21" t="s">
        <v>376</v>
      </c>
      <c r="E22" s="22" t="s">
        <v>417</v>
      </c>
      <c r="F22" s="22" t="s">
        <v>448</v>
      </c>
    </row>
    <row r="23" spans="1:6">
      <c r="B23" s="21" t="s">
        <v>377</v>
      </c>
      <c r="E23" s="22" t="s">
        <v>418</v>
      </c>
    </row>
    <row r="24" spans="1:6">
      <c r="A24" s="21" t="s">
        <v>326</v>
      </c>
      <c r="B24" s="21"/>
      <c r="E24" s="22" t="s">
        <v>419</v>
      </c>
    </row>
    <row r="25" spans="1:6">
      <c r="A25" s="21" t="s">
        <v>327</v>
      </c>
      <c r="B25" s="21" t="s">
        <v>378</v>
      </c>
      <c r="E25" s="22" t="s">
        <v>420</v>
      </c>
    </row>
    <row r="26" spans="1:6">
      <c r="B26" s="21" t="s">
        <v>379</v>
      </c>
      <c r="E26" s="22" t="s">
        <v>421</v>
      </c>
    </row>
    <row r="27" spans="1:6">
      <c r="A27" s="21" t="s">
        <v>328</v>
      </c>
      <c r="B27" s="21" t="s">
        <v>380</v>
      </c>
      <c r="E27" s="22" t="s">
        <v>422</v>
      </c>
    </row>
    <row r="28" spans="1:6">
      <c r="A28" s="21" t="s">
        <v>329</v>
      </c>
      <c r="B28" s="21"/>
      <c r="E28" s="22" t="s">
        <v>423</v>
      </c>
    </row>
    <row r="29" spans="1:6">
      <c r="A29" s="21" t="s">
        <v>330</v>
      </c>
      <c r="B29" s="21" t="s">
        <v>381</v>
      </c>
      <c r="E29" s="22" t="s">
        <v>424</v>
      </c>
    </row>
    <row r="30" spans="1:6">
      <c r="A30" s="21" t="s">
        <v>331</v>
      </c>
      <c r="B30" s="21" t="s">
        <v>382</v>
      </c>
      <c r="E30" s="22" t="s">
        <v>425</v>
      </c>
    </row>
    <row r="31" spans="1:6">
      <c r="A31" s="21" t="s">
        <v>332</v>
      </c>
      <c r="B31" s="21" t="s">
        <v>383</v>
      </c>
      <c r="E31" s="22" t="s">
        <v>426</v>
      </c>
    </row>
    <row r="32" spans="1:6">
      <c r="A32" s="21" t="s">
        <v>333</v>
      </c>
      <c r="B32" s="21"/>
    </row>
    <row r="33" spans="1:2">
      <c r="B33" s="21" t="s">
        <v>384</v>
      </c>
    </row>
    <row r="34" spans="1:2">
      <c r="A34" s="21" t="s">
        <v>334</v>
      </c>
      <c r="B34" s="21" t="s">
        <v>385</v>
      </c>
    </row>
    <row r="35" spans="1:2">
      <c r="A35" s="21" t="s">
        <v>335</v>
      </c>
      <c r="B35" s="21" t="s">
        <v>386</v>
      </c>
    </row>
    <row r="36" spans="1:2">
      <c r="A36" s="21" t="s">
        <v>336</v>
      </c>
      <c r="B36" s="21"/>
    </row>
    <row r="37" spans="1:2">
      <c r="A37" s="21" t="s">
        <v>337</v>
      </c>
      <c r="B37" s="21" t="s">
        <v>387</v>
      </c>
    </row>
    <row r="38" spans="1:2">
      <c r="A38" s="21" t="s">
        <v>338</v>
      </c>
      <c r="B38" s="21" t="s">
        <v>388</v>
      </c>
    </row>
    <row r="39" spans="1:2">
      <c r="A39" s="21" t="s">
        <v>339</v>
      </c>
      <c r="B39" s="21" t="s">
        <v>389</v>
      </c>
    </row>
    <row r="41" spans="1:2">
      <c r="A41" s="21" t="s">
        <v>340</v>
      </c>
    </row>
    <row r="42" spans="1:2">
      <c r="A42" s="21" t="s">
        <v>341</v>
      </c>
      <c r="B42" s="21" t="s">
        <v>390</v>
      </c>
    </row>
    <row r="43" spans="1:2">
      <c r="A43" s="21" t="s">
        <v>342</v>
      </c>
      <c r="B43" s="21" t="s">
        <v>391</v>
      </c>
    </row>
    <row r="44" spans="1:2">
      <c r="A44" s="21" t="s">
        <v>343</v>
      </c>
      <c r="B44" s="21" t="s">
        <v>392</v>
      </c>
    </row>
    <row r="45" spans="1:2">
      <c r="A45" s="21" t="s">
        <v>344</v>
      </c>
      <c r="B45" s="21" t="s">
        <v>393</v>
      </c>
    </row>
    <row r="46" spans="1:2">
      <c r="A46" s="21" t="s">
        <v>345</v>
      </c>
      <c r="B46" s="21" t="s">
        <v>394</v>
      </c>
    </row>
    <row r="47" spans="1:2">
      <c r="B47" s="21" t="s">
        <v>395</v>
      </c>
    </row>
    <row r="48" spans="1:2">
      <c r="A48" s="21" t="s">
        <v>346</v>
      </c>
    </row>
    <row r="49" spans="1:1">
      <c r="A49" s="21" t="s">
        <v>347</v>
      </c>
    </row>
    <row r="50" spans="1:1">
      <c r="A50" s="21" t="s">
        <v>348</v>
      </c>
    </row>
    <row r="51" spans="1:1">
      <c r="A51" s="21" t="s">
        <v>349</v>
      </c>
    </row>
    <row r="52" spans="1:1">
      <c r="A52" s="21" t="s">
        <v>350</v>
      </c>
    </row>
    <row r="53" spans="1:1">
      <c r="A53" s="21" t="s">
        <v>351</v>
      </c>
    </row>
    <row r="55" spans="1:1">
      <c r="A55" s="21" t="s">
        <v>352</v>
      </c>
    </row>
    <row r="56" spans="1:1">
      <c r="A56" s="21" t="s">
        <v>353</v>
      </c>
    </row>
    <row r="57" spans="1:1">
      <c r="A57" s="21" t="s">
        <v>354</v>
      </c>
    </row>
    <row r="58" spans="1:1">
      <c r="A58" s="21" t="s">
        <v>355</v>
      </c>
    </row>
    <row r="59" spans="1:1">
      <c r="A59" s="21" t="s">
        <v>356</v>
      </c>
    </row>
    <row r="60" spans="1:1">
      <c r="A60" s="21" t="s">
        <v>357</v>
      </c>
    </row>
    <row r="62" spans="1:1">
      <c r="A62" s="21" t="s">
        <v>358</v>
      </c>
    </row>
    <row r="63" spans="1:1">
      <c r="A63" s="21" t="s">
        <v>359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BVRTEMP</vt:lpstr>
      <vt:lpstr>BVR</vt:lpstr>
      <vt:lpstr>SKETCH</vt:lpstr>
      <vt:lpstr>DROPDOWN LIST</vt:lpstr>
      <vt:lpstr>BVR!Print_Area</vt:lpstr>
      <vt:lpstr>SKETCH!Print_Area</vt:lpstr>
    </vt:vector>
  </TitlesOfParts>
  <Company>Comprehensive Credit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Castillo</dc:creator>
  <cp:lastModifiedBy>Dodong Pogi</cp:lastModifiedBy>
  <cp:lastPrinted>2017-12-26T03:45:00Z</cp:lastPrinted>
  <dcterms:created xsi:type="dcterms:W3CDTF">2012-08-14T06:31:00Z</dcterms:created>
  <dcterms:modified xsi:type="dcterms:W3CDTF">2020-02-21T02:32:59Z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