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180" windowWidth="15480" windowHeight="8010" tabRatio="657" firstSheet="2" activeTab="2"/>
  </bookViews>
  <sheets>
    <sheet name="PD form" sheetId="1" state="hidden" r:id="rId1"/>
    <sheet name="BV form (2)" sheetId="2" state="hidden" r:id="rId2"/>
    <sheet name="BVR2" sheetId="5" r:id="rId3"/>
    <sheet name="BV form" sheetId="3" r:id="rId4"/>
    <sheet name="DROPDOWN LIST" sheetId="6" state="hidden" r:id="rId5"/>
  </sheets>
  <definedNames>
    <definedName name="Excel_BuiltIn_Print_Area_2">"$#REF!.$A$1:$L$60"</definedName>
    <definedName name="_xlnm.Print_Area" localSheetId="3">'BV form'!$A$1:$U$79</definedName>
    <definedName name="_xlnm.Print_Area" localSheetId="1">'BV form (2)'!$A$1:$U$74</definedName>
    <definedName name="_xlnm.Print_Area" localSheetId="2">'BVR2'!$A$1:$F$168</definedName>
    <definedName name="_xlnm.Print_Area" localSheetId="0">'PD form'!$A$1:$AH$71</definedName>
  </definedNames>
  <calcPr calcId="144525"/>
</workbook>
</file>

<file path=xl/calcChain.xml><?xml version="1.0" encoding="utf-8"?>
<calcChain xmlns="http://schemas.openxmlformats.org/spreadsheetml/2006/main">
  <c r="F129" i="6" l="1"/>
  <c r="E129" i="6"/>
  <c r="D129" i="6"/>
  <c r="C129" i="6"/>
  <c r="B100" i="6"/>
  <c r="B97" i="6"/>
  <c r="B94" i="6"/>
  <c r="B90" i="6"/>
  <c r="G73" i="6" s="1"/>
  <c r="B87" i="6"/>
  <c r="B84" i="6"/>
  <c r="B80" i="6"/>
  <c r="B77" i="6"/>
  <c r="F72" i="6" s="1"/>
  <c r="G74" i="6"/>
  <c r="F74" i="6"/>
  <c r="E74" i="6"/>
  <c r="B74" i="6"/>
  <c r="E72" i="6" s="1"/>
  <c r="F73" i="6"/>
  <c r="E73" i="6"/>
  <c r="G72" i="6"/>
  <c r="C53" i="6"/>
  <c r="G44" i="6"/>
  <c r="H41" i="6"/>
  <c r="G41" i="6"/>
  <c r="F41" i="6"/>
  <c r="E41" i="6"/>
  <c r="D41" i="6"/>
  <c r="H40" i="6"/>
  <c r="G40" i="6"/>
  <c r="F40" i="6"/>
  <c r="E40" i="6"/>
  <c r="K56" i="6" s="1"/>
  <c r="D40" i="6"/>
  <c r="H39" i="6"/>
  <c r="G39" i="6"/>
  <c r="F39" i="6"/>
  <c r="E39" i="6"/>
  <c r="D39" i="6"/>
  <c r="H38" i="6"/>
  <c r="G38" i="6"/>
  <c r="F38" i="6"/>
  <c r="E38" i="6"/>
  <c r="D38" i="6"/>
  <c r="H37" i="6"/>
  <c r="G37" i="6"/>
  <c r="F37" i="6"/>
  <c r="E37" i="6"/>
  <c r="D37" i="6"/>
  <c r="K34" i="6"/>
  <c r="J34" i="6"/>
  <c r="I34" i="6"/>
  <c r="F34" i="6"/>
  <c r="J46" i="6" s="1"/>
  <c r="I56" i="6" s="1"/>
  <c r="E34" i="6"/>
  <c r="D34" i="6"/>
  <c r="H46" i="6" s="1"/>
  <c r="K33" i="6"/>
  <c r="J33" i="6"/>
  <c r="I33" i="6"/>
  <c r="F33" i="6"/>
  <c r="J45" i="6" s="1"/>
  <c r="I55" i="6" s="1"/>
  <c r="E33" i="6"/>
  <c r="D33" i="6"/>
  <c r="K55" i="6" s="1"/>
  <c r="K32" i="6"/>
  <c r="J32" i="6"/>
  <c r="I32" i="6"/>
  <c r="F32" i="6"/>
  <c r="J44" i="6" s="1"/>
  <c r="I54" i="6" s="1"/>
  <c r="E32" i="6"/>
  <c r="D32" i="6"/>
  <c r="F44" i="6" s="1"/>
  <c r="K31" i="6"/>
  <c r="J31" i="6"/>
  <c r="J49" i="6" s="1"/>
  <c r="I57" i="6" s="1"/>
  <c r="I31" i="6"/>
  <c r="F31" i="6"/>
  <c r="I49" i="6" s="1"/>
  <c r="H57" i="6" s="1"/>
  <c r="E31" i="6"/>
  <c r="D31" i="6"/>
  <c r="E49" i="6" s="1"/>
  <c r="H45" i="6" l="1"/>
  <c r="I46" i="6"/>
  <c r="H56" i="6" s="1"/>
  <c r="D44" i="6"/>
  <c r="F54" i="6" s="1"/>
  <c r="H44" i="6"/>
  <c r="G54" i="6" s="1"/>
  <c r="E45" i="6"/>
  <c r="I45" i="6"/>
  <c r="H55" i="6" s="1"/>
  <c r="F46" i="6"/>
  <c r="G49" i="6"/>
  <c r="K57" i="6"/>
  <c r="E46" i="6"/>
  <c r="F49" i="6"/>
  <c r="E44" i="6"/>
  <c r="I44" i="6"/>
  <c r="H54" i="6" s="1"/>
  <c r="F45" i="6"/>
  <c r="G46" i="6"/>
  <c r="G56" i="6" s="1"/>
  <c r="D49" i="6"/>
  <c r="H49" i="6"/>
  <c r="K54" i="6"/>
  <c r="D45" i="6"/>
  <c r="G45" i="6"/>
  <c r="D46" i="6"/>
  <c r="Q48" i="3"/>
  <c r="Q47" i="3"/>
  <c r="Q46" i="3"/>
  <c r="Q45" i="3"/>
  <c r="E47" i="3"/>
  <c r="E46" i="3"/>
  <c r="E45" i="3"/>
  <c r="R44" i="3"/>
  <c r="M44" i="3"/>
  <c r="C44" i="3"/>
  <c r="C50" i="3"/>
  <c r="J74" i="3"/>
  <c r="A74" i="3"/>
  <c r="M55" i="3"/>
  <c r="H55" i="3"/>
  <c r="C55" i="3"/>
  <c r="H54" i="3"/>
  <c r="C54" i="3"/>
  <c r="M53" i="3"/>
  <c r="H53" i="3"/>
  <c r="C53" i="3"/>
  <c r="H52" i="3"/>
  <c r="C52" i="3"/>
  <c r="C51" i="3"/>
  <c r="M51" i="3"/>
  <c r="H51" i="3"/>
  <c r="M50" i="3"/>
  <c r="H50" i="3"/>
  <c r="C35" i="3"/>
  <c r="K42" i="3"/>
  <c r="K41" i="3"/>
  <c r="K40" i="3"/>
  <c r="K39" i="3"/>
  <c r="F42" i="3"/>
  <c r="F41" i="3"/>
  <c r="F40" i="3"/>
  <c r="F39" i="3"/>
  <c r="A42" i="3"/>
  <c r="A41" i="3"/>
  <c r="A40" i="3"/>
  <c r="A39" i="3"/>
  <c r="M35" i="3"/>
  <c r="M34" i="3"/>
  <c r="R35" i="3"/>
  <c r="R34" i="3"/>
  <c r="H35" i="3"/>
  <c r="H34" i="3"/>
  <c r="C34" i="3"/>
  <c r="R33" i="3"/>
  <c r="M33" i="3"/>
  <c r="H33" i="3"/>
  <c r="C33" i="3"/>
  <c r="C30" i="3"/>
  <c r="E32" i="3"/>
  <c r="R30" i="3"/>
  <c r="P31" i="3" s="1"/>
  <c r="M30" i="3"/>
  <c r="H30" i="3"/>
  <c r="I31" i="3" s="1"/>
  <c r="C13" i="3"/>
  <c r="P28" i="3"/>
  <c r="K28" i="3"/>
  <c r="E28" i="3"/>
  <c r="O20" i="3"/>
  <c r="O19" i="3"/>
  <c r="O18" i="3"/>
  <c r="J20" i="3"/>
  <c r="J19" i="3"/>
  <c r="J18" i="3"/>
  <c r="E20" i="3"/>
  <c r="E19" i="3"/>
  <c r="E18" i="3"/>
  <c r="E16" i="3"/>
  <c r="C15" i="3"/>
  <c r="R13" i="3"/>
  <c r="M13" i="3"/>
  <c r="H13" i="3"/>
  <c r="C12" i="3"/>
  <c r="R12" i="3"/>
  <c r="M12" i="3"/>
  <c r="H12" i="3"/>
  <c r="M11" i="3"/>
  <c r="H11" i="3"/>
  <c r="C11" i="3"/>
  <c r="C9" i="3"/>
  <c r="H8" i="3"/>
  <c r="M8" i="3"/>
  <c r="M9" i="3"/>
  <c r="H9" i="3"/>
  <c r="C8" i="3"/>
  <c r="T7" i="3"/>
  <c r="Q5" i="3"/>
  <c r="B7" i="3"/>
  <c r="B6" i="3"/>
  <c r="B5" i="3"/>
  <c r="E27" i="3"/>
  <c r="B14" i="3"/>
  <c r="B50" i="5"/>
  <c r="B57" i="3"/>
  <c r="B14" i="5"/>
  <c r="A70" i="3" s="1"/>
  <c r="A59" i="3"/>
  <c r="K63" i="3"/>
  <c r="K57" i="3"/>
  <c r="B63" i="3"/>
  <c r="G55" i="6" l="1"/>
  <c r="F55" i="6"/>
  <c r="F56" i="6"/>
  <c r="F57" i="6"/>
  <c r="G57" i="6"/>
  <c r="E48" i="3"/>
  <c r="D37" i="3"/>
  <c r="K68" i="3"/>
  <c r="B68" i="3"/>
  <c r="A65" i="3" l="1"/>
</calcChain>
</file>

<file path=xl/comments1.xml><?xml version="1.0" encoding="utf-8"?>
<comments xmlns="http://schemas.openxmlformats.org/spreadsheetml/2006/main">
  <authors>
    <author>comprehensive credit</author>
  </authors>
  <commentList>
    <comment ref="C61" authorId="0">
      <text>
        <r>
          <rPr>
            <b/>
            <sz val="9"/>
            <color indexed="81"/>
            <rFont val="Tahoma"/>
            <family val="2"/>
          </rPr>
          <t>MONTH</t>
        </r>
      </text>
    </comment>
    <comment ref="D61" authorId="0">
      <text>
        <r>
          <rPr>
            <b/>
            <sz val="9"/>
            <color indexed="81"/>
            <rFont val="Tahoma"/>
            <family val="2"/>
          </rPr>
          <t>DAY</t>
        </r>
      </text>
    </comment>
    <comment ref="E61" authorId="0">
      <text>
        <r>
          <rPr>
            <b/>
            <sz val="9"/>
            <color indexed="81"/>
            <rFont val="Tahoma"/>
            <family val="2"/>
          </rPr>
          <t>YEAR</t>
        </r>
      </text>
    </comment>
  </commentList>
</comments>
</file>

<file path=xl/sharedStrings.xml><?xml version="1.0" encoding="utf-8"?>
<sst xmlns="http://schemas.openxmlformats.org/spreadsheetml/2006/main" count="1537" uniqueCount="927">
  <si>
    <t>CI FORM 04-03</t>
  </si>
  <si>
    <t>RCBC SAVINGS BANK</t>
  </si>
  <si>
    <t>PERSONAL  DATA / RESIDENCE &amp; NEIGHBORHOOD CHECKING</t>
  </si>
  <si>
    <t>DATE ASSIGNED:</t>
  </si>
  <si>
    <t>TYPE OF LOAN:</t>
  </si>
  <si>
    <t>PERSONAL  DATA</t>
  </si>
  <si>
    <t>NAME:*</t>
  </si>
  <si>
    <r>
      <t>AGE</t>
    </r>
    <r>
      <rPr>
        <b/>
        <sz val="9"/>
        <rFont val="Arial"/>
        <family val="2"/>
      </rPr>
      <t xml:space="preserve"> *</t>
    </r>
  </si>
  <si>
    <t>TEL# *</t>
  </si>
  <si>
    <t>ADDRESS:*</t>
  </si>
  <si>
    <t>(</t>
  </si>
  <si>
    <t>)</t>
  </si>
  <si>
    <t>MALE *</t>
  </si>
  <si>
    <t>SINGLE</t>
  </si>
  <si>
    <t>MARRIED  *</t>
  </si>
  <si>
    <t>FEMALE</t>
  </si>
  <si>
    <t>WIDOW</t>
  </si>
  <si>
    <t>SEPARATED</t>
  </si>
  <si>
    <t># OF CHILDREN</t>
  </si>
  <si>
    <t>NATIONALITY</t>
  </si>
  <si>
    <t>*</t>
  </si>
  <si>
    <t>SPOUSE*</t>
  </si>
  <si>
    <t>Age:</t>
  </si>
  <si>
    <t>NAME OF CHILDREN</t>
  </si>
  <si>
    <t>AGE</t>
  </si>
  <si>
    <t>OCCUPATION / SCHOOL LAST ATTENDED</t>
  </si>
  <si>
    <t>GRADE/ LEVEL/ POSITION</t>
  </si>
  <si>
    <t>RESIDENCE  CHECKING</t>
  </si>
  <si>
    <t>RENTED</t>
  </si>
  <si>
    <t>MONTHLY RENTALS</t>
  </si>
  <si>
    <t>LANDLORD</t>
  </si>
  <si>
    <t>ADDRESS</t>
  </si>
  <si>
    <t>OWNED</t>
  </si>
  <si>
    <t>LOT AREA</t>
  </si>
  <si>
    <t>FLOOR AREA</t>
  </si>
  <si>
    <t>IF MORTGAGE</t>
  </si>
  <si>
    <t>YES</t>
  </si>
  <si>
    <t>NO</t>
  </si>
  <si>
    <t>TERMS</t>
  </si>
  <si>
    <t>MONTHLY AMORTIZATION</t>
  </si>
  <si>
    <t>LIVING WITH PARENTS</t>
  </si>
  <si>
    <t>USED FREE BY:</t>
  </si>
  <si>
    <t>*DESCRIPTION:</t>
  </si>
  <si>
    <t>STOREY</t>
  </si>
  <si>
    <t>*BEDROOM</t>
  </si>
  <si>
    <t>*TOILET / BATH</t>
  </si>
  <si>
    <t>MANSION</t>
  </si>
  <si>
    <t>CONDOMINIUM</t>
  </si>
  <si>
    <t>DUPLEX</t>
  </si>
  <si>
    <t>BUNGALOW</t>
  </si>
  <si>
    <t>BUILDING</t>
  </si>
  <si>
    <t>APARTMENT</t>
  </si>
  <si>
    <t>SPLIT LEVEL</t>
  </si>
  <si>
    <t>TOWNHOUSE</t>
  </si>
  <si>
    <t>HOUSING CONDITION</t>
  </si>
  <si>
    <t>QUALITY</t>
  </si>
  <si>
    <t>MAINTENANCE</t>
  </si>
  <si>
    <t>FURNISHING</t>
  </si>
  <si>
    <t>NEW</t>
  </si>
  <si>
    <t>VERY GOOD</t>
  </si>
  <si>
    <t>GOOD</t>
  </si>
  <si>
    <t>FAIR</t>
  </si>
  <si>
    <t>POOR</t>
  </si>
  <si>
    <t>MADE:</t>
  </si>
  <si>
    <t>*(</t>
  </si>
  <si>
    <t>CONCRETE</t>
  </si>
  <si>
    <t>SEMI-CONCRETE</t>
  </si>
  <si>
    <t>WOODEN</t>
  </si>
  <si>
    <t>PAINTED</t>
  </si>
  <si>
    <t>UNPAINTED</t>
  </si>
  <si>
    <t>LIVING CONDITON       *</t>
  </si>
  <si>
    <t>AVERAGE</t>
  </si>
  <si>
    <t>VEHICLES OWNED</t>
  </si>
  <si>
    <t>*MODEL</t>
  </si>
  <si>
    <t>*CONDITION</t>
  </si>
  <si>
    <t>MORTGAGE  TO</t>
  </si>
  <si>
    <t>GARAGE</t>
  </si>
  <si>
    <t>OVER 2 CAR GARAGE</t>
  </si>
  <si>
    <t>2 CAR GARAGE</t>
  </si>
  <si>
    <t>1 CAR GARAGE</t>
  </si>
  <si>
    <t>FENCED</t>
  </si>
  <si>
    <t>OPEN</t>
  </si>
  <si>
    <t>COMMON</t>
  </si>
  <si>
    <t>NO GARAGE</t>
  </si>
  <si>
    <t>NEIGHBORHOOD  CHECKING</t>
  </si>
  <si>
    <t>CLASSIFICATION</t>
  </si>
  <si>
    <t>RESIDENTIAL</t>
  </si>
  <si>
    <t>COMMERCIAL</t>
  </si>
  <si>
    <t>INDUSTRIAL</t>
  </si>
  <si>
    <t>EXCLUSIVE</t>
  </si>
  <si>
    <t>REPUTATION</t>
  </si>
  <si>
    <t>KNOWN</t>
  </si>
  <si>
    <t>NOT KNOWN</t>
  </si>
  <si>
    <t>SECURITY</t>
  </si>
  <si>
    <t>WITH GUARDS</t>
  </si>
  <si>
    <t>W/O GUARDS</t>
  </si>
  <si>
    <t>LENGTH OF STAY</t>
  </si>
  <si>
    <t>PREVIOUS ADDRESS</t>
  </si>
  <si>
    <t>(if less than 2 years at present address)</t>
  </si>
  <si>
    <t>REMARKS</t>
  </si>
  <si>
    <t>INFORMANT 1:*</t>
  </si>
  <si>
    <t>RELATIONSHIP:</t>
  </si>
  <si>
    <t xml:space="preserve">      </t>
  </si>
  <si>
    <t>INFORMANT 2:*</t>
  </si>
  <si>
    <t>INFORMANT 3:*</t>
  </si>
  <si>
    <t>FIELD CREDIT INVESTIGATOR</t>
  </si>
  <si>
    <t>DATE</t>
  </si>
  <si>
    <t>NOTED BY</t>
  </si>
  <si>
    <r>
      <t xml:space="preserve">NOTE: with </t>
    </r>
    <r>
      <rPr>
        <b/>
        <sz val="12"/>
        <rFont val="Arial"/>
        <family val="2"/>
      </rPr>
      <t>*</t>
    </r>
    <r>
      <rPr>
        <b/>
        <sz val="9"/>
        <rFont val="Arial"/>
        <family val="2"/>
      </rPr>
      <t xml:space="preserve"> sign is a mandarory field.</t>
    </r>
  </si>
  <si>
    <t>CI  FORM 04-04</t>
  </si>
  <si>
    <t>BUSINESS VERIFICATION</t>
  </si>
  <si>
    <t xml:space="preserve">SUBJECT:  </t>
  </si>
  <si>
    <t>TYPE OF LOAN</t>
  </si>
  <si>
    <t xml:space="preserve">NAME OF FIRM: </t>
  </si>
  <si>
    <t xml:space="preserve">ADDRESS: </t>
  </si>
  <si>
    <t>TEL #</t>
  </si>
  <si>
    <t>POSTION                     *</t>
  </si>
  <si>
    <t>OWNER</t>
  </si>
  <si>
    <t>CHAIRMAN</t>
  </si>
  <si>
    <t>DIRECTOR</t>
  </si>
  <si>
    <t>PRESIDENT</t>
  </si>
  <si>
    <t>VICE-PRESIDENT</t>
  </si>
  <si>
    <t>PARTNER</t>
  </si>
  <si>
    <t>HISTORY / OPERATIONS</t>
  </si>
  <si>
    <t>ORGANIZATION            *</t>
  </si>
  <si>
    <t>CORPORATION</t>
  </si>
  <si>
    <t>PARTNERSHIP</t>
  </si>
  <si>
    <t>SINGLE PROPRIETOR</t>
  </si>
  <si>
    <t>NATURE OF BUSINESS *</t>
  </si>
  <si>
    <t>MANUFACTURING</t>
  </si>
  <si>
    <t>TRADING</t>
  </si>
  <si>
    <t>SERVICES</t>
  </si>
  <si>
    <t>OTHERS</t>
  </si>
  <si>
    <t>REGISTERED WITH      *</t>
  </si>
  <si>
    <t>SEC</t>
  </si>
  <si>
    <t>DTI</t>
  </si>
  <si>
    <t>CITY PERMIT</t>
  </si>
  <si>
    <t>NO PERMIT</t>
  </si>
  <si>
    <t>DATE ORGANIZED *</t>
  </si>
  <si>
    <t>MAIN LINE OF BUSINESS *</t>
  </si>
  <si>
    <t>MAJOR PRODUCTS / SERVICES *</t>
  </si>
  <si>
    <t xml:space="preserve">MAJOR CUSTOMERS </t>
  </si>
  <si>
    <t>COMPANY NAME</t>
  </si>
  <si>
    <t>CONTACT PERSON</t>
  </si>
  <si>
    <t>CONTACT NUMBER/S</t>
  </si>
  <si>
    <t xml:space="preserve">MAJOR SUPPLIERS </t>
  </si>
  <si>
    <t>MAJOR BANKS</t>
  </si>
  <si>
    <t># OF EMPLOYEES: *</t>
  </si>
  <si>
    <t>TOTAL*</t>
  </si>
  <si>
    <t>REGULAR*</t>
  </si>
  <si>
    <t>CONTRACTUAL*</t>
  </si>
  <si>
    <t>FACILITIES</t>
  </si>
  <si>
    <t>PREMISES                   *</t>
  </si>
  <si>
    <t>LEASED</t>
  </si>
  <si>
    <t>USED FREE BY</t>
  </si>
  <si>
    <t>MONTHLY RENTALS:</t>
  </si>
  <si>
    <t>BRANCHES / AFFILATES:</t>
  </si>
  <si>
    <t>FIXED ASSETS    *</t>
  </si>
  <si>
    <t>LAND</t>
  </si>
  <si>
    <t>MACHINERIES</t>
  </si>
  <si>
    <t>EQUIPMENT</t>
  </si>
  <si>
    <t>FIXTURES</t>
  </si>
  <si>
    <t>TABLES</t>
  </si>
  <si>
    <t>COMPUTERS</t>
  </si>
  <si>
    <t>FAX MACHINE</t>
  </si>
  <si>
    <t>FILING CABINET</t>
  </si>
  <si>
    <t>AIRCON</t>
  </si>
  <si>
    <t>CALCULATOR</t>
  </si>
  <si>
    <t>XEROX MACHINE</t>
  </si>
  <si>
    <t>TYPEWRITERS</t>
  </si>
  <si>
    <t># OF VEHICLES</t>
  </si>
  <si>
    <t>REGISTERED OWNER</t>
  </si>
  <si>
    <t xml:space="preserve"> *  MODEL</t>
  </si>
  <si>
    <t>*  CONDITION</t>
  </si>
  <si>
    <t>MORTGAGE WITH</t>
  </si>
  <si>
    <t>FINANCIAL</t>
  </si>
  <si>
    <t>OBTAINED FROM          *</t>
  </si>
  <si>
    <t>FINANCIAL STATEMENT</t>
  </si>
  <si>
    <t>INTERVIEW</t>
  </si>
  <si>
    <t>ESTIMATE</t>
  </si>
  <si>
    <t xml:space="preserve">AVERAGE GROSS INCOME </t>
  </si>
  <si>
    <t xml:space="preserve">                     </t>
  </si>
  <si>
    <t>CAPITAL</t>
  </si>
  <si>
    <t>RECIEVABLES</t>
  </si>
  <si>
    <t>AVERAGE NET INCOME</t>
  </si>
  <si>
    <t>INVENTORY</t>
  </si>
  <si>
    <t>LIABILITIES</t>
  </si>
  <si>
    <t>FIXED ASSETS</t>
  </si>
  <si>
    <t>LAST YEAR'S SALES</t>
  </si>
  <si>
    <t>OBSERVATIONS</t>
  </si>
  <si>
    <t>BUSINESS ACTIVITY    *</t>
  </si>
  <si>
    <t>BRISK</t>
  </si>
  <si>
    <t>MODERATE</t>
  </si>
  <si>
    <t>SLOW</t>
  </si>
  <si>
    <t>LOCATION                   *</t>
  </si>
  <si>
    <t>PRODUCT                    *</t>
  </si>
  <si>
    <t>SALEABLE</t>
  </si>
  <si>
    <t>SLOW MOVING</t>
  </si>
  <si>
    <t>INVENTORY                 *</t>
  </si>
  <si>
    <t>HIGH</t>
  </si>
  <si>
    <t>ADEQUATE</t>
  </si>
  <si>
    <t>LOW</t>
  </si>
  <si>
    <t>SIGNBOARD                *</t>
  </si>
  <si>
    <t>WITH</t>
  </si>
  <si>
    <t>WITHOUT</t>
  </si>
  <si>
    <t>CLASSIFICATION         *</t>
  </si>
  <si>
    <r>
      <t>RELATIONSHIP</t>
    </r>
    <r>
      <rPr>
        <b/>
        <sz val="10"/>
        <rFont val="Tahoma"/>
        <family val="2"/>
      </rPr>
      <t xml:space="preserve"> </t>
    </r>
  </si>
  <si>
    <t xml:space="preserve">INFORMANT 2:* </t>
  </si>
  <si>
    <t>RELATIONSHIP : RESIDENT</t>
  </si>
  <si>
    <t>REMARKS:      _</t>
  </si>
  <si>
    <t xml:space="preserve">INFORMANT 3:* </t>
  </si>
  <si>
    <t>RELATIONSHIP _____________________________</t>
  </si>
  <si>
    <t xml:space="preserve">REMARKS:     </t>
  </si>
  <si>
    <t xml:space="preserve">                      </t>
  </si>
  <si>
    <t>*NILO CINCO</t>
  </si>
  <si>
    <t xml:space="preserve">SUBJECT:    </t>
  </si>
  <si>
    <t xml:space="preserve">ADDRESS:  </t>
  </si>
  <si>
    <t xml:space="preserve">DATE ORGANIZED * </t>
  </si>
  <si>
    <t xml:space="preserve">MAIN LINE OF BUSINESS * </t>
  </si>
  <si>
    <t xml:space="preserve">MAJOR PRODUCTS / SERVICES * </t>
  </si>
  <si>
    <t xml:space="preserve">INFORMANT 1:*  </t>
  </si>
  <si>
    <t xml:space="preserve">REMARKS:       </t>
  </si>
  <si>
    <t>INFORMANT 2: *</t>
  </si>
  <si>
    <t xml:space="preserve">RELATIONSHIP:   </t>
  </si>
  <si>
    <t xml:space="preserve">REMARKS:    </t>
  </si>
  <si>
    <t xml:space="preserve"> </t>
  </si>
  <si>
    <t xml:space="preserve">RELATIONSHIP </t>
  </si>
  <si>
    <t>INVENTORY    *</t>
  </si>
  <si>
    <t>SIGNBOARD    *</t>
  </si>
  <si>
    <t>CLASSIFICATION    *</t>
  </si>
  <si>
    <t>PRODUCT    *</t>
  </si>
  <si>
    <t>LOCATION    *</t>
  </si>
  <si>
    <t>BUSINESS ACTIVITY  *</t>
  </si>
  <si>
    <t>Single</t>
  </si>
  <si>
    <t>Residential</t>
  </si>
  <si>
    <t>Well-Known - Good</t>
  </si>
  <si>
    <t>Owned</t>
  </si>
  <si>
    <t>Accessible to cars</t>
  </si>
  <si>
    <t>Post Graduate</t>
  </si>
  <si>
    <t>Personal</t>
  </si>
  <si>
    <t>With</t>
  </si>
  <si>
    <t>Garage</t>
  </si>
  <si>
    <t>High</t>
  </si>
  <si>
    <t>Mansion</t>
  </si>
  <si>
    <t>Concrete</t>
  </si>
  <si>
    <t>Very Good</t>
  </si>
  <si>
    <t>Accessible to vehicles</t>
  </si>
  <si>
    <t>Married</t>
  </si>
  <si>
    <t>Subdivision</t>
  </si>
  <si>
    <t>Known - Good</t>
  </si>
  <si>
    <t>Owned-Mortgaged</t>
  </si>
  <si>
    <t>Motorcycle Only</t>
  </si>
  <si>
    <t>College Graduate</t>
  </si>
  <si>
    <t>Business</t>
  </si>
  <si>
    <t>Without</t>
  </si>
  <si>
    <t>Street</t>
  </si>
  <si>
    <t>Low</t>
  </si>
  <si>
    <t>1 Storey</t>
  </si>
  <si>
    <t>Semi-Concrete</t>
  </si>
  <si>
    <t>Good</t>
  </si>
  <si>
    <t>Not Accessible to Vehicles</t>
  </si>
  <si>
    <t>Widow/er</t>
  </si>
  <si>
    <t>Government Project</t>
  </si>
  <si>
    <t>Unknown</t>
  </si>
  <si>
    <t>Rented</t>
  </si>
  <si>
    <t>Not accessible</t>
  </si>
  <si>
    <t>College Level</t>
  </si>
  <si>
    <t>Middle</t>
  </si>
  <si>
    <t>2 Storey</t>
  </si>
  <si>
    <t>Wooden</t>
  </si>
  <si>
    <t>Fair</t>
  </si>
  <si>
    <t>Separated</t>
  </si>
  <si>
    <t>Slum Area</t>
  </si>
  <si>
    <t>Well-Known - Bad</t>
  </si>
  <si>
    <t>Used Free - Living w/ Parents</t>
  </si>
  <si>
    <t>Diploma/Vocational</t>
  </si>
  <si>
    <t>Mixed</t>
  </si>
  <si>
    <t>Multi Storey</t>
  </si>
  <si>
    <t>Poor</t>
  </si>
  <si>
    <t>Other</t>
  </si>
  <si>
    <t>Agricultural</t>
  </si>
  <si>
    <t>Known - Bad</t>
  </si>
  <si>
    <t>Used Free - Living w/ Relatives</t>
  </si>
  <si>
    <t>High School Graduate</t>
  </si>
  <si>
    <t>Split Level</t>
  </si>
  <si>
    <t>Industrial</t>
  </si>
  <si>
    <t>Bungalow</t>
  </si>
  <si>
    <t>Building</t>
  </si>
  <si>
    <t>Not Provided</t>
  </si>
  <si>
    <t>Townhouse</t>
  </si>
  <si>
    <t>Registered</t>
  </si>
  <si>
    <t>Duplex</t>
  </si>
  <si>
    <t>Not Registered</t>
  </si>
  <si>
    <t>Apartment</t>
  </si>
  <si>
    <t>Row House</t>
  </si>
  <si>
    <t>Main Borrower</t>
  </si>
  <si>
    <t>Condominium</t>
  </si>
  <si>
    <t>Co-Maker</t>
  </si>
  <si>
    <t>Yes</t>
  </si>
  <si>
    <t>OWNERSHIP</t>
  </si>
  <si>
    <t>KNOWN / UNKNOWN</t>
  </si>
  <si>
    <t>Barangay</t>
  </si>
  <si>
    <t>Neighbor 1</t>
  </si>
  <si>
    <t>Neighbor 2</t>
  </si>
  <si>
    <t>Neighbor 3</t>
  </si>
  <si>
    <t>EXISTING / OPERATIONAL</t>
  </si>
  <si>
    <t>Subject</t>
  </si>
  <si>
    <t>KNOWN SUBJECT / BUSINESS</t>
  </si>
  <si>
    <t>K SUB BUT UK BUS</t>
  </si>
  <si>
    <t>UK SUB BUT K BUS</t>
  </si>
  <si>
    <t>UK SUB / BUS</t>
  </si>
  <si>
    <t>SUPPLIER</t>
  </si>
  <si>
    <t>CLIENTS</t>
  </si>
  <si>
    <t>BANKS</t>
  </si>
  <si>
    <t>LANDLORD ADDRESS</t>
  </si>
  <si>
    <t>POSTION                 *</t>
  </si>
  <si>
    <t>RECEIVABLES</t>
  </si>
  <si>
    <t>LABEL||pt=A:1||val=BV REPORT</t>
  </si>
  <si>
    <t>LABEL||pt=A:2||val=BUSINESS DATA</t>
  </si>
  <si>
    <t>LABEL||pt=A:3||val=CHECKING ON:</t>
  </si>
  <si>
    <t>BLANK||pt=E:3||val=</t>
  </si>
  <si>
    <t>LABEL||pt=A:4||val=SUBJECT NAME</t>
  </si>
  <si>
    <t>LABEL||pt=A:5||val=LAST</t>
  </si>
  <si>
    <t>LABEL||pt=A:6||val=FIRST</t>
  </si>
  <si>
    <t>LABEL||pt=A:7||val=MIDDLE</t>
  </si>
  <si>
    <t>LABEL||pt=A:8||val=BUSINESS NAME</t>
  </si>
  <si>
    <t>LABEL||pt=A:9||val=BUSINESS ADDRESS</t>
  </si>
  <si>
    <t>INPUT||pt=B:5||val=</t>
  </si>
  <si>
    <t>INPUT||pt=B:6||val=</t>
  </si>
  <si>
    <t>INPUT||pt=B:7||val=</t>
  </si>
  <si>
    <t>INPUT||pt=C:8||val=</t>
  </si>
  <si>
    <t>INPUT||pt=C:9||val=</t>
  </si>
  <si>
    <t>LABEL||pt=A:10||val=REQUESTED BY</t>
  </si>
  <si>
    <t>LABEL||pt=A:11||val=REQUESTOR</t>
  </si>
  <si>
    <t>LABEL||pt=A:12||val=DATE REQUESTED</t>
  </si>
  <si>
    <t>INPUT||pt=B:11||val=</t>
  </si>
  <si>
    <t>INPUT||pt=B:12||val=</t>
  </si>
  <si>
    <t>LABEL||pt=D:12||val=LOAN TYPE</t>
  </si>
  <si>
    <t>LABEL||pt=A:13||val=BARANGAY INTERVIEW</t>
  </si>
  <si>
    <t>LABEL||pt=A:14||val=FIELD VISIT</t>
  </si>
  <si>
    <t>BLANK||pt=F:14||val=</t>
  </si>
  <si>
    <t>BLANK||pt=F:15||val=</t>
  </si>
  <si>
    <t>LABEL||pt=A:15||val=BUSINESS REGISTRATION</t>
  </si>
  <si>
    <t>LABEL||pt=A:16||val=YEARS OF OPERATION</t>
  </si>
  <si>
    <t>INPUT||pt=C:16||val=</t>
  </si>
  <si>
    <t>LABEL||pt=D:16||val=YEARS</t>
  </si>
  <si>
    <t>INPUT||pt=E:16||val=</t>
  </si>
  <si>
    <t>LABEL||pt=F:16||val=MONTHS</t>
  </si>
  <si>
    <t>LABEL||pt=A:17||val=SUBJECT OWNERSHIP</t>
  </si>
  <si>
    <t>LABEL||pt=A:18||val=SUBJECT REPUTATION</t>
  </si>
  <si>
    <t>LABEL||pt=A:19||val=BUSINESS EXISTENCE</t>
  </si>
  <si>
    <t>LABEL||pt=A:20||val=INFORMANT NAME</t>
  </si>
  <si>
    <t>INPUT||pt=C:20||val=</t>
  </si>
  <si>
    <t>LABEL||pt=A:21||val=INFORMANT POSITION</t>
  </si>
  <si>
    <t>INPUT||pt=C:21||val=</t>
  </si>
  <si>
    <t>LABEL||pt=D:21||val=BARANGAY NAME</t>
  </si>
  <si>
    <t>INPUT||pt=F:21||val=</t>
  </si>
  <si>
    <t>LABEL||pt=A:22||val=NEIGHBOR 1 INTERVIEW</t>
  </si>
  <si>
    <t>LABEL||pt=A:23||val=BUSINESS EXISTENCE</t>
  </si>
  <si>
    <t>LABEL||pt=A:24||val=YEARS OF OPERATION</t>
  </si>
  <si>
    <t>INPUT||pt=C:24||val=</t>
  </si>
  <si>
    <t>LABEL||pt=D:24||val=YEARS</t>
  </si>
  <si>
    <t>INPUT||pt=E:24||val=</t>
  </si>
  <si>
    <t>LABEL||pt=F:24||val=MONTHS</t>
  </si>
  <si>
    <t>LABEL||pt=A:25||val=SUBJECT OWNERSHIP</t>
  </si>
  <si>
    <t>LABEL||pt=A:26||val=SUBJECT REPUTATION</t>
  </si>
  <si>
    <t>LABEL||pt=A:27||val=BUSINESS ACTIVITY</t>
  </si>
  <si>
    <t>LABEL||pt=A:28||val=INFORMANT NAME</t>
  </si>
  <si>
    <t>INPUT||pt=C:28||val=</t>
  </si>
  <si>
    <t>LABEL||pt=A:29||val=INFORMANT ADDRESS</t>
  </si>
  <si>
    <t>INPUT||pt=C:29||val=</t>
  </si>
  <si>
    <t>LABEL||pt=A:30||val=RELATIONSHIP WITH SUBJECT</t>
  </si>
  <si>
    <t>INPUT||pt=D:30||val=</t>
  </si>
  <si>
    <t>LABEL||pt=A:31||val=NEIGHBOR 2 INTERVIEW</t>
  </si>
  <si>
    <t>LABEL||pt=A:32||val=BUSINESS EXISTENCE</t>
  </si>
  <si>
    <t>BLANK||pt=E:17||val=</t>
  </si>
  <si>
    <t>BLANK||pt=E:18||val=</t>
  </si>
  <si>
    <t>BLANK||pt=F:19||val=</t>
  </si>
  <si>
    <t>BLANK||pt=F:23||val=</t>
  </si>
  <si>
    <t>BLANK||pt=E:25||val=</t>
  </si>
  <si>
    <t>BLANK||pt=E:26||val=</t>
  </si>
  <si>
    <t>BLANK||pt=D:27||val=</t>
  </si>
  <si>
    <t>BLANK||pt=F:30||val=</t>
  </si>
  <si>
    <t>BLANK||pt=F:32||val=</t>
  </si>
  <si>
    <t>LABEL||pt=F:33||val=MONTHS</t>
  </si>
  <si>
    <t>INPUT||pt=E:33||val=</t>
  </si>
  <si>
    <t>INPUT||pt=C:33||val=</t>
  </si>
  <si>
    <t>LABEL||pt=D:33||val=YEARS</t>
  </si>
  <si>
    <t>LABEL||pt=A:33||val=YEARS OF OPERATION</t>
  </si>
  <si>
    <t>LABEL||pt=A:34||val=SUBJECT OWNERSHIP</t>
  </si>
  <si>
    <t>BLANK||pt=E:34||val=</t>
  </si>
  <si>
    <t>BLANK||pt=E:35||val=</t>
  </si>
  <si>
    <t>LABEL||pt=A:35||val=SUBJECT REPUTATION</t>
  </si>
  <si>
    <t>LABEL||pt=A:36||val=BUSINESS ACTIVITY</t>
  </si>
  <si>
    <t>BLANK||pt=D:36||val=</t>
  </si>
  <si>
    <t>LABEL||pt=A:37||val=INFORMANT NAME</t>
  </si>
  <si>
    <t>LABEL||pt=A:38||val=INFORMANT ADDRESS</t>
  </si>
  <si>
    <t>LABEL||pt=A:39||val=RELATIONSHIP WITH SUBJECT</t>
  </si>
  <si>
    <t>BLANK||pt=F:39||val=</t>
  </si>
  <si>
    <t>LABEL||pt=A:40||val=NEIGHBOR 3 INTERVIEW</t>
  </si>
  <si>
    <t>LABEL||pt=A:41||val=BUSINESS EXISTENCE</t>
  </si>
  <si>
    <t>BLANK||pt=F:41||val=</t>
  </si>
  <si>
    <t>LABEL||pt=A:42||val=YEARS OF OPERATION</t>
  </si>
  <si>
    <t>LABEL||pt=D:42||val=YEARS</t>
  </si>
  <si>
    <t>INPUT||pt=E:42||val=</t>
  </si>
  <si>
    <t>LABEL||pt=F:42||val=MONTHS</t>
  </si>
  <si>
    <t>LABEL||pt=A:43||val=SUBJECT OWNERSHIP</t>
  </si>
  <si>
    <t>BLANK||pt=E:43||val=</t>
  </si>
  <si>
    <t>BLANK||pt=E:44||val=</t>
  </si>
  <si>
    <t>LABEL||pt=A:44||val=SUBJECT REPUTATION</t>
  </si>
  <si>
    <t>LABEL||pt=A:45||val=BUSINESS ACTIVITY</t>
  </si>
  <si>
    <t>LABEL||pt=A:46||val=INFORMANT NAME</t>
  </si>
  <si>
    <t>INPUT||pt=C:46||val=</t>
  </si>
  <si>
    <t>INPUT||pt=C:47||val=</t>
  </si>
  <si>
    <t>LABEL||pt=A:48||val=RELATIONSHIP WITH SUBJECT</t>
  </si>
  <si>
    <t>INPUT||pt=D:48||val=</t>
  </si>
  <si>
    <t>BLANK||pt=F:48val=</t>
  </si>
  <si>
    <t>LABEL||pt=A:49||val=BUSINESS SITE INSPECTION AND INTERVIEW</t>
  </si>
  <si>
    <t>LABEL||pt=A:50||val=FIELD VISIT</t>
  </si>
  <si>
    <t>LABEL||pt=A:51||val=INFORMANT NAME</t>
  </si>
  <si>
    <t>LABEL||pt=A:52||val=INFORMANT POSITION</t>
  </si>
  <si>
    <t>LABEL||pt=A:53||val=SUBJECT OWNERSHIP</t>
  </si>
  <si>
    <t>LABEL||pt=E:50||val=VERIFIED BUSINESS</t>
  </si>
  <si>
    <t>INPUT||pt=C:51||val=</t>
  </si>
  <si>
    <t>INPUT||pt=C:52||val=</t>
  </si>
  <si>
    <t>LABEL||pt=A:54||val=SUBJECT POSITION</t>
  </si>
  <si>
    <t>BLANK||pt=E:53||val=</t>
  </si>
  <si>
    <t>BLANK||pt=E:54||val=</t>
  </si>
  <si>
    <t>BLANK||pt=F:55||val=</t>
  </si>
  <si>
    <t>LABEL||pt=A:55||val=BUSINESS EXISTENCE</t>
  </si>
  <si>
    <t>LABEL||pt=A:56||val=YEARS OF OPERATION</t>
  </si>
  <si>
    <t>LABEL||pt=A:57||val=ORGANIZATION TYPE</t>
  </si>
  <si>
    <t>LABEL||pt=A:58||val=BUSINESS TYPE</t>
  </si>
  <si>
    <t>LABEL||pt=A:59||val=BUSINESS CONTACT NUMBER</t>
  </si>
  <si>
    <t>LABEL||pt=A:60||val=MAJOR PRODUCTS / SERVICES</t>
  </si>
  <si>
    <t>LABEL||pt=A:61||val=DATE ORGANIZED</t>
  </si>
  <si>
    <t>BLANK||pt=E:57||val=</t>
  </si>
  <si>
    <t>BLANK||pt=E:58||val=</t>
  </si>
  <si>
    <t>INPUT||pt=D:59||val=</t>
  </si>
  <si>
    <t>INPUT||pt=E:59||val=</t>
  </si>
  <si>
    <t>BLANK||pt=F:59||val=</t>
  </si>
  <si>
    <t>INPUT||pt=D:60||val=</t>
  </si>
  <si>
    <t>INPUT||pt=C:61||val=</t>
  </si>
  <si>
    <t>INPUT||pt=D:61||val=</t>
  </si>
  <si>
    <t>INPUT||pt=E:61||val=</t>
  </si>
  <si>
    <t>BLANK||pt=F:61||val=</t>
  </si>
  <si>
    <t>LABEL||pt=A:62||val=NUMBER OF EMPLOYEES</t>
  </si>
  <si>
    <t>LABEL||pt=A:63||val=CLAIMED EMPLOYEES</t>
  </si>
  <si>
    <t>INPUT||pt=C:63||val=</t>
  </si>
  <si>
    <t>LABEL||pt=D:63||val=REGULAR</t>
  </si>
  <si>
    <t>LABEL||pt=F:63||val=CONTRACTUAL</t>
  </si>
  <si>
    <t>INPUT||pt=E:63||val=</t>
  </si>
  <si>
    <t>LABEL||pt=A:64||val=SEEN EMPLOYEES</t>
  </si>
  <si>
    <t>BLANK||pt=D:64||val=</t>
  </si>
  <si>
    <t>LABEL||pt=A:37||val=CUSTOMERS</t>
  </si>
  <si>
    <t>INPUT||pt=C:64||val=</t>
  </si>
  <si>
    <t>INPUT||pt=C:65||val=</t>
  </si>
  <si>
    <t>LABEL||pt=C:65||val=COMPETITORS</t>
  </si>
  <si>
    <t>INPUT||pt=D:65||val=</t>
  </si>
  <si>
    <t>LABEL||pt=E:65||val=INVENTORY SEEN</t>
  </si>
  <si>
    <t>INPUT||pt=F:65||val=</t>
  </si>
  <si>
    <t>LABEL||pt=A:66||val=DOCUMENTS</t>
  </si>
  <si>
    <t>LABEL||pt=D:66||val=REGISTRATION NUMBER</t>
  </si>
  <si>
    <t>INPUT||pt=F:66||val=</t>
  </si>
  <si>
    <t>LABEL||pt=A:67||val=INVENTORY</t>
  </si>
  <si>
    <t>LABEL||pt=C:67||val=OPERATING HOURS</t>
  </si>
  <si>
    <t>INPUT||pt=E:67||val=</t>
  </si>
  <si>
    <t>LABEL||pt=A:68||val=NUMBER OF CUSTOMERS SEEN</t>
  </si>
  <si>
    <t>INPUT||pt=D:68||val=</t>
  </si>
  <si>
    <t>LABEL||pt=E:68||val=SIGNAGE</t>
  </si>
  <si>
    <t>LABEL||pt=A:69||val=FINANCIAL</t>
  </si>
  <si>
    <t>LABEL||pt=A:70||val=OBTAINED FROM</t>
  </si>
  <si>
    <t>BLANK||pt=E:70||val=</t>
  </si>
  <si>
    <t>LABEL||pt=A:71||val=AVERAGE MONTHLY GROSS INCOME</t>
  </si>
  <si>
    <t>INPUT||pt=D:71||val=</t>
  </si>
  <si>
    <t>LABEL||pt=F:72||val=PHP</t>
  </si>
  <si>
    <t>LABEL||pt=F:71||val=PHP</t>
  </si>
  <si>
    <t>INPUT||pt=D:72||val=</t>
  </si>
  <si>
    <t>LABEL||pt=A:72||val=AVERAGE MONTHLY NET INCOME</t>
  </si>
  <si>
    <t>LABEL||pt=A:73||val=CAPITAL</t>
  </si>
  <si>
    <t>INPUT||pt=B:73||val=</t>
  </si>
  <si>
    <t>LABEL||pt=D:73||val=PHP</t>
  </si>
  <si>
    <t>LABEL||pt=E:73||val=RECEIVABLES</t>
  </si>
  <si>
    <t>INPUT||pt=F:73||val=</t>
  </si>
  <si>
    <t>LABEL||pt=A:74||val=LAST YEARS' SALE</t>
  </si>
  <si>
    <t>LABEL||pt=C:74||val=</t>
  </si>
  <si>
    <t>LABEL||pt=D:74||val=PHP</t>
  </si>
  <si>
    <t>LABEL||pt=E:74||val=LIABILITIES</t>
  </si>
  <si>
    <t>INPUT||pt=F:74||val=</t>
  </si>
  <si>
    <t>LABEL||pt=A:75||val=MAIN SUPPLIERS</t>
  </si>
  <si>
    <t>LABEL||pt=A:76||val=NAME OF COMPANY</t>
  </si>
  <si>
    <t>LABEL||pt=A:77||val=CONTACT PERSON</t>
  </si>
  <si>
    <t>LABEL||pt=A:78||val=CONTACT NUMBER(S)</t>
  </si>
  <si>
    <t>INPUT||pt=C:76||val=</t>
  </si>
  <si>
    <t>INPUT||pt=C:77||val=</t>
  </si>
  <si>
    <t>INPUT||pt=C:78||val=</t>
  </si>
  <si>
    <t>INPUT||pt=D:78||val=</t>
  </si>
  <si>
    <t>BLANK||pt=E:78||val=</t>
  </si>
  <si>
    <t>LABEL||pt=A:79||val=NAME OF COMPANY</t>
  </si>
  <si>
    <t>LABEL||pt=A:80||val=CONTACT PERSON</t>
  </si>
  <si>
    <t>LABEL||pt=A:81||val=CONTACT NUMBER(S)</t>
  </si>
  <si>
    <t>LABEL||pt=A:82||val=NAME OF COMPANY</t>
  </si>
  <si>
    <t>LABEL||pt=A:83||val=CONTACT PERSON</t>
  </si>
  <si>
    <t>LABEL||pt=A:84||val=CONTACT NUMBER(S)</t>
  </si>
  <si>
    <t>BLANK||pt=E:81||val=</t>
  </si>
  <si>
    <t>INPUT||pt=C:79||val=</t>
  </si>
  <si>
    <t>INPUT||pt=C:80||val=</t>
  </si>
  <si>
    <t>INPUT||pt=C:81||val=</t>
  </si>
  <si>
    <t>INPUT||pt=D:81||val=</t>
  </si>
  <si>
    <t>INPUT||pt=C:82||val=</t>
  </si>
  <si>
    <t>INPUT||pt=C:83||val=</t>
  </si>
  <si>
    <t>INPUT||pt=C:84||val=</t>
  </si>
  <si>
    <t>INPUT||pt=D:84||val=</t>
  </si>
  <si>
    <t>BLANK||pt=E:84||val=</t>
  </si>
  <si>
    <t>LABEL||pt=A:85||val=MAIN CLIENTS</t>
  </si>
  <si>
    <t>LABEL||pt=A:86||val=NAME OF COMPANY</t>
  </si>
  <si>
    <t>LABEL||pt=A:87||val=CONTACT PERSON</t>
  </si>
  <si>
    <t>LABEL||pt=A:88||val=CONTACT NUMBER(S)</t>
  </si>
  <si>
    <t>LABEL||pt=A:89||val=NAME OF COMPANY</t>
  </si>
  <si>
    <t>LABEL||pt=A:90||val=CONTACT PERSON</t>
  </si>
  <si>
    <t>LABEL||pt=A:91||val=CONTACT NUMBER(S)</t>
  </si>
  <si>
    <t>LABEL||pt=A:92||val=NAME OF COMPANY</t>
  </si>
  <si>
    <t>LABEL||pt=A:93||val=CONTACT PERSON</t>
  </si>
  <si>
    <t>LABEL||pt=A:94||val=CONTACT NUMBER(S)</t>
  </si>
  <si>
    <t>LABEL||pt=A:95||val=MAJOR BANKS</t>
  </si>
  <si>
    <t>INPUT||pt=C:86||val=</t>
  </si>
  <si>
    <t>INPUT||pt=C:87||val=</t>
  </si>
  <si>
    <t>INPUT||pt=C:88||val=</t>
  </si>
  <si>
    <t>INPUT||pt=D:88||val=</t>
  </si>
  <si>
    <t>BLANK||pt=E:88||val=</t>
  </si>
  <si>
    <t>INPUT||pt=C:89||val=</t>
  </si>
  <si>
    <t>INPUT||pt=C:90||val=</t>
  </si>
  <si>
    <t>INPUT||pt=C:91||val=</t>
  </si>
  <si>
    <t>INPUT||pt=D:91||val=</t>
  </si>
  <si>
    <t>BLANK||pt=E:91||val=</t>
  </si>
  <si>
    <t>INPUT||pt=C:92||val=</t>
  </si>
  <si>
    <t>INPUT||pt=C:93||val=</t>
  </si>
  <si>
    <t>INPUT||pt=C:94||val=</t>
  </si>
  <si>
    <t>INPUT||pt=D:94||val=</t>
  </si>
  <si>
    <t>BLANK||pt=E:94||val=</t>
  </si>
  <si>
    <t>LABEL||pt=A:96||val=NAME OF COMPANY</t>
  </si>
  <si>
    <t>LABEL||pt=A:97||val=CONTACT PERSON</t>
  </si>
  <si>
    <t>LABEL||pt=A:98||val=CONTACT NUMBER(S)</t>
  </si>
  <si>
    <t>LABEL||pt=A:99||val=NAME OF COMPANY</t>
  </si>
  <si>
    <t>LABEL||pt=A:100||val=CONTACT PERSON</t>
  </si>
  <si>
    <t>LABEL||pt=A:101||val=CONTACT NUMBER(S)</t>
  </si>
  <si>
    <t>LABEL||pt=A:102||val=NAME OF COMPANY</t>
  </si>
  <si>
    <t>LABEL||pt=A:103||val=CONTACT PERSON</t>
  </si>
  <si>
    <t>LABEL||pt=A:104||val=CONTACT NUMBER(S)</t>
  </si>
  <si>
    <t>LABEL||pt=A:105||val=PRODUCT SAMPLE PRICE</t>
  </si>
  <si>
    <t>INPUT||pt=C:96||val=</t>
  </si>
  <si>
    <t>INPUT||pt=C:97||val=</t>
  </si>
  <si>
    <t>INPUT||pt=C:98||val=</t>
  </si>
  <si>
    <t>INPUT||pt=D:98||val=</t>
  </si>
  <si>
    <t>LABEL||pt=E:98||val=</t>
  </si>
  <si>
    <t>INPUT||pt=C:99||val=</t>
  </si>
  <si>
    <t>INPUT||pt=C:100||val=</t>
  </si>
  <si>
    <t>INPUT||pt=C:102||val=</t>
  </si>
  <si>
    <t>INPUT||pt=D:101||val=</t>
  </si>
  <si>
    <t>BLANK||pt=E:101||val=</t>
  </si>
  <si>
    <t>INPUT||pt=C:103||val=</t>
  </si>
  <si>
    <t>INPUT||pt=C:104||val=</t>
  </si>
  <si>
    <t>INPUT||pt=D:104||val=</t>
  </si>
  <si>
    <t>BLANK||pt=E:104||val=</t>
  </si>
  <si>
    <t>LABEL||pt=A:106||val=PRODUCT NAME</t>
  </si>
  <si>
    <t>LABEL||pt=A:107||val=QUANTITY</t>
  </si>
  <si>
    <t>INPUT||pt=C:106||val=</t>
  </si>
  <si>
    <t>INPUT||pt=B:107||val=</t>
  </si>
  <si>
    <t>LABEL||pt=D:107||val=PRICE (PHP)</t>
  </si>
  <si>
    <t>INPUT||pt=E:107||val=</t>
  </si>
  <si>
    <t>BLANK||pt=F:107||val=PHP</t>
  </si>
  <si>
    <t>LABEL||pt=A:108||val=PRODUCT NAME</t>
  </si>
  <si>
    <t>INPUT||pt=C:108||val=</t>
  </si>
  <si>
    <t>LABEL||pt=A:109||val=QUANTITY</t>
  </si>
  <si>
    <t>LABEL||pt=D:109||val=PRICE (PHP)</t>
  </si>
  <si>
    <t>INPUT||pt=E:109||val=</t>
  </si>
  <si>
    <t>INPUT||pt=B:109||val=</t>
  </si>
  <si>
    <t>LABEL||pt=F:109||val=PHP</t>
  </si>
  <si>
    <t>LABEL||pt=A:110||val=PRODUCT NAME</t>
  </si>
  <si>
    <t>INPUT||pt=C:110||val=</t>
  </si>
  <si>
    <t>LABEL||pt=A:111||val=QUANTITY</t>
  </si>
  <si>
    <t>LABEL||pt=D:111||val=PRICE (PHP)</t>
  </si>
  <si>
    <t>INPUT||pt=B:111||val=</t>
  </si>
  <si>
    <t>INPUT||pt=E:111||val=</t>
  </si>
  <si>
    <t>LABEL||pt=F:111||val=PHP</t>
  </si>
  <si>
    <t>LABEL||pt=A:112||val=PRODUCT NAME</t>
  </si>
  <si>
    <t>INPUT||pt=C:112||val=</t>
  </si>
  <si>
    <t>LABEL||pt=A:113||val=QUANTITY</t>
  </si>
  <si>
    <t>LABEL||pt=D:113||val=PRICE (PHP)</t>
  </si>
  <si>
    <t>INPUT||pt=B:113||val=</t>
  </si>
  <si>
    <t>INPUT||pt=E:113||val=</t>
  </si>
  <si>
    <t>LABEL||pt=F:113||val=PHP</t>
  </si>
  <si>
    <t>LABEL||pt=A:114||val=FACILITIES</t>
  </si>
  <si>
    <t>LABEL||pt=A:115||val=BRANCHES/AFFILIATES</t>
  </si>
  <si>
    <t>INPUT||pt=A:114||val=</t>
  </si>
  <si>
    <t>LABEL||pt=A:116||val=OFFICE/FLOOR AREA</t>
  </si>
  <si>
    <t>LABEL||pt=D:116||val=SQM</t>
  </si>
  <si>
    <t>INPUT||pt=C:116||val=</t>
  </si>
  <si>
    <t>BLANK||pt=E:116||val=</t>
  </si>
  <si>
    <t>LABEL||pt=A:117||val=LOT AREA</t>
  </si>
  <si>
    <t>INPUT||pt=B:117||val=</t>
  </si>
  <si>
    <t>LABEL||pt=C:117||val=SQM</t>
  </si>
  <si>
    <t>BLANK||pt=D:117||val=</t>
  </si>
  <si>
    <t>LABEL||pt=E:117||val=LOCATION</t>
  </si>
  <si>
    <t>LABEL||pt=A:118||val=GENERAL CONDITION</t>
  </si>
  <si>
    <t>INPUT||pt=C:118||val=</t>
  </si>
  <si>
    <t>BLANK||pt=E:118||val=</t>
  </si>
  <si>
    <t>LABEL||pt=A:119||val=BUSINESS LOCATION OWNERSHIP</t>
  </si>
  <si>
    <t>BLANK||pt=E:119||val=</t>
  </si>
  <si>
    <t>BLANK||pt=E:120||val=</t>
  </si>
  <si>
    <t>LABEL||pt=A:120||val=MONTHLY RENTAL</t>
  </si>
  <si>
    <t>INPUT||pt=C:114||val=</t>
  </si>
  <si>
    <t>LABEL||pt=A:121||val=NAME OF LANDLORD</t>
  </si>
  <si>
    <t>INPUT||pt=C:121||val=</t>
  </si>
  <si>
    <t>INPUT||pt=C:122||val=</t>
  </si>
  <si>
    <t>LABEL||pt=A:123||val=PAYMENT STATUS</t>
  </si>
  <si>
    <t>BLANK||pt=D:123||val=</t>
  </si>
  <si>
    <t>INPUT||pt=E:123||val=</t>
  </si>
  <si>
    <t>LABEL||pt=F:123||val=MONTH(S)</t>
  </si>
  <si>
    <t>LABEL||pt=A:124||val=HOUSE / BUILDING COLOR</t>
  </si>
  <si>
    <t>INPUT||pt=C:124||val=</t>
  </si>
  <si>
    <t>LABEL||pt=D:124||val=FENCE</t>
  </si>
  <si>
    <t>INPUT||pt=E:124||val=</t>
  </si>
  <si>
    <t>LABEL||pt=A:125||val=NUMBER OF FLOORS</t>
  </si>
  <si>
    <t>INPUT||pt=C:125||val=</t>
  </si>
  <si>
    <t>LABEL||pt=D:125||val=GATE</t>
  </si>
  <si>
    <t>INPUT||pt=E:125||val=</t>
  </si>
  <si>
    <t>LABEL||pt=A:126||val=CORNER</t>
  </si>
  <si>
    <t>LABEL||pt=D:126||val=LANDMARK</t>
  </si>
  <si>
    <t>INPUT||pt=E:126||val=</t>
  </si>
  <si>
    <t>LABEL||pt=A:127||val=GENERAL LOCATION</t>
  </si>
  <si>
    <t>LABEL||pt=D:127||val=BUSINESS LOCATED AT</t>
  </si>
  <si>
    <t>INPUT||pt=F:127||val=</t>
  </si>
  <si>
    <t>LABEL||pt=A:128||val=FIXED ASSETS</t>
  </si>
  <si>
    <t>LABEL||pt=A:129||val=LAND</t>
  </si>
  <si>
    <t>LABEL||pt=D:129||val=MACHINERIES</t>
  </si>
  <si>
    <t>LABEL||pt=A:131||val=BUILDING</t>
  </si>
  <si>
    <t>LABEL||pt=D:130||val=TRANSPORTATION EQUIPMENTS</t>
  </si>
  <si>
    <t>LABEL||pt=A:131||val=FIXTURES</t>
  </si>
  <si>
    <t>LABEL||pt=A:132||val=TABLE</t>
  </si>
  <si>
    <t>LABEL||pt=D:132||val=CALCULATORS</t>
  </si>
  <si>
    <t>LABEL||pt=A:133||val=AIRCON</t>
  </si>
  <si>
    <t>LABEL||pt=D:133||val=TYPEWRITERS</t>
  </si>
  <si>
    <t>LABEL||pt=A:134||val=COMPUTERS</t>
  </si>
  <si>
    <t>LABEL||pt=D:134||val=FILING CABINETS</t>
  </si>
  <si>
    <t>LABEL||pt=A:135||val=FAX MACHINE</t>
  </si>
  <si>
    <t>LABEL||pt=D:135||val=XEROX MACHINE</t>
  </si>
  <si>
    <t>LABEL||pt=A:136||val=VEHICLES USED FOR BUSINESS</t>
  </si>
  <si>
    <t>LABEL||pt=A:137||val=TYPE</t>
  </si>
  <si>
    <t>LABEL||pt=A:138||val=PLATE/CONDUCTION #</t>
  </si>
  <si>
    <t>INPUT||pt=B:137||val=</t>
  </si>
  <si>
    <t>LABEL||pt=D:137||val=MAKE YEAR/MODEL</t>
  </si>
  <si>
    <t>INPUT||pt=A:137||val=</t>
  </si>
  <si>
    <t>LABEL||pt=D:138||val=MONTHLY AMORT.</t>
  </si>
  <si>
    <t>INPUT||pt=C:138||val=</t>
  </si>
  <si>
    <t>INPUT||pt=F:138||val=</t>
  </si>
  <si>
    <t>LABEL||pt=A:139||val=VISIBILITY</t>
  </si>
  <si>
    <t>LABEL||pt=C:139||val=PARKING</t>
  </si>
  <si>
    <t>LABEL||pt=E:139||val=OWNERSHIP</t>
  </si>
  <si>
    <t>LABEL||pt=A:140||val=MORTGAGED TO</t>
  </si>
  <si>
    <t>LABEL||pt=A:141||val=TYPE</t>
  </si>
  <si>
    <t>INPUT||pt=B:141||val=</t>
  </si>
  <si>
    <t>INPUT||pt=C:140||val=</t>
  </si>
  <si>
    <t>LABEL||pt=D:141||val=MAKE YEAR/MODEL</t>
  </si>
  <si>
    <t>INPUT||pt=F:141||val=</t>
  </si>
  <si>
    <t>INPUT||pt=F:142||val=</t>
  </si>
  <si>
    <t>LABEL||pt=A:142||val=PLATE/CONDUCTION #</t>
  </si>
  <si>
    <t>INPUT||pt=C:142||val=</t>
  </si>
  <si>
    <t>LABEL||pt=D:142||val=MONTHLY AMORT.</t>
  </si>
  <si>
    <t>LABEL||pt=A:143||val=VISIBILITY</t>
  </si>
  <si>
    <t>LABEL||pt=C:143||val=PARKING</t>
  </si>
  <si>
    <t>LABEL||pt=E:143||val=OWNERSHIP</t>
  </si>
  <si>
    <t>LABEL||pt=A:144||val=MORTGAGED TO</t>
  </si>
  <si>
    <t>LABEL||pt=A:145||val=TYPE</t>
  </si>
  <si>
    <t>LABEL||pt=D:145||val=MAKE YEAR/MODEL</t>
  </si>
  <si>
    <t>INPUT||pt=F:145||val=</t>
  </si>
  <si>
    <t>INPUT||pt=F:146||val=</t>
  </si>
  <si>
    <t>LABEL||pt=D:146||val=MONTHLY AMORT.</t>
  </si>
  <si>
    <t>LABEL||pt=A:146||val=PLATE/CONDUCTION #</t>
  </si>
  <si>
    <t>INPUT||pt=C:146||val=</t>
  </si>
  <si>
    <t>LABEL||pt=A:147||val=VISIBILITY</t>
  </si>
  <si>
    <t>LABEL||pt=C:147||val=PARKING</t>
  </si>
  <si>
    <t>LABEL||pt=E:147||val=OWNERSHIP</t>
  </si>
  <si>
    <t>LABEL||pt=A:148||val=MORTGAGED TO</t>
  </si>
  <si>
    <t>INPUT||pt=C:148||val=</t>
  </si>
  <si>
    <t>LABEL||pt=A:149||val=TYPE</t>
  </si>
  <si>
    <t>INPUT||pt=B:149||val=</t>
  </si>
  <si>
    <t>LABEL||pt=D:149||val=MAKE YEAR/MODEL</t>
  </si>
  <si>
    <t>LABEL||pt=A:150||val=PLATE/CONDUCTION #</t>
  </si>
  <si>
    <t>INPUT||pt=C:150||val=</t>
  </si>
  <si>
    <t>LABEL||pt=D:150||val=MONTHLY AMORT.</t>
  </si>
  <si>
    <t>LABEL||pt=A:151||val=VISIBILITY</t>
  </si>
  <si>
    <t>LABEL||pt=C:151||val=PARKING</t>
  </si>
  <si>
    <t>LABEL||pt=E:151||val=OWNERSHIP</t>
  </si>
  <si>
    <t>LABEL||pt=A:152||val=MORTGAGED TO</t>
  </si>
  <si>
    <t>LABEL||pt=C:152||val=</t>
  </si>
  <si>
    <t>LABEL||pt=A:153||val=OBSERVATION</t>
  </si>
  <si>
    <t>LABEL||pt=A:154||val=BUSINESS ACTIVITY</t>
  </si>
  <si>
    <t>LABEL||pt=D:154||val=INVENTORY</t>
  </si>
  <si>
    <t>LABEL||pt=A:155||val=LOCATION</t>
  </si>
  <si>
    <t>LABEL||pt=A:156||val=PRODUCT</t>
  </si>
  <si>
    <t>LABEL||pt=D:155||val=MANAGEMENT</t>
  </si>
  <si>
    <t>LABEL||pt=D:156||val=CREDIT REPUTATION</t>
  </si>
  <si>
    <t>LABEL||pt=A:157||val=REMARKS</t>
  </si>
  <si>
    <t>INPUT||pt=B:157||val=</t>
  </si>
  <si>
    <t>LABEL||pt=A:161||val=CI INFORMATION</t>
  </si>
  <si>
    <t>LABEL||pt=A:162||val=CI NAME</t>
  </si>
  <si>
    <t>LABEL||pt=A:163||val=DATE OF VISIT</t>
  </si>
  <si>
    <t>INPUT||pt=B:163||val=</t>
  </si>
  <si>
    <t>LABEL||pt=D:163||val=TIME OF VISIT</t>
  </si>
  <si>
    <t>INPUT||pt=E:163||val=</t>
  </si>
  <si>
    <t>SELECT||pt=F:156||val=</t>
  </si>
  <si>
    <t>SELECT||pt=F:156||val=Good</t>
  </si>
  <si>
    <t>SELECT||pt=F:156||val=Fair</t>
  </si>
  <si>
    <t>SELECT||pt=F:156||val=Poor</t>
  </si>
  <si>
    <t>SELECT||pt=C:156||val=Saleable</t>
  </si>
  <si>
    <t>SELECT||pt=C:156||val=Fair</t>
  </si>
  <si>
    <t>SELECT||pt=C:156||val=Slow Moving</t>
  </si>
  <si>
    <t>SELECT||pt=F:155||val=Competent</t>
  </si>
  <si>
    <t>SELECT||pt=F:155||val=Fair</t>
  </si>
  <si>
    <t>SELECT||pt=F:155||val=Poor</t>
  </si>
  <si>
    <t>SELECT||pt=C:155||val=</t>
  </si>
  <si>
    <t>SELECT||pt=C:155||val=Good</t>
  </si>
  <si>
    <t>SELECT||pt=C:155||val=Fair</t>
  </si>
  <si>
    <t>SELECT||pt=C:155||val=Poor</t>
  </si>
  <si>
    <t>SELECT||pt=F:154||val=High</t>
  </si>
  <si>
    <t>SELECT||pt=F:154||val=Adequate</t>
  </si>
  <si>
    <t>SELECT||pt=F:154||val=Low</t>
  </si>
  <si>
    <t>SELECT||pt=C:154||val=Brisk</t>
  </si>
  <si>
    <t>SELECT||pt=C:154||val=Moderate</t>
  </si>
  <si>
    <t>SELECT||pt=C:154||val=</t>
  </si>
  <si>
    <t>SELECT||pt=C:154||val=No Activity</t>
  </si>
  <si>
    <t>SELECT||pt=C:154||val=Unseen</t>
  </si>
  <si>
    <t>SELECT||pt=F:151||val=Owned</t>
  </si>
  <si>
    <t>SELECT||pt=F:151||val=Owned - Mortgaged</t>
  </si>
  <si>
    <t>SELECT||pt=F:147||val=Owned</t>
  </si>
  <si>
    <t>SELECT||pt=F:147||val=Owned - Mortgaged</t>
  </si>
  <si>
    <t>SELECT||pt=F:143||val=Owned</t>
  </si>
  <si>
    <t>SELECT||pt=F:143||val=Owned - Mortgaged</t>
  </si>
  <si>
    <t>SELECT||pt=F:139||val=Owned</t>
  </si>
  <si>
    <t>SELECT||pt=F:139||val=Owned - Mortgaged</t>
  </si>
  <si>
    <t>SELECT||pt=D:151||val=Garage</t>
  </si>
  <si>
    <t>SELECT||pt=D:151||val=Street</t>
  </si>
  <si>
    <t>SELECT||pt=D:147||val=Garage</t>
  </si>
  <si>
    <t>SELECT||pt=D:147||val=Street</t>
  </si>
  <si>
    <t>SELECT||pt=B:151||val=Seen</t>
  </si>
  <si>
    <t>SELECT||pt=B:151||val=Not Seen</t>
  </si>
  <si>
    <t>SELECT||pt=B:143||val=Seen</t>
  </si>
  <si>
    <t>SELECT||pt=B:143||val=Not Seen</t>
  </si>
  <si>
    <t>SELECT||pt=D:143||val=Garage</t>
  </si>
  <si>
    <t>SELECT||pt=D:143||val=Street</t>
  </si>
  <si>
    <t>SELECT||pt=B:147||val=Seen</t>
  </si>
  <si>
    <t>SELECT||pt=B:147||val=Not Seen</t>
  </si>
  <si>
    <t>SELECT||pt=D:139||val=Garage</t>
  </si>
  <si>
    <t>SELECT||pt=D:139||val=Street</t>
  </si>
  <si>
    <t>SELECT||pt=B:139||val=Seen</t>
  </si>
  <si>
    <t>SELECT||pt=B:139||val=Not Seen</t>
  </si>
  <si>
    <t>SELECT||pt=B:129||val=Yes</t>
  </si>
  <si>
    <t>SELECT||pt=B:129||val=No</t>
  </si>
  <si>
    <t>SELECT||pt=F:129||val=Yes</t>
  </si>
  <si>
    <t>SELECT||pt=F:129||val=No</t>
  </si>
  <si>
    <t>SELECT||pt=B:130||val=Yes</t>
  </si>
  <si>
    <t>SELECT||pt=B:130||val=No</t>
  </si>
  <si>
    <t>SELECT||pt=F:130||val=Yes</t>
  </si>
  <si>
    <t>SELECT||pt=F:130||val=No</t>
  </si>
  <si>
    <t>SELECT||pt=B:132||val=Yes</t>
  </si>
  <si>
    <t>SELECT||pt=B:132||val=No</t>
  </si>
  <si>
    <t>SELECT||pt=F:132||val=Yes</t>
  </si>
  <si>
    <t>SELECT||pt=F:132||val=No</t>
  </si>
  <si>
    <t>SELECT||pt=B:133||val=Yes</t>
  </si>
  <si>
    <t>SELECT||pt=B:133||val=No</t>
  </si>
  <si>
    <t>SELECT||pt=F:133||val=Yes</t>
  </si>
  <si>
    <t>SELECT||pt=F:133||val=No</t>
  </si>
  <si>
    <t>SELECT||pt=B:134||val=Yes</t>
  </si>
  <si>
    <t>SELECT||pt=B:134||val=No</t>
  </si>
  <si>
    <t>SELECT||pt=F:134||val=Yes</t>
  </si>
  <si>
    <t>SELECT||pt=F:134||val=No</t>
  </si>
  <si>
    <t>SELECT||pt=F:135||val=Yes</t>
  </si>
  <si>
    <t>SELECT||pt=F:135||val=No</t>
  </si>
  <si>
    <t>SELECT||pt=B:135||val=Yes</t>
  </si>
  <si>
    <t>SELECT||pt=B:135||val=No</t>
  </si>
  <si>
    <t>SELECT||pt=C:127||val=Main Street</t>
  </si>
  <si>
    <t>SELECT||pt=C:127||val=Side Street</t>
  </si>
  <si>
    <t>SELECT||pt=C:127||val=Alley</t>
  </si>
  <si>
    <t>SELECT||pt=C:123||val=Prompt</t>
  </si>
  <si>
    <t>SELECT||pt=C:123||val=Delayed</t>
  </si>
  <si>
    <t>SELECT||pt=D:119||val=Owned</t>
  </si>
  <si>
    <t>SELECT||pt=D:119||val=Rented</t>
  </si>
  <si>
    <t>SELECT||pt=D:119||val=Leased</t>
  </si>
  <si>
    <t>SELECT||pt=D:119||val=Used Free</t>
  </si>
  <si>
    <t>SELECT||pt=F:117||val=Residential</t>
  </si>
  <si>
    <t>SELECT||pt=F:117||val=Commercial</t>
  </si>
  <si>
    <t>SELECT||pt=F:117||val=Industrial</t>
  </si>
  <si>
    <t>SELECT||pt=F:117||val=Agricultural</t>
  </si>
  <si>
    <t>SELECT||pt=C:70||val=Financial Statement</t>
  </si>
  <si>
    <t>SELECT||pt=C:70||val=Interview</t>
  </si>
  <si>
    <t>SELECT||pt=C:70||val=Estimate</t>
  </si>
  <si>
    <t>SELECT||pt=F:68||val=With</t>
  </si>
  <si>
    <t>SELECT||pt=F:68||val=Without</t>
  </si>
  <si>
    <t>SELECT||pt=B:67||val=Seen</t>
  </si>
  <si>
    <t>SELECT||pt=B:67||val=Not Seen</t>
  </si>
  <si>
    <t>SELECT||pt=B:66||val=SEC</t>
  </si>
  <si>
    <t>SELECT||pt=B:66||val=DTI</t>
  </si>
  <si>
    <t>SELECT||pt=B:66||val=LTO</t>
  </si>
  <si>
    <t>SELECT||pt=B:66||val=BARANGAY PERMIT</t>
  </si>
  <si>
    <t>SELECT||pt=B:66||val=MAYORS PERMIT</t>
  </si>
  <si>
    <t>SELECT||pt=B:66||val=NO DOCUMENTS PRESENTED</t>
  </si>
  <si>
    <t>SELECT||pt=B:66||val=NO PERMIT</t>
  </si>
  <si>
    <t>SELECT||pt=F:64||val=With ID</t>
  </si>
  <si>
    <t>SELECT||pt=F:64||val=Without ID</t>
  </si>
  <si>
    <t>SELECT||pt=E:64||val=With Uniform</t>
  </si>
  <si>
    <t>SELECT||pt=E:64||val=Without Uniform</t>
  </si>
  <si>
    <t>SELECT||pt=C:58||val=Manufacturing</t>
  </si>
  <si>
    <t>SELECT||pt=C:58||val=Trading</t>
  </si>
  <si>
    <t>SELECT||pt=C:58||val=Services</t>
  </si>
  <si>
    <t>SELECT||pt=C:58||val=Others</t>
  </si>
  <si>
    <t>SELECT||pt=C:57||val=Single</t>
  </si>
  <si>
    <t>SELECT||pt=C:57||val=Partnership</t>
  </si>
  <si>
    <t>SELECT||pt=C:57||val=Family Business</t>
  </si>
  <si>
    <t>SELECT||pt=C:57||val=Corporation</t>
  </si>
  <si>
    <t>INPUT||pt=C:56||val=</t>
  </si>
  <si>
    <t>LABEL||pt=D:56||val=YEAR(S)</t>
  </si>
  <si>
    <t>INPUT||pt=E:56||val=</t>
  </si>
  <si>
    <t>LABEL||pt=F:56||val=MONTH(S)</t>
  </si>
  <si>
    <t>SELECT||pt=C:55||val=Existing and Operational</t>
  </si>
  <si>
    <t>SELECT||pt=C:55||val=Existing but Not Operational</t>
  </si>
  <si>
    <t>SELECT||pt=C:55||val=Not Existing at the Address</t>
  </si>
  <si>
    <t>SELECT||pt=C:55||val=Moved Out</t>
  </si>
  <si>
    <t>SELECT||pt=C:55||val=Unknown</t>
  </si>
  <si>
    <t>SELECT||pt=C:54||val=Owner</t>
  </si>
  <si>
    <t>SELECT||pt=C:54||val=Chairman</t>
  </si>
  <si>
    <t>SELECT||pt=C:54||val=Director</t>
  </si>
  <si>
    <t>SELECT||pt=C:54||val=President</t>
  </si>
  <si>
    <t>SELECT||pt=C:54||val=Vice President</t>
  </si>
  <si>
    <t>SELECT||pt=C:54||val=Not Verified</t>
  </si>
  <si>
    <t>SELECT||pt=C:53||val=Owner</t>
  </si>
  <si>
    <t>SELECT||pt=C:53||val=Partner</t>
  </si>
  <si>
    <t>SELECT||pt=C:53||val=Incorporator</t>
  </si>
  <si>
    <t>SELECT||pt=C:53||val=Not Owned</t>
  </si>
  <si>
    <t>SELECT||pt=C:53||val=Not Verified</t>
  </si>
  <si>
    <t>SELECT||pt=F:50||val=Yes</t>
  </si>
  <si>
    <t>SELECT||pt=C:53||val=No</t>
  </si>
  <si>
    <t>SELECT||pt=C:50||val=SUBJECT WAS AROUND DURING VISIT</t>
  </si>
  <si>
    <t>SELECT||pt=C:50||val=SUBJECT WAS NOT AROUND DURING VISIT</t>
  </si>
  <si>
    <t>SELECT||pt=C:3||val=SUBJECT</t>
  </si>
  <si>
    <t>SELECT||pt=C:3||val=CO-MAKER</t>
  </si>
  <si>
    <t>SELECT||pt=E:12||val=Small Business Loan</t>
  </si>
  <si>
    <t>SELECT||pt=E:12||val=Personal Loan</t>
  </si>
  <si>
    <t>SELECT||pt=E:12||val=Auto Loan</t>
  </si>
  <si>
    <t>SELECT||pt=E:12||val=Real Estate Loan</t>
  </si>
  <si>
    <t>SELECT||pt=C:14||val=OPEN DURING VISIT</t>
  </si>
  <si>
    <t>SELECT||pt=C:14||val=CLOSED DURING VISIT</t>
  </si>
  <si>
    <t>SELECT||pt=D:15||val=Registered</t>
  </si>
  <si>
    <t>SELECT||pt=D:15||val=Not Registered</t>
  </si>
  <si>
    <t>SELECT||pt=C:17||val=Confirmed Owner</t>
  </si>
  <si>
    <t>SELECT||pt=C:17||val=Confirmed Not Owner</t>
  </si>
  <si>
    <t>SELECT||pt=C:17||val=Unknown</t>
  </si>
  <si>
    <t>SELECT||pt=C:18||val=Well-Known - Good</t>
  </si>
  <si>
    <t>SELECT||pt=C:18||val=Known - Good</t>
  </si>
  <si>
    <t>SELECT||pt=C:18||val=Unknown</t>
  </si>
  <si>
    <t>SELECT||pt=C:18||val=Well-Known - Bad</t>
  </si>
  <si>
    <t>SELECT||pt=C:18||val=Known - Bad</t>
  </si>
  <si>
    <t>SELECT||pt=C:19||val=Existing and Operational</t>
  </si>
  <si>
    <t>SELECT||pt=C:19||val=Existing but Not Operational</t>
  </si>
  <si>
    <t>SELECT||pt=C:19||val=Not Existing at the Address</t>
  </si>
  <si>
    <t>SELECT||pt=C:19||val=Moved Out</t>
  </si>
  <si>
    <t>SELECT||pt=C:19||val=Unknown</t>
  </si>
  <si>
    <t>SELECT||pt=C:23||val=Existing and Operational</t>
  </si>
  <si>
    <t>SELECT||pt=C:23||val=Existing but Not Operational</t>
  </si>
  <si>
    <t>SELECT||pt=C:23||val=Not Existing at the Address</t>
  </si>
  <si>
    <t>SELECT||pt=C:23||val=Moved Out</t>
  </si>
  <si>
    <t>SELECT||pt=C:23||val=Unknown</t>
  </si>
  <si>
    <t>SELECT||pt=C:34||val=Confirmed Owner</t>
  </si>
  <si>
    <t>SELECT||pt=C:34||val=Confirmed Not Owner</t>
  </si>
  <si>
    <t>SELECT||pt=C:34||val=Unknown</t>
  </si>
  <si>
    <t>SELECT||pt=C:25||val=Confirmed Owner</t>
  </si>
  <si>
    <t>SELECT||pt=C:25||val=Confirmed Not Owner</t>
  </si>
  <si>
    <t>SELECT||pt=C:25||val=Unknown</t>
  </si>
  <si>
    <t>SELECT||pt=C:26||val=Well-Known - Good</t>
  </si>
  <si>
    <t>SELECT||pt=C:26||val=Known - Good</t>
  </si>
  <si>
    <t>SELECT||pt=C:26||val=Unknown</t>
  </si>
  <si>
    <t>SELECT||pt=C:26||val=Well-Known - Bad</t>
  </si>
  <si>
    <t>SELECT||pt=C:26||val=Known - Bad</t>
  </si>
  <si>
    <t>SELECT||pt=C:27||val=Brisk</t>
  </si>
  <si>
    <t>SELECT||pt=C:27||val=Fair</t>
  </si>
  <si>
    <t>SELECT||pt=C:27||val=Slow</t>
  </si>
  <si>
    <t>SELECT||pt=C:32||val=Existing and Operational</t>
  </si>
  <si>
    <t>SELECT||pt=C:32||val=Existing but Not Operational</t>
  </si>
  <si>
    <t>SELECT||pt=C:32||val=Not Existing at the Address</t>
  </si>
  <si>
    <t>SELECT||pt=C:32||val=Moved Out</t>
  </si>
  <si>
    <t>SELECT||pt=C:32||val=Unknown</t>
  </si>
  <si>
    <t>SELECT||pt=C:35||val=Well-Known - Good</t>
  </si>
  <si>
    <t>SELECT||pt=C:35||val=Known - Good</t>
  </si>
  <si>
    <t>SELECT||pt=C:35||val=Unknown</t>
  </si>
  <si>
    <t>SELECT||pt=C:35||val=Well-Known - Bad</t>
  </si>
  <si>
    <t>SELECT||pt=C:35||val=Known - Bad</t>
  </si>
  <si>
    <t>SELECT||pt=C:36||val=Brisk</t>
  </si>
  <si>
    <t>SELECT||pt=C:36||val=Fair</t>
  </si>
  <si>
    <t>SELECT||pt=C:36||val=Slow</t>
  </si>
  <si>
    <t>SELECT||pt=C:41||val=Existing and Operational</t>
  </si>
  <si>
    <t>SELECT||pt=C:41||val=Existing but Not Operational</t>
  </si>
  <si>
    <t>SELECT||pt=C:41||val=Not Existing at the Address</t>
  </si>
  <si>
    <t>SELECT||pt=C:41||val=Moved Out</t>
  </si>
  <si>
    <t>SELECT||pt=C:41||val=Unknown</t>
  </si>
  <si>
    <t>SELECT||pt=C:43||val=Confirmed Owner</t>
  </si>
  <si>
    <t>SELECT||pt=C:43||val=Confirmed Not Owner</t>
  </si>
  <si>
    <t>SELECT||pt=C:43||val=Unknown</t>
  </si>
  <si>
    <t>SELECT||pt=C:44||val=Well-Known - Good</t>
  </si>
  <si>
    <t>SELECT||pt=C:44||val=Known - Good</t>
  </si>
  <si>
    <t>SELECT||pt=C:44||val=Unknown</t>
  </si>
  <si>
    <t>SELECT||pt=C:44||val=Well-Known - Bad</t>
  </si>
  <si>
    <t>SELECT||pt=C:44||val=Known - Bad</t>
  </si>
  <si>
    <t>SELECT||pt=C:45||val=Brisk</t>
  </si>
  <si>
    <t>SELECT||pt=C:45||val=Fair</t>
  </si>
  <si>
    <t>SELECT||pt=C:45||val=Slow</t>
  </si>
  <si>
    <t>INPUT||pt=C:144||val=</t>
  </si>
  <si>
    <t>INPUT||pt=C:37||val=</t>
  </si>
  <si>
    <t>INPUT||pt=C:38||val=</t>
  </si>
  <si>
    <t>INPUT||pt=D:39||val=</t>
  </si>
  <si>
    <t>INPUT||pt=C:42||val=</t>
  </si>
  <si>
    <t>INPUT||pt=B:126||val=</t>
  </si>
  <si>
    <t>INPUT||pt=B:162||val=</t>
  </si>
  <si>
    <t>INPUT||pt=B:145||val=</t>
  </si>
  <si>
    <t>INPUT||pt=F:149||val=</t>
  </si>
  <si>
    <t>INPUT||pt=F:150||val=</t>
  </si>
  <si>
    <t>LABEL||pt=A:47||val=INFORMANT ADDRESS</t>
  </si>
  <si>
    <r>
      <t xml:space="preserve">&gt;&gt;NOTE: KINDLY INDICATE </t>
    </r>
    <r>
      <rPr>
        <b/>
        <i/>
        <sz val="8"/>
        <color indexed="10"/>
        <rFont val="Calibri"/>
        <family val="2"/>
        <scheme val="minor"/>
      </rPr>
      <t>"NOT PROVIDED"</t>
    </r>
    <r>
      <rPr>
        <b/>
        <sz val="8"/>
        <color indexed="10"/>
        <rFont val="Calibri"/>
        <family val="2"/>
        <scheme val="minor"/>
      </rPr>
      <t xml:space="preserve"> IF THE REQUIRED FIELDS WERE NOT GATHERED OR PROVIDED BY INFORMANTS.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</si>
</sst>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dd\-mmm\-yy;@"/>
    <numFmt numFmtId="165" formatCode="#,##0.00\ ;&quot; (&quot;#,##0.00\);&quot; -&quot;#\ ;@\ "/>
    <numFmt numFmtId="166" formatCode="0.00\ "/>
    <numFmt numFmtId="167" formatCode="mmmm\ d&quot;, &quot;yyyy"/>
    <numFmt numFmtId="168" formatCode="#,##0\ ;\-#,##0\ ;&quot; - &quot;;@\ "/>
    <numFmt numFmtId="169" formatCode="#,##0.00\ ;\-#,##0.00\ ;&quot; -&quot;#\ ;@\ "/>
    <numFmt numFmtId="170" formatCode="&quot; $&quot;#,##0\ ;&quot;-$&quot;#,##0\ ;&quot; $- &quot;;@\ "/>
    <numFmt numFmtId="171" formatCode="&quot; $&quot;#,##0.00\ ;&quot;-$&quot;#,##0.00\ ;&quot; $-&quot;#\ ;@\ "/>
  </numFmts>
  <fonts count="40" x14ac:knownFonts="1">
    <font>
      <sz val="10"/>
      <name val="Arial"/>
      <family val="2"/>
    </font>
    <font>
      <sz val="9"/>
      <name val="Arial"/>
      <family val="2"/>
    </font>
    <font>
      <sz val="9"/>
      <name val="Arial Black"/>
      <family val="2"/>
    </font>
    <font>
      <b/>
      <sz val="9"/>
      <name val="Arial"/>
      <family val="2"/>
    </font>
    <font>
      <b/>
      <sz val="9"/>
      <name val="Tahoma"/>
      <family val="2"/>
    </font>
    <font>
      <b/>
      <sz val="8"/>
      <name val="Tahoma"/>
      <family val="2"/>
    </font>
    <font>
      <sz val="9"/>
      <name val="Tahoma"/>
      <family val="2"/>
    </font>
    <font>
      <b/>
      <sz val="11"/>
      <name val="Arial"/>
      <family val="2"/>
    </font>
    <font>
      <b/>
      <sz val="12"/>
      <name val="Arial"/>
      <family val="2"/>
    </font>
    <font>
      <b/>
      <sz val="10"/>
      <name val="Tahoma"/>
      <family val="2"/>
    </font>
    <font>
      <b/>
      <sz val="16"/>
      <name val="Arial"/>
      <family val="2"/>
    </font>
    <font>
      <b/>
      <sz val="10"/>
      <name val="Arial"/>
      <family val="2"/>
    </font>
    <font>
      <sz val="10"/>
      <name val="Tahoma"/>
      <family val="2"/>
    </font>
    <font>
      <sz val="8"/>
      <name val="Tahoma"/>
      <family val="2"/>
    </font>
    <font>
      <sz val="8"/>
      <name val="Arial Black"/>
      <family val="2"/>
    </font>
    <font>
      <b/>
      <sz val="8"/>
      <name val="Arial Black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8"/>
      <name val="Arial"/>
      <family val="2"/>
    </font>
    <font>
      <sz val="9"/>
      <color indexed="8"/>
      <name val="Arial"/>
      <family val="2"/>
    </font>
    <font>
      <sz val="8"/>
      <color indexed="8"/>
      <name val="Arial"/>
      <family val="2"/>
    </font>
    <font>
      <b/>
      <sz val="9"/>
      <color indexed="81"/>
      <name val="Tahoma"/>
      <family val="2"/>
    </font>
    <font>
      <sz val="10"/>
      <name val="Mangal"/>
      <family val="2"/>
    </font>
    <font>
      <sz val="1"/>
      <color indexed="16"/>
      <name val="Courier New"/>
      <family val="3"/>
    </font>
    <font>
      <i/>
      <sz val="1"/>
      <color indexed="16"/>
      <name val="Courier New"/>
      <family val="3"/>
    </font>
    <font>
      <sz val="8"/>
      <name val="Arial"/>
      <family val="2"/>
    </font>
    <font>
      <b/>
      <i/>
      <sz val="16"/>
      <name val="Arial"/>
      <family val="2"/>
    </font>
    <font>
      <b/>
      <sz val="7"/>
      <name val="Arial Black"/>
      <family val="2"/>
    </font>
    <font>
      <b/>
      <sz val="9"/>
      <color theme="1"/>
      <name val="Arial Narrow"/>
      <family val="2"/>
    </font>
    <font>
      <sz val="9"/>
      <color theme="1"/>
      <name val="Arial Narrow"/>
      <family val="2"/>
    </font>
    <font>
      <b/>
      <sz val="8"/>
      <color theme="0"/>
      <name val="Calibri"/>
      <family val="2"/>
      <scheme val="minor"/>
    </font>
    <font>
      <sz val="8"/>
      <name val="Calibri"/>
      <family val="2"/>
      <scheme val="minor"/>
    </font>
    <font>
      <sz val="8"/>
      <color indexed="8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indexed="8"/>
      <name val="Calibri"/>
      <family val="2"/>
      <scheme val="minor"/>
    </font>
    <font>
      <b/>
      <sz val="8"/>
      <color theme="0" tint="-0.14999847407452621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8"/>
      <name val="Calibri"/>
      <family val="2"/>
      <scheme val="minor"/>
    </font>
    <font>
      <b/>
      <i/>
      <sz val="8"/>
      <color indexed="10"/>
      <name val="Calibri"/>
      <family val="2"/>
      <scheme val="minor"/>
    </font>
    <font>
      <b/>
      <sz val="8"/>
      <color indexed="1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22"/>
        <bgColor indexed="31"/>
      </patternFill>
    </fill>
    <fill>
      <patternFill patternType="solid">
        <fgColor indexed="9"/>
        <bgColor indexed="26"/>
      </patternFill>
    </fill>
    <fill>
      <patternFill patternType="solid">
        <fgColor indexed="23"/>
        <bgColor indexed="55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112">
    <border>
      <left/>
      <right/>
      <top/>
      <bottom/>
      <diagonal/>
    </border>
    <border>
      <left style="thin">
        <color indexed="8"/>
      </left>
      <right/>
      <top style="medium">
        <color indexed="8"/>
      </top>
      <bottom style="medium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medium">
        <color indexed="8"/>
      </right>
      <top/>
      <bottom/>
      <diagonal/>
    </border>
    <border>
      <left/>
      <right/>
      <top/>
      <bottom style="thin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medium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/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 style="thin">
        <color indexed="8"/>
      </right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medium">
        <color indexed="8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81">
    <xf numFmtId="0" fontId="0" fillId="0" borderId="0"/>
    <xf numFmtId="165" fontId="22" fillId="0" borderId="0" applyFill="0" applyBorder="0" applyAlignment="0" applyProtection="0"/>
    <xf numFmtId="165" fontId="22" fillId="0" borderId="0" applyFill="0" applyBorder="0" applyAlignment="0" applyProtection="0"/>
    <xf numFmtId="165" fontId="22" fillId="0" borderId="0" applyFill="0" applyBorder="0" applyAlignment="0" applyProtection="0"/>
    <xf numFmtId="165" fontId="22" fillId="0" borderId="0" applyFill="0" applyBorder="0" applyAlignment="0" applyProtection="0"/>
    <xf numFmtId="165" fontId="22" fillId="0" borderId="0" applyFill="0" applyBorder="0" applyAlignment="0" applyProtection="0"/>
    <xf numFmtId="165" fontId="22" fillId="0" borderId="0" applyFill="0" applyBorder="0" applyAlignment="0" applyProtection="0"/>
    <xf numFmtId="165" fontId="22" fillId="0" borderId="0" applyFill="0" applyBorder="0" applyAlignment="0" applyProtection="0"/>
    <xf numFmtId="165" fontId="22" fillId="0" borderId="0" applyFill="0" applyBorder="0" applyAlignment="0" applyProtection="0"/>
    <xf numFmtId="165" fontId="22" fillId="0" borderId="0" applyFill="0" applyBorder="0" applyAlignment="0" applyProtection="0"/>
    <xf numFmtId="165" fontId="22" fillId="0" borderId="0" applyFill="0" applyBorder="0" applyAlignment="0" applyProtection="0"/>
    <xf numFmtId="165" fontId="22" fillId="0" borderId="0" applyFill="0" applyBorder="0" applyAlignment="0" applyProtection="0"/>
    <xf numFmtId="165" fontId="22" fillId="0" borderId="0" applyFill="0" applyBorder="0" applyAlignment="0" applyProtection="0"/>
    <xf numFmtId="0" fontId="17" fillId="0" borderId="0"/>
    <xf numFmtId="0" fontId="23" fillId="0" borderId="0">
      <protection locked="0"/>
    </xf>
    <xf numFmtId="0" fontId="23" fillId="0" borderId="0">
      <protection locked="0"/>
    </xf>
    <xf numFmtId="0" fontId="24" fillId="0" borderId="0">
      <protection locked="0"/>
    </xf>
    <xf numFmtId="0" fontId="23" fillId="0" borderId="0">
      <protection locked="0"/>
    </xf>
    <xf numFmtId="0" fontId="23" fillId="0" borderId="0">
      <protection locked="0"/>
    </xf>
    <xf numFmtId="0" fontId="23" fillId="0" borderId="0">
      <protection locked="0"/>
    </xf>
    <xf numFmtId="0" fontId="24" fillId="0" borderId="0">
      <protection locked="0"/>
    </xf>
    <xf numFmtId="0" fontId="25" fillId="2" borderId="0" applyNumberFormat="0" applyBorder="0" applyAlignment="0" applyProtection="0"/>
    <xf numFmtId="0" fontId="25" fillId="3" borderId="0" applyNumberFormat="0" applyBorder="0" applyAlignment="0" applyProtection="0"/>
    <xf numFmtId="166" fontId="26" fillId="0" borderId="0"/>
    <xf numFmtId="167" fontId="16" fillId="0" borderId="0"/>
    <xf numFmtId="167" fontId="16" fillId="0" borderId="0"/>
    <xf numFmtId="167" fontId="16" fillId="0" borderId="0"/>
    <xf numFmtId="167" fontId="16" fillId="0" borderId="0"/>
    <xf numFmtId="0" fontId="18" fillId="0" borderId="0"/>
    <xf numFmtId="167" fontId="16" fillId="0" borderId="0"/>
    <xf numFmtId="167" fontId="16" fillId="0" borderId="0"/>
    <xf numFmtId="167" fontId="16" fillId="0" borderId="0"/>
    <xf numFmtId="167" fontId="16" fillId="0" borderId="0"/>
    <xf numFmtId="0" fontId="16" fillId="0" borderId="0"/>
    <xf numFmtId="167" fontId="16" fillId="0" borderId="0"/>
    <xf numFmtId="167" fontId="16" fillId="0" borderId="0"/>
    <xf numFmtId="167" fontId="16" fillId="0" borderId="0"/>
    <xf numFmtId="167" fontId="16" fillId="0" borderId="0"/>
    <xf numFmtId="167" fontId="16" fillId="0" borderId="0"/>
    <xf numFmtId="167" fontId="16" fillId="0" borderId="0"/>
    <xf numFmtId="167" fontId="16" fillId="0" borderId="0"/>
    <xf numFmtId="167" fontId="16" fillId="0" borderId="0"/>
    <xf numFmtId="167" fontId="16" fillId="0" borderId="0"/>
    <xf numFmtId="0" fontId="16" fillId="0" borderId="0"/>
    <xf numFmtId="167" fontId="16" fillId="0" borderId="0"/>
    <xf numFmtId="167" fontId="16" fillId="0" borderId="0"/>
    <xf numFmtId="167" fontId="16" fillId="0" borderId="0"/>
    <xf numFmtId="167" fontId="16" fillId="0" borderId="0"/>
    <xf numFmtId="167" fontId="16" fillId="0" borderId="0"/>
    <xf numFmtId="0" fontId="16" fillId="0" borderId="0"/>
    <xf numFmtId="167" fontId="16" fillId="0" borderId="0"/>
    <xf numFmtId="167" fontId="16" fillId="0" borderId="0"/>
    <xf numFmtId="167" fontId="16" fillId="0" borderId="0"/>
    <xf numFmtId="167" fontId="16" fillId="0" borderId="0"/>
    <xf numFmtId="167" fontId="16" fillId="0" borderId="0"/>
    <xf numFmtId="0" fontId="16" fillId="0" borderId="0"/>
    <xf numFmtId="167" fontId="16" fillId="0" borderId="0"/>
    <xf numFmtId="167" fontId="16" fillId="0" borderId="0"/>
    <xf numFmtId="167" fontId="16" fillId="0" borderId="0"/>
    <xf numFmtId="167" fontId="16" fillId="0" borderId="0"/>
    <xf numFmtId="167" fontId="16" fillId="0" borderId="0"/>
    <xf numFmtId="167" fontId="16" fillId="0" borderId="0"/>
    <xf numFmtId="167" fontId="16" fillId="0" borderId="0"/>
    <xf numFmtId="167" fontId="16" fillId="0" borderId="0"/>
    <xf numFmtId="167" fontId="16" fillId="0" borderId="0"/>
    <xf numFmtId="167" fontId="16" fillId="0" borderId="0"/>
    <xf numFmtId="167" fontId="16" fillId="0" borderId="0"/>
    <xf numFmtId="167" fontId="16" fillId="0" borderId="0"/>
    <xf numFmtId="167" fontId="16" fillId="0" borderId="0"/>
    <xf numFmtId="167" fontId="16" fillId="0" borderId="0"/>
    <xf numFmtId="167" fontId="16" fillId="0" borderId="0"/>
    <xf numFmtId="167" fontId="16" fillId="0" borderId="0"/>
    <xf numFmtId="167" fontId="16" fillId="0" borderId="0"/>
    <xf numFmtId="167" fontId="16" fillId="0" borderId="0"/>
    <xf numFmtId="167" fontId="16" fillId="0" borderId="0"/>
    <xf numFmtId="167" fontId="16" fillId="0" borderId="0"/>
    <xf numFmtId="10" fontId="22" fillId="0" borderId="0" applyFill="0" applyBorder="0" applyAlignment="0" applyProtection="0"/>
    <xf numFmtId="168" fontId="22" fillId="0" borderId="0" applyFill="0" applyBorder="0" applyAlignment="0" applyProtection="0"/>
    <xf numFmtId="169" fontId="22" fillId="0" borderId="0" applyFill="0" applyBorder="0" applyAlignment="0" applyProtection="0"/>
    <xf numFmtId="170" fontId="22" fillId="0" borderId="0" applyFill="0" applyBorder="0" applyAlignment="0" applyProtection="0"/>
    <xf numFmtId="171" fontId="22" fillId="0" borderId="0" applyFill="0" applyBorder="0" applyAlignment="0" applyProtection="0"/>
  </cellStyleXfs>
  <cellXfs count="534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3" fillId="0" borderId="0" xfId="0" applyFont="1" applyBorder="1" applyAlignment="1">
      <alignment horizontal="center"/>
    </xf>
    <xf numFmtId="0" fontId="1" fillId="0" borderId="0" xfId="0" applyFont="1" applyBorder="1"/>
    <xf numFmtId="0" fontId="1" fillId="0" borderId="0" xfId="0" applyFont="1" applyBorder="1" applyAlignment="1"/>
    <xf numFmtId="0" fontId="1" fillId="0" borderId="4" xfId="0" applyFont="1" applyBorder="1"/>
    <xf numFmtId="0" fontId="1" fillId="0" borderId="2" xfId="0" applyFont="1" applyBorder="1" applyAlignment="1">
      <alignment horizontal="right"/>
    </xf>
    <xf numFmtId="0" fontId="3" fillId="0" borderId="5" xfId="0" applyFont="1" applyBorder="1" applyAlignment="1">
      <alignment horizontal="center"/>
    </xf>
    <xf numFmtId="0" fontId="1" fillId="0" borderId="5" xfId="0" applyFont="1" applyBorder="1"/>
    <xf numFmtId="0" fontId="1" fillId="0" borderId="5" xfId="0" applyFont="1" applyBorder="1" applyAlignment="1"/>
    <xf numFmtId="0" fontId="1" fillId="0" borderId="6" xfId="0" applyFont="1" applyBorder="1"/>
    <xf numFmtId="0" fontId="1" fillId="0" borderId="7" xfId="0" applyFont="1" applyBorder="1"/>
    <xf numFmtId="0" fontId="4" fillId="0" borderId="7" xfId="0" applyFont="1" applyBorder="1" applyAlignment="1"/>
    <xf numFmtId="0" fontId="6" fillId="0" borderId="8" xfId="0" applyFont="1" applyBorder="1" applyAlignment="1"/>
    <xf numFmtId="0" fontId="1" fillId="0" borderId="9" xfId="0" applyFont="1" applyBorder="1" applyAlignment="1"/>
    <xf numFmtId="0" fontId="1" fillId="0" borderId="7" xfId="0" applyFont="1" applyBorder="1" applyAlignment="1"/>
    <xf numFmtId="0" fontId="1" fillId="0" borderId="10" xfId="0" applyFont="1" applyBorder="1" applyAlignment="1"/>
    <xf numFmtId="0" fontId="1" fillId="0" borderId="11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3" fillId="0" borderId="9" xfId="0" applyFont="1" applyBorder="1" applyAlignment="1"/>
    <xf numFmtId="0" fontId="3" fillId="0" borderId="7" xfId="0" applyFont="1" applyBorder="1" applyAlignment="1"/>
    <xf numFmtId="0" fontId="3" fillId="0" borderId="10" xfId="0" applyFont="1" applyBorder="1" applyAlignment="1"/>
    <xf numFmtId="0" fontId="3" fillId="0" borderId="16" xfId="0" applyFont="1" applyBorder="1" applyAlignment="1"/>
    <xf numFmtId="0" fontId="3" fillId="0" borderId="17" xfId="0" applyFont="1" applyBorder="1" applyAlignment="1"/>
    <xf numFmtId="0" fontId="3" fillId="0" borderId="18" xfId="0" applyFont="1" applyBorder="1" applyAlignment="1"/>
    <xf numFmtId="0" fontId="1" fillId="0" borderId="19" xfId="0" applyFont="1" applyBorder="1"/>
    <xf numFmtId="0" fontId="1" fillId="0" borderId="0" xfId="0" applyFont="1" applyBorder="1" applyAlignment="1">
      <alignment horizontal="left"/>
    </xf>
    <xf numFmtId="0" fontId="4" fillId="0" borderId="5" xfId="0" applyFont="1" applyBorder="1" applyAlignment="1"/>
    <xf numFmtId="0" fontId="4" fillId="0" borderId="4" xfId="0" applyFont="1" applyBorder="1" applyAlignment="1"/>
    <xf numFmtId="0" fontId="1" fillId="0" borderId="0" xfId="0" applyFont="1" applyBorder="1" applyAlignment="1">
      <alignment horizontal="center"/>
    </xf>
    <xf numFmtId="0" fontId="7" fillId="0" borderId="0" xfId="0" applyFont="1" applyBorder="1"/>
    <xf numFmtId="0" fontId="1" fillId="0" borderId="0" xfId="0" applyFont="1" applyBorder="1" applyAlignment="1">
      <alignment horizontal="right"/>
    </xf>
    <xf numFmtId="0" fontId="1" fillId="0" borderId="0" xfId="0" applyFont="1" applyFill="1" applyBorder="1" applyAlignment="1"/>
    <xf numFmtId="0" fontId="3" fillId="0" borderId="0" xfId="0" applyFont="1" applyBorder="1" applyAlignment="1"/>
    <xf numFmtId="0" fontId="6" fillId="0" borderId="5" xfId="0" applyFont="1" applyBorder="1" applyAlignment="1"/>
    <xf numFmtId="0" fontId="6" fillId="0" borderId="4" xfId="0" applyFont="1" applyBorder="1" applyAlignment="1"/>
    <xf numFmtId="0" fontId="1" fillId="0" borderId="20" xfId="0" applyFont="1" applyBorder="1"/>
    <xf numFmtId="0" fontId="1" fillId="0" borderId="5" xfId="0" applyFont="1" applyBorder="1" applyAlignment="1">
      <alignment horizontal="left"/>
    </xf>
    <xf numFmtId="0" fontId="1" fillId="0" borderId="14" xfId="0" applyFont="1" applyBorder="1"/>
    <xf numFmtId="0" fontId="1" fillId="0" borderId="14" xfId="0" applyFont="1" applyBorder="1" applyAlignment="1">
      <alignment horizontal="left"/>
    </xf>
    <xf numFmtId="0" fontId="1" fillId="0" borderId="21" xfId="0" applyFont="1" applyBorder="1"/>
    <xf numFmtId="0" fontId="1" fillId="0" borderId="22" xfId="0" applyFont="1" applyBorder="1"/>
    <xf numFmtId="0" fontId="3" fillId="0" borderId="22" xfId="0" applyFont="1" applyBorder="1" applyAlignment="1">
      <alignment horizontal="center"/>
    </xf>
    <xf numFmtId="0" fontId="1" fillId="0" borderId="22" xfId="0" applyFont="1" applyBorder="1" applyAlignment="1">
      <alignment horizontal="right"/>
    </xf>
    <xf numFmtId="0" fontId="1" fillId="0" borderId="23" xfId="0" applyFont="1" applyBorder="1"/>
    <xf numFmtId="0" fontId="1" fillId="0" borderId="3" xfId="0" applyFont="1" applyBorder="1"/>
    <xf numFmtId="0" fontId="3" fillId="0" borderId="4" xfId="0" applyFont="1" applyBorder="1"/>
    <xf numFmtId="0" fontId="3" fillId="0" borderId="0" xfId="0" applyFont="1" applyBorder="1"/>
    <xf numFmtId="0" fontId="1" fillId="0" borderId="2" xfId="0" applyFont="1" applyBorder="1"/>
    <xf numFmtId="0" fontId="1" fillId="0" borderId="14" xfId="0" applyFont="1" applyBorder="1" applyAlignment="1">
      <alignment horizontal="right"/>
    </xf>
    <xf numFmtId="0" fontId="3" fillId="0" borderId="14" xfId="0" applyFont="1" applyBorder="1" applyAlignment="1">
      <alignment horizontal="center"/>
    </xf>
    <xf numFmtId="0" fontId="1" fillId="0" borderId="14" xfId="0" applyFont="1" applyFill="1" applyBorder="1"/>
    <xf numFmtId="0" fontId="1" fillId="0" borderId="15" xfId="0" applyFont="1" applyBorder="1"/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center"/>
    </xf>
    <xf numFmtId="0" fontId="4" fillId="0" borderId="0" xfId="0" applyFont="1" applyBorder="1"/>
    <xf numFmtId="0" fontId="1" fillId="0" borderId="0" xfId="0" applyFont="1" applyFill="1" applyBorder="1"/>
    <xf numFmtId="0" fontId="3" fillId="0" borderId="5" xfId="0" applyFont="1" applyBorder="1" applyAlignment="1"/>
    <xf numFmtId="0" fontId="6" fillId="0" borderId="24" xfId="0" applyFont="1" applyBorder="1" applyAlignment="1"/>
    <xf numFmtId="0" fontId="6" fillId="0" borderId="25" xfId="0" applyFont="1" applyBorder="1" applyAlignment="1"/>
    <xf numFmtId="0" fontId="6" fillId="0" borderId="26" xfId="0" applyFont="1" applyBorder="1" applyAlignment="1"/>
    <xf numFmtId="0" fontId="6" fillId="0" borderId="27" xfId="0" applyFont="1" applyBorder="1" applyAlignment="1"/>
    <xf numFmtId="0" fontId="6" fillId="0" borderId="19" xfId="0" applyFont="1" applyBorder="1" applyAlignment="1"/>
    <xf numFmtId="0" fontId="6" fillId="0" borderId="0" xfId="0" applyFont="1" applyBorder="1" applyAlignment="1"/>
    <xf numFmtId="0" fontId="6" fillId="0" borderId="6" xfId="0" applyFont="1" applyBorder="1" applyAlignment="1"/>
    <xf numFmtId="0" fontId="6" fillId="0" borderId="7" xfId="0" applyFont="1" applyBorder="1" applyAlignment="1"/>
    <xf numFmtId="0" fontId="6" fillId="0" borderId="10" xfId="0" applyFont="1" applyBorder="1" applyAlignment="1"/>
    <xf numFmtId="0" fontId="6" fillId="0" borderId="21" xfId="0" applyFont="1" applyBorder="1" applyAlignment="1"/>
    <xf numFmtId="0" fontId="6" fillId="0" borderId="22" xfId="0" applyFont="1" applyBorder="1" applyAlignment="1"/>
    <xf numFmtId="0" fontId="6" fillId="0" borderId="17" xfId="0" applyFont="1" applyBorder="1" applyAlignment="1"/>
    <xf numFmtId="0" fontId="6" fillId="0" borderId="18" xfId="0" applyFont="1" applyBorder="1" applyAlignment="1"/>
    <xf numFmtId="0" fontId="6" fillId="0" borderId="0" xfId="0" applyFont="1" applyBorder="1"/>
    <xf numFmtId="0" fontId="3" fillId="0" borderId="0" xfId="0" applyFont="1"/>
    <xf numFmtId="0" fontId="9" fillId="0" borderId="0" xfId="0" applyFont="1"/>
    <xf numFmtId="0" fontId="0" fillId="4" borderId="0" xfId="0" applyFill="1"/>
    <xf numFmtId="0" fontId="0" fillId="0" borderId="7" xfId="0" applyFont="1" applyBorder="1" applyAlignment="1">
      <alignment horizontal="center"/>
    </xf>
    <xf numFmtId="0" fontId="0" fillId="0" borderId="28" xfId="0" applyFont="1" applyBorder="1"/>
    <xf numFmtId="0" fontId="0" fillId="0" borderId="14" xfId="0" applyFont="1" applyBorder="1"/>
    <xf numFmtId="0" fontId="9" fillId="0" borderId="14" xfId="0" applyFont="1" applyBorder="1"/>
    <xf numFmtId="0" fontId="0" fillId="0" borderId="20" xfId="0" applyBorder="1"/>
    <xf numFmtId="0" fontId="0" fillId="0" borderId="5" xfId="0" applyFont="1" applyBorder="1"/>
    <xf numFmtId="0" fontId="9" fillId="0" borderId="5" xfId="0" applyFont="1" applyBorder="1"/>
    <xf numFmtId="0" fontId="0" fillId="0" borderId="11" xfId="0" applyFont="1" applyFill="1" applyBorder="1" applyAlignment="1"/>
    <xf numFmtId="0" fontId="0" fillId="0" borderId="7" xfId="0" applyFont="1" applyFill="1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11" xfId="0" applyFont="1" applyBorder="1"/>
    <xf numFmtId="0" fontId="0" fillId="0" borderId="7" xfId="0" applyFont="1" applyBorder="1"/>
    <xf numFmtId="0" fontId="9" fillId="0" borderId="7" xfId="0" applyFont="1" applyBorder="1"/>
    <xf numFmtId="0" fontId="0" fillId="0" borderId="0" xfId="0" applyBorder="1"/>
    <xf numFmtId="0" fontId="0" fillId="0" borderId="0" xfId="0" applyFont="1" applyBorder="1" applyAlignment="1">
      <alignment horizontal="center"/>
    </xf>
    <xf numFmtId="0" fontId="0" fillId="0" borderId="9" xfId="0" applyFont="1" applyBorder="1"/>
    <xf numFmtId="0" fontId="0" fillId="4" borderId="0" xfId="0" applyFill="1" applyBorder="1"/>
    <xf numFmtId="0" fontId="0" fillId="0" borderId="19" xfId="0" applyFont="1" applyBorder="1"/>
    <xf numFmtId="0" fontId="9" fillId="0" borderId="0" xfId="0" applyFont="1" applyBorder="1"/>
    <xf numFmtId="0" fontId="0" fillId="0" borderId="4" xfId="0" applyBorder="1"/>
    <xf numFmtId="4" fontId="0" fillId="0" borderId="5" xfId="0" applyNumberFormat="1" applyBorder="1"/>
    <xf numFmtId="0" fontId="0" fillId="0" borderId="6" xfId="0" applyBorder="1"/>
    <xf numFmtId="0" fontId="0" fillId="0" borderId="14" xfId="0" applyFont="1" applyBorder="1" applyAlignment="1">
      <alignment horizontal="left"/>
    </xf>
    <xf numFmtId="0" fontId="0" fillId="0" borderId="0" xfId="0" applyFont="1" applyBorder="1" applyAlignment="1">
      <alignment horizontal="left"/>
    </xf>
    <xf numFmtId="0" fontId="0" fillId="0" borderId="28" xfId="0" applyFont="1" applyBorder="1" applyAlignment="1"/>
    <xf numFmtId="0" fontId="0" fillId="0" borderId="19" xfId="0" applyFont="1" applyBorder="1" applyAlignment="1"/>
    <xf numFmtId="0" fontId="12" fillId="0" borderId="29" xfId="0" applyFont="1" applyFill="1" applyBorder="1" applyAlignment="1"/>
    <xf numFmtId="0" fontId="12" fillId="0" borderId="0" xfId="0" applyFont="1" applyFill="1" applyBorder="1" applyAlignment="1"/>
    <xf numFmtId="0" fontId="0" fillId="4" borderId="0" xfId="0" applyFont="1" applyFill="1"/>
    <xf numFmtId="0" fontId="0" fillId="0" borderId="0" xfId="0" applyFont="1"/>
    <xf numFmtId="0" fontId="12" fillId="0" borderId="0" xfId="0" applyFont="1" applyFill="1" applyBorder="1" applyAlignment="1">
      <alignment horizontal="left"/>
    </xf>
    <xf numFmtId="0" fontId="12" fillId="0" borderId="11" xfId="0" applyFont="1" applyFill="1" applyBorder="1" applyAlignment="1"/>
    <xf numFmtId="0" fontId="12" fillId="0" borderId="4" xfId="0" applyFont="1" applyFill="1" applyBorder="1" applyAlignment="1"/>
    <xf numFmtId="17" fontId="11" fillId="0" borderId="5" xfId="0" applyNumberFormat="1" applyFont="1" applyBorder="1" applyAlignment="1">
      <alignment horizontal="center"/>
    </xf>
    <xf numFmtId="0" fontId="0" fillId="0" borderId="0" xfId="0" applyFont="1" applyAlignment="1">
      <alignment horizontal="center"/>
    </xf>
    <xf numFmtId="0" fontId="9" fillId="4" borderId="0" xfId="0" applyFont="1" applyFill="1"/>
    <xf numFmtId="0" fontId="0" fillId="0" borderId="29" xfId="0" applyFont="1" applyBorder="1" applyAlignment="1"/>
    <xf numFmtId="0" fontId="0" fillId="0" borderId="11" xfId="0" applyFont="1" applyBorder="1" applyAlignment="1"/>
    <xf numFmtId="0" fontId="0" fillId="0" borderId="7" xfId="0" applyBorder="1" applyAlignment="1"/>
    <xf numFmtId="0" fontId="0" fillId="0" borderId="10" xfId="0" applyBorder="1" applyAlignment="1"/>
    <xf numFmtId="0" fontId="0" fillId="0" borderId="20" xfId="0" applyFont="1" applyBorder="1"/>
    <xf numFmtId="0" fontId="15" fillId="0" borderId="10" xfId="0" applyFont="1" applyBorder="1" applyAlignment="1"/>
    <xf numFmtId="0" fontId="1" fillId="0" borderId="11" xfId="0" applyFont="1" applyBorder="1" applyAlignment="1"/>
    <xf numFmtId="0" fontId="0" fillId="0" borderId="0" xfId="0" applyFont="1" applyBorder="1"/>
    <xf numFmtId="0" fontId="5" fillId="0" borderId="0" xfId="0" applyFont="1" applyBorder="1" applyAlignment="1"/>
    <xf numFmtId="0" fontId="12" fillId="0" borderId="0" xfId="0" applyFont="1" applyFill="1" applyBorder="1" applyAlignment="1">
      <alignment horizontal="left" vertical="center"/>
    </xf>
    <xf numFmtId="0" fontId="12" fillId="0" borderId="4" xfId="0" applyFont="1" applyFill="1" applyBorder="1" applyAlignment="1">
      <alignment horizontal="left"/>
    </xf>
    <xf numFmtId="0" fontId="12" fillId="0" borderId="14" xfId="0" applyFont="1" applyFill="1" applyBorder="1" applyAlignment="1"/>
    <xf numFmtId="0" fontId="3" fillId="0" borderId="19" xfId="0" applyFont="1" applyBorder="1"/>
    <xf numFmtId="0" fontId="0" fillId="0" borderId="21" xfId="0" applyBorder="1"/>
    <xf numFmtId="0" fontId="0" fillId="0" borderId="22" xfId="0" applyBorder="1"/>
    <xf numFmtId="0" fontId="9" fillId="0" borderId="22" xfId="0" applyFont="1" applyBorder="1"/>
    <xf numFmtId="0" fontId="0" fillId="0" borderId="23" xfId="0" applyBorder="1"/>
    <xf numFmtId="14" fontId="14" fillId="0" borderId="5" xfId="0" applyNumberFormat="1" applyFont="1" applyBorder="1" applyAlignment="1">
      <alignment horizontal="center"/>
    </xf>
    <xf numFmtId="0" fontId="28" fillId="5" borderId="0" xfId="28" applyFont="1" applyFill="1"/>
    <xf numFmtId="0" fontId="29" fillId="0" borderId="0" xfId="28" applyFont="1"/>
    <xf numFmtId="0" fontId="28" fillId="0" borderId="0" xfId="28" applyFont="1"/>
    <xf numFmtId="0" fontId="18" fillId="0" borderId="0" xfId="28"/>
    <xf numFmtId="0" fontId="29" fillId="0" borderId="0" xfId="0" applyFont="1"/>
    <xf numFmtId="0" fontId="28" fillId="0" borderId="30" xfId="28" applyFont="1" applyBorder="1"/>
    <xf numFmtId="0" fontId="29" fillId="0" borderId="31" xfId="28" applyFont="1" applyBorder="1"/>
    <xf numFmtId="0" fontId="29" fillId="0" borderId="32" xfId="28" applyFont="1" applyBorder="1" applyAlignment="1">
      <alignment horizontal="center" vertical="center"/>
    </xf>
    <xf numFmtId="0" fontId="29" fillId="0" borderId="33" xfId="28" applyFont="1" applyBorder="1" applyAlignment="1">
      <alignment horizontal="center" vertical="center"/>
    </xf>
    <xf numFmtId="0" fontId="29" fillId="0" borderId="33" xfId="28" applyFont="1" applyBorder="1"/>
    <xf numFmtId="0" fontId="29" fillId="0" borderId="34" xfId="28" applyFont="1" applyBorder="1" applyAlignment="1">
      <alignment horizontal="center" vertical="center"/>
    </xf>
    <xf numFmtId="0" fontId="29" fillId="0" borderId="35" xfId="28" applyFont="1" applyBorder="1" applyAlignment="1">
      <alignment horizontal="center" vertical="center"/>
    </xf>
    <xf numFmtId="0" fontId="29" fillId="0" borderId="35" xfId="28" applyFont="1" applyBorder="1"/>
    <xf numFmtId="0" fontId="29" fillId="0" borderId="36" xfId="28" applyFont="1" applyBorder="1" applyAlignment="1">
      <alignment horizontal="center" vertical="center"/>
    </xf>
    <xf numFmtId="0" fontId="29" fillId="0" borderId="37" xfId="28" applyFont="1" applyBorder="1" applyAlignment="1">
      <alignment horizontal="center" vertical="center"/>
    </xf>
    <xf numFmtId="0" fontId="29" fillId="0" borderId="37" xfId="28" applyFont="1" applyBorder="1"/>
    <xf numFmtId="0" fontId="29" fillId="0" borderId="38" xfId="28" applyFont="1" applyBorder="1" applyAlignment="1">
      <alignment horizontal="center" vertical="center"/>
    </xf>
    <xf numFmtId="0" fontId="29" fillId="0" borderId="39" xfId="28" applyFont="1" applyBorder="1" applyAlignment="1">
      <alignment horizontal="center" vertical="center"/>
    </xf>
    <xf numFmtId="0" fontId="29" fillId="0" borderId="40" xfId="28" applyFont="1" applyBorder="1" applyAlignment="1">
      <alignment horizontal="center" vertical="center"/>
    </xf>
    <xf numFmtId="0" fontId="29" fillId="0" borderId="41" xfId="28" applyFont="1" applyBorder="1" applyAlignment="1">
      <alignment horizontal="center" vertical="center"/>
    </xf>
    <xf numFmtId="0" fontId="29" fillId="0" borderId="30" xfId="28" applyFont="1" applyBorder="1" applyAlignment="1">
      <alignment horizontal="center" vertical="center"/>
    </xf>
    <xf numFmtId="0" fontId="29" fillId="0" borderId="42" xfId="28" applyFont="1" applyBorder="1" applyAlignment="1">
      <alignment horizontal="center" vertical="center"/>
    </xf>
    <xf numFmtId="0" fontId="29" fillId="0" borderId="43" xfId="28" applyFont="1" applyBorder="1" applyAlignment="1">
      <alignment horizontal="center" vertical="center"/>
    </xf>
    <xf numFmtId="0" fontId="29" fillId="0" borderId="44" xfId="28" applyFont="1" applyBorder="1" applyAlignment="1">
      <alignment horizontal="center" vertical="center"/>
    </xf>
    <xf numFmtId="0" fontId="29" fillId="0" borderId="45" xfId="28" applyFont="1" applyBorder="1" applyAlignment="1">
      <alignment horizontal="center" vertical="center"/>
    </xf>
    <xf numFmtId="0" fontId="28" fillId="0" borderId="38" xfId="28" applyFont="1" applyBorder="1"/>
    <xf numFmtId="0" fontId="28" fillId="0" borderId="39" xfId="28" applyFont="1" applyBorder="1"/>
    <xf numFmtId="0" fontId="28" fillId="0" borderId="46" xfId="28" applyFont="1" applyBorder="1"/>
    <xf numFmtId="0" fontId="28" fillId="0" borderId="32" xfId="28" applyFont="1" applyBorder="1"/>
    <xf numFmtId="0" fontId="28" fillId="0" borderId="33" xfId="28" applyFont="1" applyBorder="1"/>
    <xf numFmtId="0" fontId="28" fillId="0" borderId="41" xfId="28" applyFont="1" applyBorder="1"/>
    <xf numFmtId="0" fontId="28" fillId="0" borderId="31" xfId="28" applyFont="1" applyBorder="1"/>
    <xf numFmtId="0" fontId="28" fillId="0" borderId="34" xfId="28" applyFont="1" applyBorder="1"/>
    <xf numFmtId="0" fontId="28" fillId="0" borderId="35" xfId="28" applyFont="1" applyBorder="1"/>
    <xf numFmtId="0" fontId="28" fillId="0" borderId="43" xfId="28" applyFont="1" applyBorder="1"/>
    <xf numFmtId="0" fontId="28" fillId="0" borderId="44" xfId="28" applyFont="1" applyBorder="1"/>
    <xf numFmtId="0" fontId="28" fillId="0" borderId="47" xfId="28" applyFont="1" applyBorder="1"/>
    <xf numFmtId="0" fontId="28" fillId="0" borderId="36" xfId="28" applyFont="1" applyBorder="1"/>
    <xf numFmtId="0" fontId="28" fillId="0" borderId="37" xfId="28" applyFont="1" applyBorder="1"/>
    <xf numFmtId="0" fontId="29" fillId="0" borderId="30" xfId="28" applyFont="1" applyBorder="1"/>
    <xf numFmtId="0" fontId="28" fillId="0" borderId="48" xfId="28" applyFont="1" applyBorder="1"/>
    <xf numFmtId="0" fontId="28" fillId="0" borderId="49" xfId="28" applyFont="1" applyBorder="1"/>
    <xf numFmtId="0" fontId="28" fillId="0" borderId="50" xfId="28" applyFont="1" applyBorder="1"/>
    <xf numFmtId="0" fontId="28" fillId="0" borderId="51" xfId="28" applyFont="1" applyBorder="1"/>
    <xf numFmtId="0" fontId="28" fillId="0" borderId="52" xfId="28" applyFont="1" applyBorder="1"/>
    <xf numFmtId="0" fontId="29" fillId="0" borderId="30" xfId="28" applyFont="1" applyBorder="1" applyAlignment="1">
      <alignment vertical="center"/>
    </xf>
    <xf numFmtId="0" fontId="18" fillId="0" borderId="30" xfId="28" applyBorder="1"/>
    <xf numFmtId="0" fontId="19" fillId="0" borderId="30" xfId="28" applyFont="1" applyBorder="1"/>
    <xf numFmtId="0" fontId="20" fillId="0" borderId="30" xfId="28" applyFont="1" applyBorder="1"/>
    <xf numFmtId="0" fontId="33" fillId="6" borderId="62" xfId="28" applyNumberFormat="1" applyFont="1" applyFill="1" applyBorder="1" applyAlignment="1">
      <alignment vertical="center" wrapText="1"/>
    </xf>
    <xf numFmtId="0" fontId="35" fillId="6" borderId="53" xfId="28" applyNumberFormat="1" applyFont="1" applyFill="1" applyBorder="1" applyAlignment="1">
      <alignment vertical="center" wrapText="1"/>
    </xf>
    <xf numFmtId="0" fontId="33" fillId="6" borderId="45" xfId="28" applyNumberFormat="1" applyFont="1" applyFill="1" applyBorder="1" applyAlignment="1">
      <alignment vertical="center" wrapText="1"/>
    </xf>
    <xf numFmtId="0" fontId="34" fillId="6" borderId="42" xfId="28" applyNumberFormat="1" applyFont="1" applyFill="1" applyBorder="1" applyAlignment="1">
      <alignment vertical="center" wrapText="1"/>
    </xf>
    <xf numFmtId="0" fontId="34" fillId="6" borderId="30" xfId="28" applyNumberFormat="1" applyFont="1" applyFill="1" applyBorder="1" applyAlignment="1">
      <alignment vertical="center" wrapText="1"/>
    </xf>
    <xf numFmtId="0" fontId="33" fillId="6" borderId="38" xfId="0" applyNumberFormat="1" applyFont="1" applyFill="1" applyBorder="1" applyAlignment="1">
      <alignment vertical="center" wrapText="1"/>
    </xf>
    <xf numFmtId="0" fontId="31" fillId="0" borderId="0" xfId="0" applyNumberFormat="1" applyFont="1" applyAlignment="1"/>
    <xf numFmtId="0" fontId="32" fillId="0" borderId="0" xfId="28" applyNumberFormat="1" applyFont="1" applyAlignment="1"/>
    <xf numFmtId="0" fontId="33" fillId="0" borderId="30" xfId="0" applyNumberFormat="1" applyFont="1" applyBorder="1" applyAlignment="1">
      <alignment vertical="center" wrapText="1"/>
    </xf>
    <xf numFmtId="0" fontId="33" fillId="0" borderId="42" xfId="0" applyNumberFormat="1" applyFont="1" applyBorder="1" applyAlignment="1">
      <alignment vertical="center" wrapText="1"/>
    </xf>
    <xf numFmtId="0" fontId="33" fillId="10" borderId="42" xfId="28" applyNumberFormat="1" applyFont="1" applyFill="1" applyBorder="1" applyAlignment="1">
      <alignment vertical="center" wrapText="1"/>
    </xf>
    <xf numFmtId="0" fontId="33" fillId="0" borderId="55" xfId="28" applyNumberFormat="1" applyFont="1" applyBorder="1" applyAlignment="1">
      <alignment vertical="center" wrapText="1"/>
    </xf>
    <xf numFmtId="0" fontId="33" fillId="10" borderId="55" xfId="28" applyNumberFormat="1" applyFont="1" applyFill="1" applyBorder="1" applyAlignment="1">
      <alignment vertical="center" wrapText="1"/>
    </xf>
    <xf numFmtId="0" fontId="33" fillId="10" borderId="60" xfId="28" applyNumberFormat="1" applyFont="1" applyFill="1" applyBorder="1" applyAlignment="1">
      <alignment vertical="center" wrapText="1"/>
    </xf>
    <xf numFmtId="0" fontId="33" fillId="0" borderId="56" xfId="28" applyNumberFormat="1" applyFont="1" applyFill="1" applyBorder="1" applyAlignment="1">
      <alignment vertical="center" wrapText="1"/>
    </xf>
    <xf numFmtId="0" fontId="33" fillId="0" borderId="54" xfId="28" applyNumberFormat="1" applyFont="1" applyFill="1" applyBorder="1" applyAlignment="1">
      <alignment vertical="center" wrapText="1"/>
    </xf>
    <xf numFmtId="0" fontId="34" fillId="0" borderId="57" xfId="28" applyNumberFormat="1" applyFont="1" applyFill="1" applyBorder="1" applyAlignment="1">
      <alignment vertical="center" wrapText="1"/>
    </xf>
    <xf numFmtId="0" fontId="34" fillId="10" borderId="42" xfId="28" applyNumberFormat="1" applyFont="1" applyFill="1" applyBorder="1" applyAlignment="1">
      <alignment vertical="center" wrapText="1"/>
    </xf>
    <xf numFmtId="0" fontId="33" fillId="0" borderId="55" xfId="28" applyNumberFormat="1" applyFont="1" applyFill="1" applyBorder="1" applyAlignment="1">
      <alignment vertical="center" wrapText="1"/>
    </xf>
    <xf numFmtId="0" fontId="33" fillId="0" borderId="58" xfId="28" applyNumberFormat="1" applyFont="1" applyFill="1" applyBorder="1" applyAlignment="1">
      <alignment vertical="center" wrapText="1"/>
    </xf>
    <xf numFmtId="0" fontId="34" fillId="10" borderId="55" xfId="28" applyNumberFormat="1" applyFont="1" applyFill="1" applyBorder="1" applyAlignment="1">
      <alignment vertical="center" wrapText="1"/>
    </xf>
    <xf numFmtId="0" fontId="34" fillId="0" borderId="60" xfId="28" applyNumberFormat="1" applyFont="1" applyFill="1" applyBorder="1" applyAlignment="1">
      <alignment vertical="center" wrapText="1"/>
    </xf>
    <xf numFmtId="0" fontId="33" fillId="10" borderId="57" xfId="28" applyNumberFormat="1" applyFont="1" applyFill="1" applyBorder="1" applyAlignment="1">
      <alignment vertical="center" wrapText="1"/>
    </xf>
    <xf numFmtId="0" fontId="33" fillId="0" borderId="40" xfId="0" applyNumberFormat="1" applyFont="1" applyBorder="1" applyAlignment="1">
      <alignment vertical="center" wrapText="1"/>
    </xf>
    <xf numFmtId="0" fontId="33" fillId="0" borderId="60" xfId="0" applyNumberFormat="1" applyFont="1" applyBorder="1" applyAlignment="1">
      <alignment vertical="center" wrapText="1"/>
    </xf>
    <xf numFmtId="0" fontId="33" fillId="10" borderId="30" xfId="0" applyNumberFormat="1" applyFont="1" applyFill="1" applyBorder="1" applyAlignment="1">
      <alignment vertical="center" wrapText="1"/>
    </xf>
    <xf numFmtId="0" fontId="33" fillId="10" borderId="31" xfId="0" applyNumberFormat="1" applyFont="1" applyFill="1" applyBorder="1" applyAlignment="1">
      <alignment vertical="center" wrapText="1"/>
    </xf>
    <xf numFmtId="0" fontId="33" fillId="0" borderId="42" xfId="0" applyNumberFormat="1" applyFont="1" applyFill="1" applyBorder="1" applyAlignment="1">
      <alignment vertical="center" wrapText="1"/>
    </xf>
    <xf numFmtId="0" fontId="33" fillId="10" borderId="44" xfId="28" applyNumberFormat="1" applyFont="1" applyFill="1" applyBorder="1" applyAlignment="1">
      <alignment vertical="center" wrapText="1"/>
    </xf>
    <xf numFmtId="0" fontId="33" fillId="10" borderId="45" xfId="28" applyNumberFormat="1" applyFont="1" applyFill="1" applyBorder="1" applyAlignment="1">
      <alignment vertical="center" wrapText="1"/>
    </xf>
    <xf numFmtId="0" fontId="33" fillId="0" borderId="0" xfId="28" applyNumberFormat="1" applyFont="1" applyAlignment="1"/>
    <xf numFmtId="0" fontId="33" fillId="6" borderId="30" xfId="28" applyNumberFormat="1" applyFont="1" applyFill="1" applyBorder="1" applyAlignment="1">
      <alignment vertical="center" wrapText="1"/>
    </xf>
    <xf numFmtId="0" fontId="33" fillId="6" borderId="41" xfId="28" applyNumberFormat="1" applyFont="1" applyFill="1" applyBorder="1" applyAlignment="1">
      <alignment vertical="center" wrapText="1"/>
    </xf>
    <xf numFmtId="0" fontId="33" fillId="6" borderId="43" xfId="28" applyNumberFormat="1" applyFont="1" applyFill="1" applyBorder="1" applyAlignment="1">
      <alignment vertical="center" wrapText="1"/>
    </xf>
    <xf numFmtId="0" fontId="33" fillId="6" borderId="44" xfId="28" applyNumberFormat="1" applyFont="1" applyFill="1" applyBorder="1" applyAlignment="1">
      <alignment vertical="center" wrapText="1"/>
    </xf>
    <xf numFmtId="0" fontId="33" fillId="0" borderId="30" xfId="28" applyNumberFormat="1" applyFont="1" applyBorder="1" applyAlignment="1">
      <alignment vertical="center" wrapText="1"/>
    </xf>
    <xf numFmtId="0" fontId="33" fillId="6" borderId="41" xfId="0" applyNumberFormat="1" applyFont="1" applyFill="1" applyBorder="1" applyAlignment="1">
      <alignment vertical="center" wrapText="1"/>
    </xf>
    <xf numFmtId="0" fontId="33" fillId="6" borderId="30" xfId="0" applyNumberFormat="1" applyFont="1" applyFill="1" applyBorder="1" applyAlignment="1">
      <alignment vertical="center" wrapText="1"/>
    </xf>
    <xf numFmtId="0" fontId="33" fillId="6" borderId="64" xfId="28" applyNumberFormat="1" applyFont="1" applyFill="1" applyBorder="1" applyAlignment="1">
      <alignment vertical="center" wrapText="1"/>
    </xf>
    <xf numFmtId="0" fontId="33" fillId="6" borderId="55" xfId="28" applyNumberFormat="1" applyFont="1" applyFill="1" applyBorder="1" applyAlignment="1">
      <alignment vertical="center" wrapText="1"/>
    </xf>
    <xf numFmtId="0" fontId="34" fillId="0" borderId="30" xfId="28" applyNumberFormat="1" applyFont="1" applyBorder="1" applyAlignment="1">
      <alignment vertical="center" wrapText="1"/>
    </xf>
    <xf numFmtId="0" fontId="34" fillId="0" borderId="30" xfId="28" applyNumberFormat="1" applyFont="1" applyFill="1" applyBorder="1" applyAlignment="1">
      <alignment vertical="center" wrapText="1"/>
    </xf>
    <xf numFmtId="0" fontId="33" fillId="6" borderId="31" xfId="28" applyNumberFormat="1" applyFont="1" applyFill="1" applyBorder="1" applyAlignment="1">
      <alignment vertical="center" wrapText="1"/>
    </xf>
    <xf numFmtId="0" fontId="33" fillId="6" borderId="54" xfId="28" applyNumberFormat="1" applyFont="1" applyFill="1" applyBorder="1" applyAlignment="1">
      <alignment vertical="center" wrapText="1"/>
    </xf>
    <xf numFmtId="0" fontId="33" fillId="0" borderId="30" xfId="28" applyNumberFormat="1" applyFont="1" applyFill="1" applyBorder="1" applyAlignment="1">
      <alignment vertical="center" wrapText="1"/>
    </xf>
    <xf numFmtId="0" fontId="33" fillId="0" borderId="42" xfId="28" applyNumberFormat="1" applyFont="1" applyFill="1" applyBorder="1" applyAlignment="1">
      <alignment vertical="center" wrapText="1"/>
    </xf>
    <xf numFmtId="0" fontId="33" fillId="0" borderId="44" xfId="28" applyNumberFormat="1" applyFont="1" applyFill="1" applyBorder="1" applyAlignment="1">
      <alignment vertical="center" wrapText="1"/>
    </xf>
    <xf numFmtId="0" fontId="33" fillId="6" borderId="61" xfId="28" applyNumberFormat="1" applyFont="1" applyFill="1" applyBorder="1" applyAlignment="1">
      <alignment vertical="center" wrapText="1"/>
    </xf>
    <xf numFmtId="0" fontId="33" fillId="6" borderId="42" xfId="28" applyNumberFormat="1" applyFont="1" applyFill="1" applyBorder="1" applyAlignment="1">
      <alignment vertical="center" wrapText="1"/>
    </xf>
    <xf numFmtId="0" fontId="33" fillId="6" borderId="63" xfId="28" applyNumberFormat="1" applyFont="1" applyFill="1" applyBorder="1" applyAlignment="1">
      <alignment vertical="center" wrapText="1"/>
    </xf>
    <xf numFmtId="0" fontId="34" fillId="0" borderId="31" xfId="28" applyNumberFormat="1" applyFont="1" applyBorder="1" applyAlignment="1">
      <alignment vertical="center" wrapText="1"/>
    </xf>
    <xf numFmtId="0" fontId="34" fillId="0" borderId="89" xfId="28" applyNumberFormat="1" applyFont="1" applyBorder="1" applyAlignment="1">
      <alignment vertical="center" wrapText="1"/>
    </xf>
    <xf numFmtId="0" fontId="33" fillId="10" borderId="30" xfId="28" applyNumberFormat="1" applyFont="1" applyFill="1" applyBorder="1" applyAlignment="1">
      <alignment vertical="center" wrapText="1"/>
    </xf>
    <xf numFmtId="0" fontId="33" fillId="6" borderId="31" xfId="0" applyNumberFormat="1" applyFont="1" applyFill="1" applyBorder="1" applyAlignment="1">
      <alignment vertical="center" wrapText="1"/>
    </xf>
    <xf numFmtId="0" fontId="34" fillId="10" borderId="30" xfId="28" applyNumberFormat="1" applyFont="1" applyFill="1" applyBorder="1" applyAlignment="1">
      <alignment vertical="center" wrapText="1"/>
    </xf>
    <xf numFmtId="0" fontId="3" fillId="2" borderId="65" xfId="0" applyFont="1" applyFill="1" applyBorder="1" applyAlignment="1">
      <alignment horizontal="center"/>
    </xf>
    <xf numFmtId="0" fontId="4" fillId="0" borderId="5" xfId="0" applyFont="1" applyBorder="1" applyAlignment="1">
      <alignment horizontal="left"/>
    </xf>
    <xf numFmtId="164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9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0" xfId="0" applyFont="1" applyFill="1" applyBorder="1" applyAlignment="1">
      <alignment horizontal="left"/>
    </xf>
    <xf numFmtId="0" fontId="3" fillId="0" borderId="5" xfId="0" applyFont="1" applyBorder="1" applyAlignment="1">
      <alignment horizontal="center"/>
    </xf>
    <xf numFmtId="0" fontId="1" fillId="0" borderId="22" xfId="0" applyFont="1" applyFill="1" applyBorder="1" applyAlignment="1">
      <alignment horizontal="left"/>
    </xf>
    <xf numFmtId="0" fontId="1" fillId="0" borderId="23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3" fillId="0" borderId="66" xfId="0" applyFont="1" applyBorder="1" applyAlignment="1">
      <alignment horizontal="left"/>
    </xf>
    <xf numFmtId="0" fontId="3" fillId="0" borderId="6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1" fillId="0" borderId="14" xfId="0" applyFont="1" applyBorder="1" applyAlignment="1">
      <alignment horizontal="left"/>
    </xf>
    <xf numFmtId="0" fontId="1" fillId="0" borderId="14" xfId="0" applyFont="1" applyFill="1" applyBorder="1" applyAlignment="1">
      <alignment horizontal="left"/>
    </xf>
    <xf numFmtId="0" fontId="1" fillId="0" borderId="15" xfId="0" applyFont="1" applyBorder="1" applyAlignment="1">
      <alignment horizontal="left"/>
    </xf>
    <xf numFmtId="0" fontId="1" fillId="0" borderId="68" xfId="0" applyFont="1" applyBorder="1" applyAlignment="1">
      <alignment horizontal="center"/>
    </xf>
    <xf numFmtId="0" fontId="1" fillId="0" borderId="69" xfId="0" applyFont="1" applyBorder="1" applyAlignment="1">
      <alignment horizontal="center"/>
    </xf>
    <xf numFmtId="0" fontId="1" fillId="0" borderId="70" xfId="0" applyFont="1" applyBorder="1" applyAlignment="1">
      <alignment horizontal="center"/>
    </xf>
    <xf numFmtId="0" fontId="1" fillId="0" borderId="21" xfId="0" applyFont="1" applyBorder="1" applyAlignment="1">
      <alignment horizontal="left"/>
    </xf>
    <xf numFmtId="0" fontId="1" fillId="0" borderId="22" xfId="0" applyFont="1" applyBorder="1" applyAlignment="1">
      <alignment horizontal="left"/>
    </xf>
    <xf numFmtId="0" fontId="1" fillId="0" borderId="71" xfId="0" applyFont="1" applyBorder="1" applyAlignment="1">
      <alignment horizontal="left"/>
    </xf>
    <xf numFmtId="0" fontId="1" fillId="0" borderId="12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3" fillId="2" borderId="72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3" fillId="0" borderId="7" xfId="0" applyFont="1" applyBorder="1" applyAlignment="1">
      <alignment horizontal="left"/>
    </xf>
    <xf numFmtId="0" fontId="3" fillId="0" borderId="73" xfId="0" applyFont="1" applyBorder="1" applyAlignment="1">
      <alignment horizontal="center"/>
    </xf>
    <xf numFmtId="0" fontId="3" fillId="0" borderId="74" xfId="0" applyFont="1" applyBorder="1" applyAlignment="1">
      <alignment horizontal="center"/>
    </xf>
    <xf numFmtId="4" fontId="4" fillId="0" borderId="5" xfId="0" applyNumberFormat="1" applyFont="1" applyBorder="1" applyAlignment="1">
      <alignment horizontal="center"/>
    </xf>
    <xf numFmtId="0" fontId="1" fillId="0" borderId="66" xfId="0" applyFont="1" applyBorder="1" applyAlignment="1">
      <alignment horizontal="center"/>
    </xf>
    <xf numFmtId="0" fontId="1" fillId="0" borderId="75" xfId="0" applyFont="1" applyBorder="1" applyAlignment="1">
      <alignment horizontal="center"/>
    </xf>
    <xf numFmtId="0" fontId="5" fillId="0" borderId="7" xfId="0" applyFont="1" applyBorder="1" applyAlignment="1">
      <alignment horizontal="left"/>
    </xf>
    <xf numFmtId="0" fontId="5" fillId="0" borderId="20" xfId="0" applyFont="1" applyBorder="1" applyAlignment="1">
      <alignment horizontal="left"/>
    </xf>
    <xf numFmtId="0" fontId="1" fillId="0" borderId="11" xfId="0" applyFont="1" applyBorder="1" applyAlignment="1">
      <alignment horizontal="left"/>
    </xf>
    <xf numFmtId="0" fontId="3" fillId="0" borderId="7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3" fillId="0" borderId="75" xfId="0" applyFont="1" applyBorder="1" applyAlignment="1">
      <alignment horizontal="left"/>
    </xf>
    <xf numFmtId="0" fontId="1" fillId="0" borderId="20" xfId="0" applyFont="1" applyBorder="1" applyAlignment="1">
      <alignment horizontal="left"/>
    </xf>
    <xf numFmtId="0" fontId="5" fillId="0" borderId="76" xfId="0" applyFont="1" applyBorder="1" applyAlignment="1">
      <alignment horizontal="left"/>
    </xf>
    <xf numFmtId="0" fontId="1" fillId="0" borderId="2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1" fillId="0" borderId="2" xfId="0" applyFont="1" applyBorder="1" applyAlignment="1">
      <alignment horizontal="left"/>
    </xf>
    <xf numFmtId="0" fontId="4" fillId="0" borderId="27" xfId="0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1" fillId="0" borderId="77" xfId="0" applyFont="1" applyBorder="1" applyAlignment="1">
      <alignment horizontal="center"/>
    </xf>
    <xf numFmtId="14" fontId="4" fillId="0" borderId="78" xfId="0" applyNumberFormat="1" applyFont="1" applyBorder="1" applyAlignment="1">
      <alignment horizontal="center"/>
    </xf>
    <xf numFmtId="0" fontId="1" fillId="0" borderId="79" xfId="0" applyFont="1" applyBorder="1" applyAlignment="1">
      <alignment horizontal="left"/>
    </xf>
    <xf numFmtId="0" fontId="4" fillId="0" borderId="80" xfId="0" applyFont="1" applyBorder="1" applyAlignment="1">
      <alignment horizontal="left"/>
    </xf>
    <xf numFmtId="0" fontId="12" fillId="0" borderId="81" xfId="0" applyFont="1" applyFill="1" applyBorder="1" applyAlignment="1">
      <alignment horizontal="left"/>
    </xf>
    <xf numFmtId="0" fontId="11" fillId="0" borderId="5" xfId="0" applyFont="1" applyBorder="1" applyAlignment="1">
      <alignment horizontal="left"/>
    </xf>
    <xf numFmtId="0" fontId="1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12" fillId="0" borderId="11" xfId="0" applyFont="1" applyFill="1" applyBorder="1" applyAlignment="1"/>
    <xf numFmtId="0" fontId="12" fillId="0" borderId="15" xfId="0" applyFont="1" applyFill="1" applyBorder="1" applyAlignment="1"/>
    <xf numFmtId="0" fontId="12" fillId="0" borderId="82" xfId="0" applyFont="1" applyFill="1" applyBorder="1" applyAlignment="1">
      <alignment horizontal="left"/>
    </xf>
    <xf numFmtId="0" fontId="11" fillId="2" borderId="65" xfId="0" applyFont="1" applyFill="1" applyBorder="1" applyAlignment="1">
      <alignment horizontal="center"/>
    </xf>
    <xf numFmtId="0" fontId="12" fillId="0" borderId="29" xfId="0" applyFont="1" applyFill="1" applyBorder="1" applyAlignment="1"/>
    <xf numFmtId="0" fontId="12" fillId="0" borderId="27" xfId="0" applyFont="1" applyFill="1" applyBorder="1" applyAlignment="1"/>
    <xf numFmtId="0" fontId="13" fillId="0" borderId="82" xfId="0" applyFont="1" applyFill="1" applyBorder="1" applyAlignment="1">
      <alignment horizontal="left"/>
    </xf>
    <xf numFmtId="0" fontId="13" fillId="0" borderId="81" xfId="0" applyFont="1" applyFill="1" applyBorder="1" applyAlignment="1">
      <alignment horizontal="left"/>
    </xf>
    <xf numFmtId="0" fontId="0" fillId="0" borderId="0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11" fillId="2" borderId="81" xfId="0" applyFont="1" applyFill="1" applyBorder="1" applyAlignment="1">
      <alignment horizontal="center"/>
    </xf>
    <xf numFmtId="0" fontId="0" fillId="0" borderId="14" xfId="0" applyFont="1" applyBorder="1" applyAlignment="1">
      <alignment horizontal="left"/>
    </xf>
    <xf numFmtId="0" fontId="0" fillId="0" borderId="15" xfId="0" applyBorder="1" applyAlignment="1">
      <alignment horizontal="left"/>
    </xf>
    <xf numFmtId="0" fontId="0" fillId="0" borderId="19" xfId="0" applyBorder="1" applyAlignment="1">
      <alignment horizontal="left"/>
    </xf>
    <xf numFmtId="0" fontId="0" fillId="0" borderId="20" xfId="0" applyBorder="1" applyAlignment="1">
      <alignment horizontal="left"/>
    </xf>
    <xf numFmtId="0" fontId="0" fillId="0" borderId="5" xfId="0" applyFont="1" applyBorder="1" applyAlignment="1">
      <alignment horizontal="left"/>
    </xf>
    <xf numFmtId="0" fontId="12" fillId="0" borderId="66" xfId="0" applyFont="1" applyBorder="1" applyAlignment="1">
      <alignment horizontal="center"/>
    </xf>
    <xf numFmtId="0" fontId="12" fillId="0" borderId="67" xfId="0" applyFont="1" applyBorder="1" applyAlignment="1">
      <alignment horizontal="center"/>
    </xf>
    <xf numFmtId="0" fontId="12" fillId="0" borderId="8" xfId="0" applyFont="1" applyBorder="1" applyAlignment="1">
      <alignment horizontal="center"/>
    </xf>
    <xf numFmtId="0" fontId="9" fillId="0" borderId="66" xfId="0" applyFont="1" applyBorder="1" applyAlignment="1">
      <alignment horizontal="center"/>
    </xf>
    <xf numFmtId="0" fontId="0" fillId="0" borderId="66" xfId="0" applyFont="1" applyBorder="1" applyAlignment="1">
      <alignment horizontal="center"/>
    </xf>
    <xf numFmtId="0" fontId="0" fillId="0" borderId="67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9" fillId="0" borderId="67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0" fillId="0" borderId="20" xfId="0" applyFont="1" applyBorder="1" applyAlignment="1">
      <alignment horizontal="left"/>
    </xf>
    <xf numFmtId="0" fontId="9" fillId="0" borderId="6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0" fontId="9" fillId="0" borderId="75" xfId="0" applyFont="1" applyBorder="1" applyAlignment="1">
      <alignment horizontal="center"/>
    </xf>
    <xf numFmtId="0" fontId="0" fillId="0" borderId="9" xfId="0" applyFont="1" applyBorder="1" applyAlignment="1">
      <alignment horizontal="left"/>
    </xf>
    <xf numFmtId="0" fontId="9" fillId="0" borderId="10" xfId="0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0" fillId="0" borderId="6" xfId="0" applyBorder="1" applyAlignment="1">
      <alignment horizontal="left"/>
    </xf>
    <xf numFmtId="0" fontId="9" fillId="0" borderId="0" xfId="0" applyFont="1" applyBorder="1" applyAlignment="1">
      <alignment horizontal="center"/>
    </xf>
    <xf numFmtId="0" fontId="9" fillId="0" borderId="14" xfId="0" applyFont="1" applyBorder="1" applyAlignment="1">
      <alignment horizontal="center"/>
    </xf>
    <xf numFmtId="0" fontId="0" fillId="0" borderId="28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0" fillId="0" borderId="7" xfId="0" applyFont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7" xfId="0" applyFont="1" applyFill="1" applyBorder="1" applyAlignment="1">
      <alignment horizontal="left"/>
    </xf>
    <xf numFmtId="0" fontId="0" fillId="0" borderId="7" xfId="0" applyFont="1" applyBorder="1" applyAlignment="1">
      <alignment horizontal="center"/>
    </xf>
    <xf numFmtId="0" fontId="0" fillId="0" borderId="14" xfId="0" applyFont="1" applyFill="1" applyBorder="1" applyAlignment="1">
      <alignment horizontal="left"/>
    </xf>
    <xf numFmtId="0" fontId="0" fillId="0" borderId="15" xfId="0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0" fillId="0" borderId="29" xfId="0" applyFont="1" applyBorder="1" applyAlignment="1">
      <alignment horizontal="left"/>
    </xf>
    <xf numFmtId="0" fontId="0" fillId="0" borderId="26" xfId="0" applyFont="1" applyBorder="1" applyAlignment="1">
      <alignment horizontal="left"/>
    </xf>
    <xf numFmtId="0" fontId="9" fillId="0" borderId="27" xfId="0" applyFont="1" applyBorder="1" applyAlignment="1">
      <alignment horizontal="center"/>
    </xf>
    <xf numFmtId="0" fontId="0" fillId="0" borderId="81" xfId="0" applyFont="1" applyBorder="1" applyAlignment="1">
      <alignment horizontal="left"/>
    </xf>
    <xf numFmtId="0" fontId="0" fillId="0" borderId="6" xfId="0" applyBorder="1" applyAlignment="1">
      <alignment horizontal="center"/>
    </xf>
    <xf numFmtId="0" fontId="33" fillId="0" borderId="31" xfId="28" applyNumberFormat="1" applyFont="1" applyFill="1" applyBorder="1" applyAlignment="1">
      <alignment vertical="center" wrapText="1"/>
    </xf>
    <xf numFmtId="0" fontId="33" fillId="0" borderId="53" xfId="28" applyNumberFormat="1" applyFont="1" applyFill="1" applyBorder="1" applyAlignment="1">
      <alignment vertical="center" wrapText="1"/>
    </xf>
    <xf numFmtId="0" fontId="33" fillId="6" borderId="86" xfId="0" applyNumberFormat="1" applyFont="1" applyFill="1" applyBorder="1" applyAlignment="1">
      <alignment vertical="center" wrapText="1"/>
    </xf>
    <xf numFmtId="0" fontId="33" fillId="6" borderId="87" xfId="0" applyNumberFormat="1" applyFont="1" applyFill="1" applyBorder="1" applyAlignment="1">
      <alignment vertical="center" wrapText="1"/>
    </xf>
    <xf numFmtId="0" fontId="33" fillId="10" borderId="50" xfId="0" applyNumberFormat="1" applyFont="1" applyFill="1" applyBorder="1" applyAlignment="1">
      <alignment vertical="center" wrapText="1"/>
    </xf>
    <xf numFmtId="0" fontId="33" fillId="10" borderId="103" xfId="0" applyNumberFormat="1" applyFont="1" applyFill="1" applyBorder="1" applyAlignment="1">
      <alignment vertical="center" wrapText="1"/>
    </xf>
    <xf numFmtId="0" fontId="33" fillId="6" borderId="88" xfId="0" applyNumberFormat="1" applyFont="1" applyFill="1" applyBorder="1" applyAlignment="1">
      <alignment vertical="center" wrapText="1"/>
    </xf>
    <xf numFmtId="0" fontId="33" fillId="6" borderId="58" xfId="0" applyNumberFormat="1" applyFont="1" applyFill="1" applyBorder="1" applyAlignment="1">
      <alignment vertical="center" wrapText="1"/>
    </xf>
    <xf numFmtId="0" fontId="33" fillId="0" borderId="31" xfId="28" applyNumberFormat="1" applyFont="1" applyBorder="1" applyAlignment="1">
      <alignment vertical="center" wrapText="1"/>
    </xf>
    <xf numFmtId="0" fontId="33" fillId="0" borderId="53" xfId="28" applyNumberFormat="1" applyFont="1" applyBorder="1" applyAlignment="1">
      <alignment vertical="center" wrapText="1"/>
    </xf>
    <xf numFmtId="0" fontId="33" fillId="10" borderId="56" xfId="28" applyNumberFormat="1" applyFont="1" applyFill="1" applyBorder="1" applyAlignment="1">
      <alignment vertical="center" wrapText="1"/>
    </xf>
    <xf numFmtId="0" fontId="33" fillId="10" borderId="53" xfId="28" applyNumberFormat="1" applyFont="1" applyFill="1" applyBorder="1" applyAlignment="1">
      <alignment vertical="center" wrapText="1"/>
    </xf>
    <xf numFmtId="0" fontId="33" fillId="10" borderId="31" xfId="28" applyNumberFormat="1" applyFont="1" applyFill="1" applyBorder="1" applyAlignment="1">
      <alignment vertical="center" wrapText="1"/>
    </xf>
    <xf numFmtId="0" fontId="33" fillId="6" borderId="31" xfId="28" applyNumberFormat="1" applyFont="1" applyFill="1" applyBorder="1" applyAlignment="1">
      <alignment vertical="center" wrapText="1"/>
    </xf>
    <xf numFmtId="0" fontId="33" fillId="6" borderId="54" xfId="28" applyNumberFormat="1" applyFont="1" applyFill="1" applyBorder="1" applyAlignment="1">
      <alignment vertical="center" wrapText="1"/>
    </xf>
    <xf numFmtId="0" fontId="33" fillId="6" borderId="31" xfId="0" applyNumberFormat="1" applyFont="1" applyFill="1" applyBorder="1" applyAlignment="1">
      <alignment vertical="center" wrapText="1"/>
    </xf>
    <xf numFmtId="0" fontId="33" fillId="6" borderId="53" xfId="0" applyNumberFormat="1" applyFont="1" applyFill="1" applyBorder="1" applyAlignment="1">
      <alignment vertical="center" wrapText="1"/>
    </xf>
    <xf numFmtId="0" fontId="33" fillId="6" borderId="34" xfId="28" applyNumberFormat="1" applyFont="1" applyFill="1" applyBorder="1" applyAlignment="1">
      <alignment vertical="center" wrapText="1"/>
    </xf>
    <xf numFmtId="0" fontId="33" fillId="6" borderId="53" xfId="28" applyNumberFormat="1" applyFont="1" applyFill="1" applyBorder="1" applyAlignment="1">
      <alignment vertical="center" wrapText="1"/>
    </xf>
    <xf numFmtId="0" fontId="33" fillId="6" borderId="34" xfId="0" applyNumberFormat="1" applyFont="1" applyFill="1" applyBorder="1" applyAlignment="1">
      <alignment vertical="center" wrapText="1"/>
    </xf>
    <xf numFmtId="0" fontId="36" fillId="6" borderId="31" xfId="28" applyNumberFormat="1" applyFont="1" applyFill="1" applyBorder="1" applyAlignment="1">
      <alignment vertical="center" wrapText="1"/>
    </xf>
    <xf numFmtId="0" fontId="36" fillId="6" borderId="56" xfId="28" applyNumberFormat="1" applyFont="1" applyFill="1" applyBorder="1" applyAlignment="1">
      <alignment vertical="center" wrapText="1"/>
    </xf>
    <xf numFmtId="0" fontId="36" fillId="6" borderId="54" xfId="28" applyNumberFormat="1" applyFont="1" applyFill="1" applyBorder="1" applyAlignment="1">
      <alignment vertical="center" wrapText="1"/>
    </xf>
    <xf numFmtId="0" fontId="33" fillId="6" borderId="56" xfId="28" applyNumberFormat="1" applyFont="1" applyFill="1" applyBorder="1" applyAlignment="1">
      <alignment vertical="center" wrapText="1"/>
    </xf>
    <xf numFmtId="0" fontId="33" fillId="0" borderId="56" xfId="28" applyNumberFormat="1" applyFont="1" applyBorder="1" applyAlignment="1">
      <alignment vertical="center" wrapText="1"/>
    </xf>
    <xf numFmtId="0" fontId="33" fillId="0" borderId="54" xfId="28" applyNumberFormat="1" applyFont="1" applyBorder="1" applyAlignment="1">
      <alignment vertical="center" wrapText="1"/>
    </xf>
    <xf numFmtId="0" fontId="33" fillId="9" borderId="93" xfId="28" applyNumberFormat="1" applyFont="1" applyFill="1" applyBorder="1" applyAlignment="1">
      <alignment vertical="center" wrapText="1"/>
    </xf>
    <xf numFmtId="0" fontId="33" fillId="9" borderId="94" xfId="28" applyNumberFormat="1" applyFont="1" applyFill="1" applyBorder="1" applyAlignment="1">
      <alignment vertical="center" wrapText="1"/>
    </xf>
    <xf numFmtId="0" fontId="33" fillId="9" borderId="95" xfId="28" applyNumberFormat="1" applyFont="1" applyFill="1" applyBorder="1" applyAlignment="1">
      <alignment vertical="center" wrapText="1"/>
    </xf>
    <xf numFmtId="0" fontId="33" fillId="9" borderId="96" xfId="28" applyNumberFormat="1" applyFont="1" applyFill="1" applyBorder="1" applyAlignment="1">
      <alignment vertical="center" wrapText="1"/>
    </xf>
    <xf numFmtId="0" fontId="34" fillId="0" borderId="56" xfId="28" applyNumberFormat="1" applyFont="1" applyBorder="1" applyAlignment="1">
      <alignment vertical="center" wrapText="1"/>
    </xf>
    <xf numFmtId="0" fontId="34" fillId="0" borderId="53" xfId="28" applyNumberFormat="1" applyFont="1" applyBorder="1" applyAlignment="1">
      <alignment vertical="center" wrapText="1"/>
    </xf>
    <xf numFmtId="0" fontId="34" fillId="0" borderId="31" xfId="28" applyNumberFormat="1" applyFont="1" applyBorder="1" applyAlignment="1">
      <alignment vertical="center" wrapText="1"/>
    </xf>
    <xf numFmtId="0" fontId="33" fillId="9" borderId="97" xfId="28" applyNumberFormat="1" applyFont="1" applyFill="1" applyBorder="1" applyAlignment="1">
      <alignment vertical="center" wrapText="1"/>
    </xf>
    <xf numFmtId="0" fontId="33" fillId="9" borderId="51" xfId="28" applyNumberFormat="1" applyFont="1" applyFill="1" applyBorder="1" applyAlignment="1">
      <alignment vertical="center" wrapText="1"/>
    </xf>
    <xf numFmtId="0" fontId="34" fillId="0" borderId="54" xfId="28" applyNumberFormat="1" applyFont="1" applyBorder="1" applyAlignment="1">
      <alignment vertical="center" wrapText="1"/>
    </xf>
    <xf numFmtId="0" fontId="34" fillId="6" borderId="31" xfId="28" applyNumberFormat="1" applyFont="1" applyFill="1" applyBorder="1" applyAlignment="1">
      <alignment vertical="center" wrapText="1"/>
    </xf>
    <xf numFmtId="0" fontId="34" fillId="6" borderId="54" xfId="28" applyNumberFormat="1" applyFont="1" applyFill="1" applyBorder="1" applyAlignment="1">
      <alignment vertical="center" wrapText="1"/>
    </xf>
    <xf numFmtId="0" fontId="33" fillId="6" borderId="36" xfId="28" applyNumberFormat="1" applyFont="1" applyFill="1" applyBorder="1" applyAlignment="1">
      <alignment vertical="center" wrapText="1"/>
    </xf>
    <xf numFmtId="0" fontId="33" fillId="6" borderId="98" xfId="28" applyNumberFormat="1" applyFont="1" applyFill="1" applyBorder="1" applyAlignment="1">
      <alignment vertical="center" wrapText="1"/>
    </xf>
    <xf numFmtId="0" fontId="34" fillId="6" borderId="47" xfId="28" applyNumberFormat="1" applyFont="1" applyFill="1" applyBorder="1" applyAlignment="1">
      <alignment vertical="center" wrapText="1"/>
    </xf>
    <xf numFmtId="0" fontId="34" fillId="6" borderId="59" xfId="28" applyNumberFormat="1" applyFont="1" applyFill="1" applyBorder="1" applyAlignment="1">
      <alignment vertical="center" wrapText="1"/>
    </xf>
    <xf numFmtId="0" fontId="34" fillId="0" borderId="31" xfId="28" applyNumberFormat="1" applyFont="1" applyFill="1" applyBorder="1" applyAlignment="1">
      <alignment vertical="center" wrapText="1"/>
    </xf>
    <xf numFmtId="0" fontId="34" fillId="0" borderId="54" xfId="28" applyNumberFormat="1" applyFont="1" applyFill="1" applyBorder="1" applyAlignment="1">
      <alignment vertical="center" wrapText="1"/>
    </xf>
    <xf numFmtId="0" fontId="36" fillId="0" borderId="0" xfId="28" applyNumberFormat="1" applyFont="1" applyAlignment="1">
      <alignment vertical="center" wrapText="1"/>
    </xf>
    <xf numFmtId="0" fontId="33" fillId="6" borderId="101" xfId="28" applyNumberFormat="1" applyFont="1" applyFill="1" applyBorder="1" applyAlignment="1">
      <alignment vertical="center" wrapText="1"/>
    </xf>
    <xf numFmtId="0" fontId="33" fillId="6" borderId="102" xfId="28" applyNumberFormat="1" applyFont="1" applyFill="1" applyBorder="1" applyAlignment="1">
      <alignment vertical="center" wrapText="1"/>
    </xf>
    <xf numFmtId="0" fontId="33" fillId="0" borderId="88" xfId="28" applyNumberFormat="1" applyFont="1" applyBorder="1" applyAlignment="1">
      <alignment vertical="center" wrapText="1"/>
    </xf>
    <xf numFmtId="0" fontId="33" fillId="0" borderId="0" xfId="28" applyNumberFormat="1" applyFont="1" applyBorder="1" applyAlignment="1">
      <alignment vertical="center" wrapText="1"/>
    </xf>
    <xf numFmtId="0" fontId="33" fillId="0" borderId="58" xfId="28" applyNumberFormat="1" applyFont="1" applyBorder="1" applyAlignment="1">
      <alignment vertical="center" wrapText="1"/>
    </xf>
    <xf numFmtId="0" fontId="33" fillId="0" borderId="92" xfId="28" applyNumberFormat="1" applyFont="1" applyBorder="1" applyAlignment="1">
      <alignment vertical="center" wrapText="1"/>
    </xf>
    <xf numFmtId="0" fontId="33" fillId="0" borderId="99" xfId="28" applyNumberFormat="1" applyFont="1" applyBorder="1" applyAlignment="1">
      <alignment vertical="center" wrapText="1"/>
    </xf>
    <xf numFmtId="0" fontId="33" fillId="0" borderId="100" xfId="28" applyNumberFormat="1" applyFont="1" applyBorder="1" applyAlignment="1">
      <alignment vertical="center" wrapText="1"/>
    </xf>
    <xf numFmtId="0" fontId="7" fillId="0" borderId="0" xfId="0" applyFont="1" applyFill="1" applyAlignment="1">
      <alignment horizontal="center"/>
    </xf>
    <xf numFmtId="0" fontId="0" fillId="0" borderId="28" xfId="0" applyFont="1" applyBorder="1" applyAlignment="1">
      <alignment horizontal="center"/>
    </xf>
    <xf numFmtId="0" fontId="14" fillId="0" borderId="28" xfId="0" applyFont="1" applyFill="1" applyBorder="1" applyAlignment="1">
      <alignment vertical="center" wrapText="1"/>
    </xf>
    <xf numFmtId="0" fontId="14" fillId="0" borderId="14" xfId="0" applyFont="1" applyFill="1" applyBorder="1" applyAlignment="1">
      <alignment vertical="center" wrapText="1"/>
    </xf>
    <xf numFmtId="0" fontId="14" fillId="0" borderId="83" xfId="0" applyFont="1" applyFill="1" applyBorder="1" applyAlignment="1">
      <alignment vertical="center" wrapText="1"/>
    </xf>
    <xf numFmtId="0" fontId="14" fillId="0" borderId="19" xfId="0" applyFont="1" applyFill="1" applyBorder="1" applyAlignment="1">
      <alignment vertical="center" wrapText="1"/>
    </xf>
    <xf numFmtId="0" fontId="14" fillId="0" borderId="0" xfId="0" applyFont="1" applyFill="1" applyBorder="1" applyAlignment="1">
      <alignment vertical="center" wrapText="1"/>
    </xf>
    <xf numFmtId="0" fontId="14" fillId="0" borderId="71" xfId="0" applyFont="1" applyFill="1" applyBorder="1" applyAlignment="1">
      <alignment vertical="center" wrapText="1"/>
    </xf>
    <xf numFmtId="0" fontId="14" fillId="0" borderId="20" xfId="0" applyFont="1" applyFill="1" applyBorder="1" applyAlignment="1">
      <alignment vertical="center" wrapText="1"/>
    </xf>
    <xf numFmtId="0" fontId="14" fillId="0" borderId="5" xfId="0" applyFont="1" applyFill="1" applyBorder="1" applyAlignment="1">
      <alignment vertical="center" wrapText="1"/>
    </xf>
    <xf numFmtId="0" fontId="14" fillId="0" borderId="12" xfId="0" applyFont="1" applyFill="1" applyBorder="1" applyAlignment="1">
      <alignment vertical="center" wrapText="1"/>
    </xf>
    <xf numFmtId="0" fontId="14" fillId="0" borderId="20" xfId="0" applyFont="1" applyBorder="1" applyAlignment="1">
      <alignment horizontal="center" vertical="center"/>
    </xf>
    <xf numFmtId="0" fontId="14" fillId="0" borderId="5" xfId="0" applyFont="1" applyFill="1" applyBorder="1" applyAlignment="1">
      <alignment horizontal="center"/>
    </xf>
    <xf numFmtId="0" fontId="14" fillId="0" borderId="6" xfId="0" applyFont="1" applyFill="1" applyBorder="1" applyAlignment="1">
      <alignment horizontal="center"/>
    </xf>
    <xf numFmtId="0" fontId="14" fillId="0" borderId="13" xfId="0" applyFont="1" applyFill="1" applyBorder="1" applyAlignment="1">
      <alignment vertical="top" wrapText="1"/>
    </xf>
    <xf numFmtId="0" fontId="14" fillId="0" borderId="14" xfId="0" applyFont="1" applyFill="1" applyBorder="1" applyAlignment="1">
      <alignment vertical="top" wrapText="1"/>
    </xf>
    <xf numFmtId="0" fontId="14" fillId="0" borderId="83" xfId="0" applyFont="1" applyFill="1" applyBorder="1" applyAlignment="1">
      <alignment vertical="top" wrapText="1"/>
    </xf>
    <xf numFmtId="0" fontId="14" fillId="0" borderId="3" xfId="0" applyFont="1" applyFill="1" applyBorder="1" applyAlignment="1">
      <alignment vertical="top" wrapText="1"/>
    </xf>
    <xf numFmtId="0" fontId="14" fillId="0" borderId="0" xfId="0" applyFont="1" applyFill="1" applyBorder="1" applyAlignment="1">
      <alignment vertical="top" wrapText="1"/>
    </xf>
    <xf numFmtId="0" fontId="14" fillId="0" borderId="71" xfId="0" applyFont="1" applyFill="1" applyBorder="1" applyAlignment="1">
      <alignment vertical="top" wrapText="1"/>
    </xf>
    <xf numFmtId="0" fontId="14" fillId="0" borderId="2" xfId="0" applyFont="1" applyFill="1" applyBorder="1" applyAlignment="1">
      <alignment vertical="top" wrapText="1"/>
    </xf>
    <xf numFmtId="0" fontId="14" fillId="0" borderId="5" xfId="0" applyFont="1" applyFill="1" applyBorder="1" applyAlignment="1">
      <alignment vertical="top" wrapText="1"/>
    </xf>
    <xf numFmtId="0" fontId="14" fillId="0" borderId="12" xfId="0" applyFont="1" applyFill="1" applyBorder="1" applyAlignment="1">
      <alignment vertical="top" wrapText="1"/>
    </xf>
    <xf numFmtId="0" fontId="14" fillId="0" borderId="56" xfId="0" applyFont="1" applyFill="1" applyBorder="1" applyAlignment="1">
      <alignment horizontal="center"/>
    </xf>
    <xf numFmtId="0" fontId="14" fillId="0" borderId="84" xfId="0" applyFont="1" applyFill="1" applyBorder="1" applyAlignment="1">
      <alignment horizontal="center"/>
    </xf>
    <xf numFmtId="0" fontId="14" fillId="0" borderId="5" xfId="0" applyFont="1" applyFill="1" applyBorder="1" applyAlignment="1">
      <alignment horizontal="center" vertical="center"/>
    </xf>
    <xf numFmtId="0" fontId="14" fillId="0" borderId="26" xfId="0" applyFont="1" applyFill="1" applyBorder="1" applyAlignment="1">
      <alignment horizontal="left"/>
    </xf>
    <xf numFmtId="0" fontId="14" fillId="0" borderId="7" xfId="0" applyFont="1" applyFill="1" applyBorder="1" applyAlignment="1">
      <alignment horizontal="left" wrapText="1"/>
    </xf>
    <xf numFmtId="0" fontId="15" fillId="0" borderId="5" xfId="0" applyFont="1" applyBorder="1" applyAlignment="1">
      <alignment horizontal="center"/>
    </xf>
    <xf numFmtId="0" fontId="0" fillId="0" borderId="0" xfId="0" applyBorder="1" applyAlignment="1">
      <alignment horizontal="left"/>
    </xf>
    <xf numFmtId="0" fontId="27" fillId="0" borderId="7" xfId="0" applyFont="1" applyBorder="1" applyAlignment="1">
      <alignment horizontal="center" vertical="center" wrapText="1"/>
    </xf>
    <xf numFmtId="0" fontId="15" fillId="0" borderId="66" xfId="0" applyFont="1" applyBorder="1" applyAlignment="1">
      <alignment horizontal="center"/>
    </xf>
    <xf numFmtId="0" fontId="15" fillId="0" borderId="67" xfId="0" applyFont="1" applyBorder="1" applyAlignment="1">
      <alignment horizontal="center"/>
    </xf>
    <xf numFmtId="0" fontId="15" fillId="0" borderId="8" xfId="0" applyFont="1" applyBorder="1" applyAlignment="1">
      <alignment horizontal="center"/>
    </xf>
    <xf numFmtId="0" fontId="15" fillId="0" borderId="9" xfId="0" applyFont="1" applyBorder="1" applyAlignment="1">
      <alignment horizontal="center"/>
    </xf>
    <xf numFmtId="0" fontId="15" fillId="0" borderId="7" xfId="0" applyFont="1" applyBorder="1" applyAlignment="1">
      <alignment horizontal="center"/>
    </xf>
    <xf numFmtId="0" fontId="15" fillId="0" borderId="75" xfId="0" applyFont="1" applyBorder="1" applyAlignment="1">
      <alignment horizontal="center"/>
    </xf>
    <xf numFmtId="0" fontId="15" fillId="0" borderId="6" xfId="0" applyFont="1" applyBorder="1" applyAlignment="1">
      <alignment horizontal="left"/>
    </xf>
    <xf numFmtId="0" fontId="14" fillId="0" borderId="10" xfId="0" applyFont="1" applyBorder="1" applyAlignment="1">
      <alignment horizontal="center"/>
    </xf>
    <xf numFmtId="0" fontId="14" fillId="0" borderId="5" xfId="0" applyFont="1" applyBorder="1" applyAlignment="1">
      <alignment horizontal="center"/>
    </xf>
    <xf numFmtId="0" fontId="15" fillId="0" borderId="10" xfId="0" applyFont="1" applyFill="1" applyBorder="1" applyAlignment="1">
      <alignment horizontal="left"/>
    </xf>
    <xf numFmtId="0" fontId="15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/>
    </xf>
    <xf numFmtId="0" fontId="14" fillId="0" borderId="7" xfId="0" applyFont="1" applyBorder="1" applyAlignment="1">
      <alignment horizontal="center"/>
    </xf>
    <xf numFmtId="0" fontId="14" fillId="0" borderId="7" xfId="0" applyFont="1" applyBorder="1" applyAlignment="1">
      <alignment horizontal="left"/>
    </xf>
    <xf numFmtId="0" fontId="14" fillId="0" borderId="5" xfId="0" applyFont="1" applyBorder="1"/>
    <xf numFmtId="4" fontId="11" fillId="0" borderId="5" xfId="0" applyNumberFormat="1" applyFont="1" applyBorder="1" applyAlignment="1">
      <alignment horizontal="center"/>
    </xf>
    <xf numFmtId="0" fontId="11" fillId="0" borderId="5" xfId="0" applyFont="1" applyBorder="1" applyAlignment="1">
      <alignment horizontal="center"/>
    </xf>
    <xf numFmtId="0" fontId="14" fillId="0" borderId="26" xfId="0" applyFont="1" applyBorder="1" applyAlignment="1">
      <alignment horizontal="left"/>
    </xf>
    <xf numFmtId="14" fontId="14" fillId="0" borderId="7" xfId="0" applyNumberFormat="1" applyFont="1" applyBorder="1" applyAlignment="1">
      <alignment horizontal="left"/>
    </xf>
    <xf numFmtId="0" fontId="15" fillId="0" borderId="7" xfId="0" applyFont="1" applyBorder="1" applyAlignment="1">
      <alignment horizontal="left"/>
    </xf>
    <xf numFmtId="0" fontId="15" fillId="0" borderId="10" xfId="0" applyFont="1" applyBorder="1" applyAlignment="1">
      <alignment horizontal="center"/>
    </xf>
    <xf numFmtId="0" fontId="28" fillId="0" borderId="0" xfId="28" applyFont="1" applyAlignment="1">
      <alignment horizontal="center"/>
    </xf>
    <xf numFmtId="0" fontId="33" fillId="10" borderId="47" xfId="28" applyNumberFormat="1" applyFont="1" applyFill="1" applyBorder="1" applyAlignment="1">
      <alignment vertical="center" wrapText="1"/>
    </xf>
    <xf numFmtId="0" fontId="33" fillId="10" borderId="98" xfId="28" applyNumberFormat="1" applyFont="1" applyFill="1" applyBorder="1" applyAlignment="1">
      <alignment vertical="center" wrapText="1"/>
    </xf>
    <xf numFmtId="0" fontId="33" fillId="6" borderId="47" xfId="28" applyNumberFormat="1" applyFont="1" applyFill="1" applyBorder="1" applyAlignment="1">
      <alignment vertical="center" wrapText="1"/>
    </xf>
    <xf numFmtId="0" fontId="33" fillId="6" borderId="36" xfId="0" applyNumberFormat="1" applyFont="1" applyFill="1" applyBorder="1" applyAlignment="1">
      <alignment vertical="center" wrapText="1"/>
    </xf>
    <xf numFmtId="0" fontId="33" fillId="6" borderId="98" xfId="0" applyNumberFormat="1" applyFont="1" applyFill="1" applyBorder="1" applyAlignment="1">
      <alignment vertical="center" wrapText="1"/>
    </xf>
    <xf numFmtId="0" fontId="33" fillId="0" borderId="47" xfId="0" applyNumberFormat="1" applyFont="1" applyBorder="1" applyAlignment="1">
      <alignment vertical="center" wrapText="1"/>
    </xf>
    <xf numFmtId="0" fontId="33" fillId="0" borderId="104" xfId="0" applyNumberFormat="1" applyFont="1" applyBorder="1" applyAlignment="1">
      <alignment vertical="center" wrapText="1"/>
    </xf>
    <xf numFmtId="0" fontId="33" fillId="0" borderId="59" xfId="0" applyNumberFormat="1" applyFont="1" applyBorder="1" applyAlignment="1">
      <alignment vertical="center" wrapText="1"/>
    </xf>
    <xf numFmtId="0" fontId="33" fillId="6" borderId="105" xfId="28" applyNumberFormat="1" applyFont="1" applyFill="1" applyBorder="1" applyAlignment="1">
      <alignment vertical="center" wrapText="1"/>
    </xf>
    <xf numFmtId="0" fontId="33" fillId="0" borderId="106" xfId="28" applyNumberFormat="1" applyFont="1" applyBorder="1" applyAlignment="1">
      <alignment vertical="center" wrapText="1"/>
    </xf>
    <xf numFmtId="0" fontId="33" fillId="0" borderId="94" xfId="28" applyNumberFormat="1" applyFont="1" applyBorder="1" applyAlignment="1">
      <alignment vertical="center" wrapText="1"/>
    </xf>
    <xf numFmtId="0" fontId="33" fillId="0" borderId="97" xfId="28" applyNumberFormat="1" applyFont="1" applyBorder="1" applyAlignment="1">
      <alignment vertical="center" wrapText="1"/>
    </xf>
    <xf numFmtId="0" fontId="33" fillId="8" borderId="32" xfId="28" applyNumberFormat="1" applyFont="1" applyFill="1" applyBorder="1" applyAlignment="1">
      <alignment vertical="center" wrapText="1"/>
    </xf>
    <xf numFmtId="0" fontId="33" fillId="8" borderId="107" xfId="28" applyNumberFormat="1" applyFont="1" applyFill="1" applyBorder="1" applyAlignment="1">
      <alignment vertical="center" wrapText="1"/>
    </xf>
    <xf numFmtId="0" fontId="33" fillId="8" borderId="108" xfId="28" applyNumberFormat="1" applyFont="1" applyFill="1" applyBorder="1" applyAlignment="1">
      <alignment vertical="center" wrapText="1"/>
    </xf>
    <xf numFmtId="0" fontId="33" fillId="0" borderId="47" xfId="28" applyNumberFormat="1" applyFont="1" applyBorder="1" applyAlignment="1">
      <alignment vertical="center" wrapText="1"/>
    </xf>
    <xf numFmtId="0" fontId="33" fillId="0" borderId="98" xfId="28" applyNumberFormat="1" applyFont="1" applyBorder="1" applyAlignment="1">
      <alignment vertical="center" wrapText="1"/>
    </xf>
    <xf numFmtId="0" fontId="33" fillId="0" borderId="59" xfId="28" applyNumberFormat="1" applyFont="1" applyBorder="1" applyAlignment="1">
      <alignment vertical="center" wrapText="1"/>
    </xf>
    <xf numFmtId="0" fontId="33" fillId="0" borderId="46" xfId="0" applyNumberFormat="1" applyFont="1" applyBorder="1" applyAlignment="1">
      <alignment vertical="center" wrapText="1"/>
    </xf>
    <xf numFmtId="0" fontId="33" fillId="0" borderId="109" xfId="0" applyNumberFormat="1" applyFont="1" applyBorder="1" applyAlignment="1">
      <alignment vertical="center" wrapText="1"/>
    </xf>
    <xf numFmtId="0" fontId="33" fillId="6" borderId="46" xfId="0" applyNumberFormat="1" applyFont="1" applyFill="1" applyBorder="1" applyAlignment="1">
      <alignment vertical="center" wrapText="1"/>
    </xf>
    <xf numFmtId="0" fontId="37" fillId="0" borderId="109" xfId="0" applyNumberFormat="1" applyFont="1" applyBorder="1" applyAlignment="1">
      <alignment vertical="center" wrapText="1"/>
    </xf>
    <xf numFmtId="0" fontId="33" fillId="9" borderId="32" xfId="28" applyNumberFormat="1" applyFont="1" applyFill="1" applyBorder="1" applyAlignment="1">
      <alignment vertical="center" wrapText="1"/>
    </xf>
    <xf numFmtId="0" fontId="33" fillId="9" borderId="107" xfId="28" applyNumberFormat="1" applyFont="1" applyFill="1" applyBorder="1" applyAlignment="1">
      <alignment vertical="center" wrapText="1"/>
    </xf>
    <xf numFmtId="0" fontId="33" fillId="9" borderId="108" xfId="28" applyNumberFormat="1" applyFont="1" applyFill="1" applyBorder="1" applyAlignment="1">
      <alignment vertical="center" wrapText="1"/>
    </xf>
    <xf numFmtId="0" fontId="34" fillId="9" borderId="95" xfId="28" applyNumberFormat="1" applyFont="1" applyFill="1" applyBorder="1" applyAlignment="1">
      <alignment vertical="center" wrapText="1"/>
    </xf>
    <xf numFmtId="0" fontId="34" fillId="9" borderId="96" xfId="28" applyNumberFormat="1" applyFont="1" applyFill="1" applyBorder="1" applyAlignment="1">
      <alignment vertical="center" wrapText="1"/>
    </xf>
    <xf numFmtId="0" fontId="34" fillId="6" borderId="98" xfId="28" applyNumberFormat="1" applyFont="1" applyFill="1" applyBorder="1" applyAlignment="1">
      <alignment vertical="center" wrapText="1"/>
    </xf>
    <xf numFmtId="0" fontId="33" fillId="10" borderId="46" xfId="28" applyNumberFormat="1" applyFont="1" applyFill="1" applyBorder="1" applyAlignment="1">
      <alignment vertical="center" wrapText="1"/>
    </xf>
    <xf numFmtId="0" fontId="33" fillId="10" borderId="109" xfId="28" applyNumberFormat="1" applyFont="1" applyFill="1" applyBorder="1" applyAlignment="1">
      <alignment vertical="center" wrapText="1"/>
    </xf>
    <xf numFmtId="0" fontId="33" fillId="6" borderId="46" xfId="28" applyNumberFormat="1" applyFont="1" applyFill="1" applyBorder="1" applyAlignment="1">
      <alignment vertical="center" wrapText="1"/>
    </xf>
    <xf numFmtId="0" fontId="33" fillId="6" borderId="109" xfId="28" applyNumberFormat="1" applyFont="1" applyFill="1" applyBorder="1" applyAlignment="1">
      <alignment vertical="center" wrapText="1"/>
    </xf>
    <xf numFmtId="0" fontId="33" fillId="0" borderId="56" xfId="28" applyNumberFormat="1" applyFont="1" applyFill="1" applyBorder="1" applyAlignment="1">
      <alignment vertical="center" wrapText="1"/>
    </xf>
    <xf numFmtId="0" fontId="33" fillId="0" borderId="54" xfId="28" applyNumberFormat="1" applyFont="1" applyFill="1" applyBorder="1" applyAlignment="1">
      <alignment vertical="center" wrapText="1"/>
    </xf>
    <xf numFmtId="0" fontId="33" fillId="0" borderId="47" xfId="28" applyNumberFormat="1" applyFont="1" applyFill="1" applyBorder="1" applyAlignment="1">
      <alignment vertical="center" wrapText="1"/>
    </xf>
    <xf numFmtId="0" fontId="33" fillId="0" borderId="98" xfId="28" applyNumberFormat="1" applyFont="1" applyFill="1" applyBorder="1" applyAlignment="1">
      <alignment vertical="center" wrapText="1"/>
    </xf>
    <xf numFmtId="0" fontId="33" fillId="6" borderId="32" xfId="28" applyNumberFormat="1" applyFont="1" applyFill="1" applyBorder="1" applyAlignment="1">
      <alignment vertical="center" wrapText="1"/>
    </xf>
    <xf numFmtId="0" fontId="33" fillId="0" borderId="46" xfId="28" applyNumberFormat="1" applyFont="1" applyFill="1" applyBorder="1" applyAlignment="1">
      <alignment vertical="center" wrapText="1"/>
    </xf>
    <xf numFmtId="0" fontId="33" fillId="0" borderId="107" xfId="28" applyNumberFormat="1" applyFont="1" applyFill="1" applyBorder="1" applyAlignment="1">
      <alignment vertical="center" wrapText="1"/>
    </xf>
    <xf numFmtId="0" fontId="33" fillId="0" borderId="108" xfId="28" applyNumberFormat="1" applyFont="1" applyFill="1" applyBorder="1" applyAlignment="1">
      <alignment vertical="center" wrapText="1"/>
    </xf>
    <xf numFmtId="0" fontId="34" fillId="0" borderId="46" xfId="28" applyNumberFormat="1" applyFont="1" applyBorder="1" applyAlignment="1">
      <alignment vertical="center" wrapText="1"/>
    </xf>
    <xf numFmtId="0" fontId="34" fillId="0" borderId="107" xfId="28" applyNumberFormat="1" applyFont="1" applyBorder="1" applyAlignment="1">
      <alignment vertical="center" wrapText="1"/>
    </xf>
    <xf numFmtId="0" fontId="34" fillId="0" borderId="108" xfId="28" applyNumberFormat="1" applyFont="1" applyBorder="1" applyAlignment="1">
      <alignment vertical="center" wrapText="1"/>
    </xf>
    <xf numFmtId="0" fontId="34" fillId="0" borderId="104" xfId="28" applyNumberFormat="1" applyFont="1" applyBorder="1" applyAlignment="1">
      <alignment vertical="center" wrapText="1"/>
    </xf>
    <xf numFmtId="0" fontId="34" fillId="0" borderId="98" xfId="28" applyNumberFormat="1" applyFont="1" applyBorder="1" applyAlignment="1">
      <alignment vertical="center" wrapText="1"/>
    </xf>
    <xf numFmtId="0" fontId="34" fillId="10" borderId="31" xfId="28" applyNumberFormat="1" applyFont="1" applyFill="1" applyBorder="1" applyAlignment="1">
      <alignment vertical="center" wrapText="1"/>
    </xf>
    <xf numFmtId="0" fontId="34" fillId="10" borderId="53" xfId="28" applyNumberFormat="1" applyFont="1" applyFill="1" applyBorder="1" applyAlignment="1">
      <alignment vertical="center" wrapText="1"/>
    </xf>
    <xf numFmtId="0" fontId="34" fillId="6" borderId="53" xfId="28" applyNumberFormat="1" applyFont="1" applyFill="1" applyBorder="1" applyAlignment="1">
      <alignment vertical="center" wrapText="1"/>
    </xf>
    <xf numFmtId="0" fontId="33" fillId="8" borderId="34" xfId="28" applyNumberFormat="1" applyFont="1" applyFill="1" applyBorder="1" applyAlignment="1">
      <alignment vertical="center" wrapText="1"/>
    </xf>
    <xf numFmtId="0" fontId="33" fillId="8" borderId="56" xfId="28" applyNumberFormat="1" applyFont="1" applyFill="1" applyBorder="1" applyAlignment="1">
      <alignment vertical="center" wrapText="1"/>
    </xf>
    <xf numFmtId="0" fontId="33" fillId="8" borderId="54" xfId="28" applyNumberFormat="1" applyFont="1" applyFill="1" applyBorder="1" applyAlignment="1">
      <alignment vertical="center" wrapText="1"/>
    </xf>
    <xf numFmtId="0" fontId="30" fillId="7" borderId="32" xfId="28" applyNumberFormat="1" applyFont="1" applyFill="1" applyBorder="1" applyAlignment="1">
      <alignment vertical="center" wrapText="1"/>
    </xf>
    <xf numFmtId="0" fontId="30" fillId="7" borderId="107" xfId="28" applyNumberFormat="1" applyFont="1" applyFill="1" applyBorder="1" applyAlignment="1">
      <alignment vertical="center" wrapText="1"/>
    </xf>
    <xf numFmtId="0" fontId="30" fillId="7" borderId="108" xfId="28" applyNumberFormat="1" applyFont="1" applyFill="1" applyBorder="1" applyAlignment="1">
      <alignment vertical="center" wrapText="1"/>
    </xf>
    <xf numFmtId="0" fontId="33" fillId="8" borderId="85" xfId="28" applyNumberFormat="1" applyFont="1" applyFill="1" applyBorder="1" applyAlignment="1">
      <alignment vertical="center" wrapText="1"/>
    </xf>
    <xf numFmtId="0" fontId="33" fillId="8" borderId="110" xfId="28" applyNumberFormat="1" applyFont="1" applyFill="1" applyBorder="1" applyAlignment="1">
      <alignment vertical="center" wrapText="1"/>
    </xf>
    <xf numFmtId="0" fontId="33" fillId="8" borderId="111" xfId="28" applyNumberFormat="1" applyFont="1" applyFill="1" applyBorder="1" applyAlignment="1">
      <alignment vertical="center" wrapText="1"/>
    </xf>
    <xf numFmtId="0" fontId="33" fillId="9" borderId="61" xfId="28" applyNumberFormat="1" applyFont="1" applyFill="1" applyBorder="1" applyAlignment="1">
      <alignment vertical="center" wrapText="1"/>
    </xf>
    <xf numFmtId="0" fontId="33" fillId="9" borderId="90" xfId="28" applyNumberFormat="1" applyFont="1" applyFill="1" applyBorder="1" applyAlignment="1">
      <alignment vertical="center" wrapText="1"/>
    </xf>
    <xf numFmtId="0" fontId="33" fillId="9" borderId="91" xfId="28" applyNumberFormat="1" applyFont="1" applyFill="1" applyBorder="1" applyAlignment="1">
      <alignment vertical="center" wrapText="1"/>
    </xf>
    <xf numFmtId="0" fontId="34" fillId="0" borderId="59" xfId="28" applyNumberFormat="1" applyFont="1" applyBorder="1" applyAlignment="1">
      <alignment vertical="center" wrapText="1"/>
    </xf>
    <xf numFmtId="0" fontId="33" fillId="8" borderId="51" xfId="28" applyNumberFormat="1" applyFont="1" applyFill="1" applyBorder="1" applyAlignment="1">
      <alignment vertical="center" wrapText="1"/>
    </xf>
    <xf numFmtId="0" fontId="33" fillId="8" borderId="95" xfId="28" applyNumberFormat="1" applyFont="1" applyFill="1" applyBorder="1" applyAlignment="1">
      <alignment vertical="center" wrapText="1"/>
    </xf>
    <xf numFmtId="0" fontId="33" fillId="8" borderId="96" xfId="28" applyNumberFormat="1" applyFont="1" applyFill="1" applyBorder="1" applyAlignment="1">
      <alignment vertical="center" wrapText="1"/>
    </xf>
    <xf numFmtId="0" fontId="33" fillId="0" borderId="46" xfId="28" applyNumberFormat="1" applyFont="1" applyBorder="1" applyAlignment="1">
      <alignment vertical="center" wrapText="1"/>
    </xf>
    <xf numFmtId="0" fontId="33" fillId="0" borderId="107" xfId="28" applyNumberFormat="1" applyFont="1" applyBorder="1" applyAlignment="1">
      <alignment vertical="center" wrapText="1"/>
    </xf>
    <xf numFmtId="0" fontId="33" fillId="0" borderId="108" xfId="28" applyNumberFormat="1" applyFont="1" applyBorder="1" applyAlignment="1">
      <alignment vertical="center" wrapText="1"/>
    </xf>
    <xf numFmtId="0" fontId="33" fillId="10" borderId="59" xfId="28" applyNumberFormat="1" applyFont="1" applyFill="1" applyBorder="1" applyAlignment="1">
      <alignment vertical="center" wrapText="1"/>
    </xf>
    <xf numFmtId="0" fontId="33" fillId="8" borderId="61" xfId="28" applyNumberFormat="1" applyFont="1" applyFill="1" applyBorder="1" applyAlignment="1">
      <alignment vertical="center" wrapText="1"/>
    </xf>
    <xf numFmtId="0" fontId="33" fillId="8" borderId="90" xfId="28" applyNumberFormat="1" applyFont="1" applyFill="1" applyBorder="1" applyAlignment="1">
      <alignment vertical="center" wrapText="1"/>
    </xf>
    <xf numFmtId="0" fontId="33" fillId="8" borderId="91" xfId="28" applyNumberFormat="1" applyFont="1" applyFill="1" applyBorder="1" applyAlignment="1">
      <alignment vertical="center" wrapText="1"/>
    </xf>
  </cellXfs>
  <cellStyles count="81">
    <cellStyle name="Comma 2 2" xfId="1"/>
    <cellStyle name="Comma 2 3" xfId="2"/>
    <cellStyle name="Comma 3 10" xfId="3"/>
    <cellStyle name="Comma 3 11" xfId="4"/>
    <cellStyle name="Comma 3 2" xfId="5"/>
    <cellStyle name="Comma 3 3" xfId="6"/>
    <cellStyle name="Comma 3 4" xfId="7"/>
    <cellStyle name="Comma 3 5" xfId="8"/>
    <cellStyle name="Comma 3 6" xfId="9"/>
    <cellStyle name="Comma 3 7" xfId="10"/>
    <cellStyle name="Comma 3 8" xfId="11"/>
    <cellStyle name="Comma 3 9" xfId="12"/>
    <cellStyle name="Excel Built-in Normal" xfId="13"/>
    <cellStyle name="F2" xfId="14"/>
    <cellStyle name="F3" xfId="15"/>
    <cellStyle name="F4" xfId="16"/>
    <cellStyle name="F5" xfId="17"/>
    <cellStyle name="F6" xfId="18"/>
    <cellStyle name="F7" xfId="19"/>
    <cellStyle name="F8" xfId="20"/>
    <cellStyle name="Grey" xfId="21"/>
    <cellStyle name="Input [yellow]" xfId="22"/>
    <cellStyle name="Normal" xfId="0" builtinId="0"/>
    <cellStyle name="Normal - Style1" xfId="23"/>
    <cellStyle name="Normal 10" xfId="24"/>
    <cellStyle name="Normal 10 2" xfId="25"/>
    <cellStyle name="Normal 10 3" xfId="26"/>
    <cellStyle name="Normal 11" xfId="27"/>
    <cellStyle name="Normal 2" xfId="28"/>
    <cellStyle name="Normal 2 10" xfId="29"/>
    <cellStyle name="Normal 2 11" xfId="30"/>
    <cellStyle name="Normal 2 2" xfId="31"/>
    <cellStyle name="Normal 2 3" xfId="32"/>
    <cellStyle name="Normal 2 3 2" xfId="33"/>
    <cellStyle name="Normal 2 4" xfId="34"/>
    <cellStyle name="Normal 2 5" xfId="35"/>
    <cellStyle name="Normal 2 6" xfId="36"/>
    <cellStyle name="Normal 2 7" xfId="37"/>
    <cellStyle name="Normal 2 8" xfId="38"/>
    <cellStyle name="Normal 2 9" xfId="39"/>
    <cellStyle name="Normal 3 2" xfId="40"/>
    <cellStyle name="Normal 3 3" xfId="41"/>
    <cellStyle name="Normal 3 4" xfId="42"/>
    <cellStyle name="Normal 3 4 2" xfId="43"/>
    <cellStyle name="Normal 3 5" xfId="44"/>
    <cellStyle name="Normal 3 6" xfId="45"/>
    <cellStyle name="Normal 3 7" xfId="46"/>
    <cellStyle name="Normal 4" xfId="47"/>
    <cellStyle name="Normal 4 2" xfId="48"/>
    <cellStyle name="Normal 4 2 2" xfId="49"/>
    <cellStyle name="Normal 4 3" xfId="50"/>
    <cellStyle name="Normal 4 4" xfId="51"/>
    <cellStyle name="Normal 5 2" xfId="52"/>
    <cellStyle name="Normal 5 3" xfId="53"/>
    <cellStyle name="Normal 5 4" xfId="54"/>
    <cellStyle name="Normal 5 5" xfId="55"/>
    <cellStyle name="Normal 5 5 2" xfId="56"/>
    <cellStyle name="Normal 5 5 3" xfId="57"/>
    <cellStyle name="Normal 5 5 4" xfId="58"/>
    <cellStyle name="Normal 5 6" xfId="59"/>
    <cellStyle name="Normal 5 7" xfId="60"/>
    <cellStyle name="Normal 6 2" xfId="61"/>
    <cellStyle name="Normal 6 3" xfId="62"/>
    <cellStyle name="Normal 6 4" xfId="63"/>
    <cellStyle name="Normal 7" xfId="64"/>
    <cellStyle name="Normal 7 2" xfId="65"/>
    <cellStyle name="Normal 7 3" xfId="66"/>
    <cellStyle name="Normal 7 4" xfId="67"/>
    <cellStyle name="Normal 7 5" xfId="68"/>
    <cellStyle name="Normal 8 2" xfId="69"/>
    <cellStyle name="Normal 8 3" xfId="70"/>
    <cellStyle name="Normal 8 4" xfId="71"/>
    <cellStyle name="Normal 9" xfId="72"/>
    <cellStyle name="Normal 9 2" xfId="73"/>
    <cellStyle name="Normal 9 3" xfId="74"/>
    <cellStyle name="Normal 9 4" xfId="75"/>
    <cellStyle name="Percent [2]" xfId="76"/>
    <cellStyle name="Tusental (0)_pldt" xfId="77"/>
    <cellStyle name="Tusental_pldt" xfId="78"/>
    <cellStyle name="Valuta (0)_pldt" xfId="79"/>
    <cellStyle name="Valuta_pldt" xfId="80"/>
  </cellStyles>
  <dxfs count="9"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323850</xdr:colOff>
      <xdr:row>3</xdr:row>
      <xdr:rowOff>38100</xdr:rowOff>
    </xdr:from>
    <xdr:to>
      <xdr:col>21</xdr:col>
      <xdr:colOff>476250</xdr:colOff>
      <xdr:row>4</xdr:row>
      <xdr:rowOff>28575</xdr:rowOff>
    </xdr:to>
    <xdr:pic>
      <xdr:nvPicPr>
        <xdr:cNvPr id="3625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647700"/>
          <a:ext cx="1524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752475</xdr:colOff>
      <xdr:row>71</xdr:row>
      <xdr:rowOff>57150</xdr:rowOff>
    </xdr:from>
    <xdr:to>
      <xdr:col>19</xdr:col>
      <xdr:colOff>647700</xdr:colOff>
      <xdr:row>73</xdr:row>
      <xdr:rowOff>123825</xdr:rowOff>
    </xdr:to>
    <xdr:pic>
      <xdr:nvPicPr>
        <xdr:cNvPr id="3626" name="Picture 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346" b="-8333"/>
        <a:stretch>
          <a:fillRect/>
        </a:stretch>
      </xdr:blipFill>
      <xdr:spPr bwMode="auto">
        <a:xfrm>
          <a:off x="6000750" y="12915900"/>
          <a:ext cx="1847850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1"/>
  <sheetViews>
    <sheetView showGridLines="0" topLeftCell="A40" workbookViewId="0">
      <selection activeCell="W20" sqref="W20"/>
    </sheetView>
  </sheetViews>
  <sheetFormatPr defaultColWidth="9.140625" defaultRowHeight="12" x14ac:dyDescent="0.2"/>
  <cols>
    <col min="1" max="5" width="1.7109375" style="1" customWidth="1"/>
    <col min="6" max="6" width="6.42578125" style="1" customWidth="1"/>
    <col min="7" max="7" width="2.7109375" style="1" customWidth="1"/>
    <col min="8" max="8" width="4" style="1" customWidth="1"/>
    <col min="9" max="13" width="1.7109375" style="1" customWidth="1"/>
    <col min="14" max="14" width="7" style="1" customWidth="1"/>
    <col min="15" max="16" width="2.7109375" style="1" customWidth="1"/>
    <col min="17" max="21" width="1.7109375" style="1" customWidth="1"/>
    <col min="22" max="22" width="7.28515625" style="1" customWidth="1"/>
    <col min="23" max="23" width="2.85546875" style="1" customWidth="1"/>
    <col min="24" max="24" width="2.5703125" style="1" customWidth="1"/>
    <col min="25" max="29" width="1.7109375" style="1" customWidth="1"/>
    <col min="30" max="30" width="6.85546875" style="1" customWidth="1"/>
    <col min="31" max="32" width="1.7109375" style="1" customWidth="1"/>
    <col min="33" max="33" width="2.7109375" style="1" customWidth="1"/>
    <col min="34" max="34" width="16.28515625" style="1" customWidth="1"/>
    <col min="35" max="16384" width="9.140625" style="1"/>
  </cols>
  <sheetData>
    <row r="1" spans="1:34" x14ac:dyDescent="0.2">
      <c r="AH1" s="1" t="s">
        <v>0</v>
      </c>
    </row>
    <row r="2" spans="1:34" ht="14.25" x14ac:dyDescent="0.3">
      <c r="A2" s="291" t="s">
        <v>1</v>
      </c>
      <c r="B2" s="291"/>
      <c r="C2" s="291"/>
      <c r="D2" s="291"/>
      <c r="E2" s="291"/>
      <c r="F2" s="291"/>
      <c r="G2" s="291"/>
      <c r="H2" s="291"/>
      <c r="I2" s="291"/>
      <c r="J2" s="291"/>
      <c r="K2" s="291"/>
      <c r="L2" s="291"/>
      <c r="M2" s="291"/>
      <c r="N2" s="291"/>
      <c r="O2" s="291"/>
      <c r="P2" s="291"/>
      <c r="Q2" s="291"/>
      <c r="R2" s="291"/>
      <c r="S2" s="291"/>
      <c r="T2" s="291"/>
      <c r="U2" s="291"/>
      <c r="V2" s="291"/>
      <c r="W2" s="291"/>
      <c r="X2" s="291"/>
      <c r="Y2" s="291"/>
      <c r="Z2" s="291"/>
      <c r="AA2" s="291"/>
      <c r="AB2" s="291"/>
      <c r="AC2" s="291"/>
      <c r="AD2" s="291"/>
      <c r="AE2" s="291"/>
      <c r="AF2" s="291"/>
      <c r="AG2" s="291"/>
      <c r="AH2" s="291"/>
    </row>
    <row r="3" spans="1:34" x14ac:dyDescent="0.2">
      <c r="A3" s="292" t="s">
        <v>2</v>
      </c>
      <c r="B3" s="292"/>
      <c r="C3" s="292"/>
      <c r="D3" s="292"/>
      <c r="E3" s="292"/>
      <c r="F3" s="292"/>
      <c r="G3" s="292"/>
      <c r="H3" s="292"/>
      <c r="I3" s="292"/>
      <c r="J3" s="292"/>
      <c r="K3" s="292"/>
      <c r="L3" s="292"/>
      <c r="M3" s="292"/>
      <c r="N3" s="292"/>
      <c r="O3" s="292"/>
      <c r="P3" s="292"/>
      <c r="Q3" s="292"/>
      <c r="R3" s="292"/>
      <c r="S3" s="292"/>
      <c r="T3" s="292"/>
      <c r="U3" s="292"/>
      <c r="V3" s="292"/>
      <c r="W3" s="292"/>
      <c r="X3" s="292"/>
      <c r="Y3" s="292"/>
      <c r="Z3" s="292"/>
      <c r="AA3" s="292"/>
      <c r="AB3" s="292"/>
      <c r="AC3" s="292"/>
      <c r="AD3" s="292"/>
      <c r="AE3" s="292"/>
      <c r="AF3" s="292"/>
      <c r="AG3" s="292"/>
      <c r="AH3" s="292"/>
    </row>
    <row r="4" spans="1:34" x14ac:dyDescent="0.2">
      <c r="A4" s="293" t="s">
        <v>3</v>
      </c>
      <c r="B4" s="293"/>
      <c r="C4" s="293"/>
      <c r="D4" s="293"/>
      <c r="E4" s="293"/>
      <c r="F4" s="293"/>
      <c r="G4" s="293"/>
      <c r="H4" s="294"/>
      <c r="I4" s="294"/>
      <c r="J4" s="294"/>
      <c r="K4" s="294"/>
      <c r="L4" s="294"/>
      <c r="M4" s="294"/>
      <c r="N4" s="294"/>
      <c r="O4" s="2"/>
      <c r="P4" s="295" t="s">
        <v>4</v>
      </c>
      <c r="Q4" s="295"/>
      <c r="R4" s="295"/>
      <c r="S4" s="295"/>
      <c r="T4" s="295"/>
      <c r="U4" s="295"/>
      <c r="V4" s="295"/>
      <c r="W4" s="296"/>
      <c r="X4" s="296"/>
      <c r="Y4" s="296"/>
      <c r="Z4" s="296"/>
      <c r="AA4" s="296"/>
      <c r="AB4" s="296"/>
      <c r="AC4" s="296"/>
      <c r="AD4" s="296"/>
      <c r="AE4" s="296"/>
      <c r="AF4" s="296"/>
      <c r="AG4" s="296"/>
      <c r="AH4" s="296"/>
    </row>
    <row r="5" spans="1:34" x14ac:dyDescent="0.2">
      <c r="A5" s="243" t="s">
        <v>5</v>
      </c>
      <c r="B5" s="243"/>
      <c r="C5" s="243"/>
      <c r="D5" s="243"/>
      <c r="E5" s="243"/>
      <c r="F5" s="243"/>
      <c r="G5" s="243"/>
      <c r="H5" s="243"/>
      <c r="I5" s="243"/>
      <c r="J5" s="243"/>
      <c r="K5" s="243"/>
      <c r="L5" s="243"/>
      <c r="M5" s="243"/>
      <c r="N5" s="243"/>
      <c r="O5" s="243"/>
      <c r="P5" s="243"/>
      <c r="Q5" s="243"/>
      <c r="R5" s="243"/>
      <c r="S5" s="243"/>
      <c r="T5" s="243"/>
      <c r="U5" s="243"/>
      <c r="V5" s="243"/>
      <c r="W5" s="243"/>
      <c r="X5" s="243"/>
      <c r="Y5" s="243"/>
      <c r="Z5" s="243"/>
      <c r="AA5" s="243"/>
      <c r="AB5" s="243"/>
      <c r="AC5" s="243"/>
      <c r="AD5" s="243"/>
      <c r="AE5" s="243"/>
      <c r="AF5" s="243"/>
      <c r="AG5" s="243"/>
      <c r="AH5" s="243"/>
    </row>
    <row r="6" spans="1:34" x14ac:dyDescent="0.2">
      <c r="A6" s="285" t="s">
        <v>6</v>
      </c>
      <c r="B6" s="285"/>
      <c r="C6" s="285"/>
      <c r="D6" s="285"/>
      <c r="E6" s="285"/>
      <c r="F6" s="286"/>
      <c r="G6" s="286"/>
      <c r="H6" s="286"/>
      <c r="I6" s="286"/>
      <c r="J6" s="286"/>
      <c r="K6" s="286"/>
      <c r="L6" s="286"/>
      <c r="M6" s="286"/>
      <c r="N6" s="286"/>
      <c r="O6" s="287" t="s">
        <v>7</v>
      </c>
      <c r="P6" s="287"/>
      <c r="Q6" s="287"/>
      <c r="R6" s="287"/>
      <c r="S6" s="288"/>
      <c r="T6" s="288"/>
      <c r="U6" s="288"/>
      <c r="V6" s="288"/>
      <c r="W6" s="289" t="s">
        <v>8</v>
      </c>
      <c r="X6" s="289"/>
      <c r="Y6" s="289"/>
      <c r="Z6" s="290"/>
      <c r="AA6" s="290"/>
      <c r="AB6" s="290"/>
      <c r="AC6" s="290"/>
      <c r="AD6" s="290"/>
      <c r="AE6" s="290"/>
      <c r="AF6" s="290"/>
      <c r="AG6" s="290"/>
      <c r="AH6" s="290"/>
    </row>
    <row r="7" spans="1:34" x14ac:dyDescent="0.2">
      <c r="A7" s="248" t="s">
        <v>9</v>
      </c>
      <c r="B7" s="248"/>
      <c r="C7" s="248"/>
      <c r="D7" s="248"/>
      <c r="E7" s="248"/>
      <c r="F7" s="248"/>
      <c r="G7" s="279"/>
      <c r="H7" s="279"/>
      <c r="I7" s="279"/>
      <c r="J7" s="279"/>
      <c r="K7" s="279"/>
      <c r="L7" s="279"/>
      <c r="M7" s="279"/>
      <c r="N7" s="279"/>
      <c r="O7" s="4" t="s">
        <v>10</v>
      </c>
      <c r="P7" s="5"/>
      <c r="Q7" s="6" t="s">
        <v>11</v>
      </c>
      <c r="R7" s="267" t="s">
        <v>12</v>
      </c>
      <c r="S7" s="267"/>
      <c r="T7" s="267"/>
      <c r="U7" s="267"/>
      <c r="V7" s="267"/>
      <c r="W7" s="4" t="s">
        <v>10</v>
      </c>
      <c r="X7" s="5"/>
      <c r="Y7" s="6" t="s">
        <v>11</v>
      </c>
      <c r="Z7" s="7" t="s">
        <v>13</v>
      </c>
      <c r="AA7" s="7"/>
      <c r="AB7" s="7"/>
      <c r="AC7" s="7"/>
      <c r="AD7" s="7"/>
      <c r="AE7" s="6" t="s">
        <v>10</v>
      </c>
      <c r="AF7" s="5"/>
      <c r="AG7" s="6" t="s">
        <v>11</v>
      </c>
      <c r="AH7" s="8" t="s">
        <v>14</v>
      </c>
    </row>
    <row r="8" spans="1:34" x14ac:dyDescent="0.2">
      <c r="A8" s="280"/>
      <c r="B8" s="280"/>
      <c r="C8" s="280"/>
      <c r="D8" s="280"/>
      <c r="E8" s="280"/>
      <c r="F8" s="280"/>
      <c r="G8" s="280"/>
      <c r="H8" s="280"/>
      <c r="I8" s="280"/>
      <c r="J8" s="280"/>
      <c r="K8" s="280"/>
      <c r="L8" s="280"/>
      <c r="M8" s="280"/>
      <c r="N8" s="280"/>
      <c r="O8" s="9" t="s">
        <v>10</v>
      </c>
      <c r="P8" s="10"/>
      <c r="Q8" s="11" t="s">
        <v>11</v>
      </c>
      <c r="R8" s="268" t="s">
        <v>15</v>
      </c>
      <c r="S8" s="268"/>
      <c r="T8" s="268"/>
      <c r="U8" s="268"/>
      <c r="V8" s="268"/>
      <c r="W8" s="9" t="s">
        <v>10</v>
      </c>
      <c r="X8" s="10"/>
      <c r="Y8" s="11" t="s">
        <v>11</v>
      </c>
      <c r="Z8" s="12" t="s">
        <v>16</v>
      </c>
      <c r="AA8" s="12"/>
      <c r="AB8" s="12"/>
      <c r="AC8" s="12"/>
      <c r="AD8" s="12"/>
      <c r="AE8" s="11" t="s">
        <v>10</v>
      </c>
      <c r="AF8" s="10"/>
      <c r="AG8" s="11" t="s">
        <v>11</v>
      </c>
      <c r="AH8" s="13" t="s">
        <v>17</v>
      </c>
    </row>
    <row r="9" spans="1:34" x14ac:dyDescent="0.2">
      <c r="A9" s="281" t="s">
        <v>18</v>
      </c>
      <c r="B9" s="281"/>
      <c r="C9" s="281"/>
      <c r="D9" s="281"/>
      <c r="E9" s="281"/>
      <c r="F9" s="281"/>
      <c r="G9" s="281"/>
      <c r="H9" s="282"/>
      <c r="I9" s="282"/>
      <c r="J9" s="282"/>
      <c r="K9" s="14"/>
      <c r="L9" s="283" t="s">
        <v>19</v>
      </c>
      <c r="M9" s="283"/>
      <c r="N9" s="283"/>
      <c r="O9" s="283"/>
      <c r="P9" s="284" t="s">
        <v>20</v>
      </c>
      <c r="Q9" s="284"/>
      <c r="R9" s="284"/>
      <c r="S9" s="284"/>
      <c r="T9" s="284"/>
      <c r="U9" s="284"/>
      <c r="V9" s="283" t="s">
        <v>21</v>
      </c>
      <c r="W9" s="283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6" t="s">
        <v>22</v>
      </c>
    </row>
    <row r="10" spans="1:34" x14ac:dyDescent="0.2">
      <c r="A10" s="277" t="s">
        <v>23</v>
      </c>
      <c r="B10" s="277"/>
      <c r="C10" s="277"/>
      <c r="D10" s="277"/>
      <c r="E10" s="277"/>
      <c r="F10" s="277"/>
      <c r="G10" s="277"/>
      <c r="H10" s="277"/>
      <c r="I10" s="277"/>
      <c r="J10" s="277"/>
      <c r="K10" s="277"/>
      <c r="L10" s="277"/>
      <c r="M10" s="277"/>
      <c r="N10" s="277"/>
      <c r="O10" s="263" t="s">
        <v>24</v>
      </c>
      <c r="P10" s="263"/>
      <c r="Q10" s="263"/>
      <c r="R10" s="17" t="s">
        <v>25</v>
      </c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7" t="s">
        <v>26</v>
      </c>
      <c r="AF10" s="18"/>
      <c r="AG10" s="18"/>
      <c r="AH10" s="19"/>
    </row>
    <row r="11" spans="1:34" x14ac:dyDescent="0.2">
      <c r="A11" s="20"/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2"/>
      <c r="M11" s="22"/>
      <c r="N11" s="23"/>
      <c r="O11" s="3"/>
      <c r="P11" s="22"/>
      <c r="Q11" s="23"/>
      <c r="R11" s="24"/>
      <c r="S11" s="278"/>
      <c r="T11" s="278"/>
      <c r="U11" s="278"/>
      <c r="V11" s="278"/>
      <c r="W11" s="278"/>
      <c r="X11" s="278"/>
      <c r="Y11" s="278"/>
      <c r="Z11" s="278"/>
      <c r="AA11" s="278"/>
      <c r="AB11" s="278"/>
      <c r="AC11" s="278"/>
      <c r="AD11" s="278"/>
      <c r="AE11" s="24"/>
      <c r="AF11" s="25"/>
      <c r="AG11" s="25"/>
      <c r="AH11" s="26"/>
    </row>
    <row r="12" spans="1:34" x14ac:dyDescent="0.2">
      <c r="A12" s="20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2"/>
      <c r="M12" s="22"/>
      <c r="N12" s="23"/>
      <c r="O12" s="3"/>
      <c r="P12" s="22"/>
      <c r="Q12" s="23"/>
      <c r="R12" s="24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4"/>
      <c r="AF12" s="25"/>
      <c r="AG12" s="25"/>
      <c r="AH12" s="26"/>
    </row>
    <row r="13" spans="1:34" x14ac:dyDescent="0.2">
      <c r="A13" s="255"/>
      <c r="B13" s="255"/>
      <c r="C13" s="255"/>
      <c r="D13" s="255"/>
      <c r="E13" s="255"/>
      <c r="F13" s="255"/>
      <c r="G13" s="255"/>
      <c r="H13" s="255"/>
      <c r="I13" s="255"/>
      <c r="J13" s="255"/>
      <c r="K13" s="255"/>
      <c r="L13" s="255"/>
      <c r="M13" s="255"/>
      <c r="N13" s="255"/>
      <c r="O13" s="256"/>
      <c r="P13" s="256"/>
      <c r="Q13" s="256"/>
      <c r="R13" s="27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7"/>
      <c r="AF13" s="28"/>
      <c r="AG13" s="28"/>
      <c r="AH13" s="29"/>
    </row>
    <row r="14" spans="1:34" x14ac:dyDescent="0.2">
      <c r="A14" s="255"/>
      <c r="B14" s="255"/>
      <c r="C14" s="255"/>
      <c r="D14" s="255"/>
      <c r="E14" s="255"/>
      <c r="F14" s="255"/>
      <c r="G14" s="255"/>
      <c r="H14" s="255"/>
      <c r="I14" s="255"/>
      <c r="J14" s="255"/>
      <c r="K14" s="255"/>
      <c r="L14" s="255"/>
      <c r="M14" s="255"/>
      <c r="N14" s="255"/>
      <c r="O14" s="256"/>
      <c r="P14" s="256"/>
      <c r="Q14" s="256"/>
      <c r="R14" s="27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7"/>
      <c r="AF14" s="28"/>
      <c r="AG14" s="28"/>
      <c r="AH14" s="29"/>
    </row>
    <row r="15" spans="1:34" x14ac:dyDescent="0.2">
      <c r="A15" s="255"/>
      <c r="B15" s="255"/>
      <c r="C15" s="255"/>
      <c r="D15" s="255"/>
      <c r="E15" s="255"/>
      <c r="F15" s="255"/>
      <c r="G15" s="255"/>
      <c r="H15" s="255"/>
      <c r="I15" s="255"/>
      <c r="J15" s="255"/>
      <c r="K15" s="255"/>
      <c r="L15" s="255"/>
      <c r="M15" s="255"/>
      <c r="N15" s="255"/>
      <c r="O15" s="256"/>
      <c r="P15" s="256"/>
      <c r="Q15" s="256"/>
      <c r="R15" s="27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7"/>
      <c r="AF15" s="28"/>
      <c r="AG15" s="28"/>
      <c r="AH15" s="29"/>
    </row>
    <row r="16" spans="1:34" x14ac:dyDescent="0.2">
      <c r="A16" s="274"/>
      <c r="B16" s="274"/>
      <c r="C16" s="274"/>
      <c r="D16" s="274"/>
      <c r="E16" s="274"/>
      <c r="F16" s="274"/>
      <c r="G16" s="274"/>
      <c r="H16" s="274"/>
      <c r="I16" s="274"/>
      <c r="J16" s="274"/>
      <c r="K16" s="274"/>
      <c r="L16" s="274"/>
      <c r="M16" s="274"/>
      <c r="N16" s="274"/>
      <c r="O16" s="275"/>
      <c r="P16" s="275"/>
      <c r="Q16" s="275"/>
      <c r="R16" s="30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0"/>
      <c r="AF16" s="31"/>
      <c r="AG16" s="31"/>
      <c r="AH16" s="32"/>
    </row>
    <row r="17" spans="1:34" x14ac:dyDescent="0.2">
      <c r="A17" s="243" t="s">
        <v>27</v>
      </c>
      <c r="B17" s="243"/>
      <c r="C17" s="243"/>
      <c r="D17" s="243"/>
      <c r="E17" s="243"/>
      <c r="F17" s="243"/>
      <c r="G17" s="243"/>
      <c r="H17" s="243"/>
      <c r="I17" s="243"/>
      <c r="J17" s="243"/>
      <c r="K17" s="243"/>
      <c r="L17" s="243"/>
      <c r="M17" s="243"/>
      <c r="N17" s="243"/>
      <c r="O17" s="243"/>
      <c r="P17" s="243"/>
      <c r="Q17" s="243"/>
      <c r="R17" s="243"/>
      <c r="S17" s="243"/>
      <c r="T17" s="243"/>
      <c r="U17" s="243"/>
      <c r="V17" s="243"/>
      <c r="W17" s="243"/>
      <c r="X17" s="243"/>
      <c r="Y17" s="243"/>
      <c r="Z17" s="243"/>
      <c r="AA17" s="243"/>
      <c r="AB17" s="243"/>
      <c r="AC17" s="243"/>
      <c r="AD17" s="243"/>
      <c r="AE17" s="243"/>
      <c r="AF17" s="243"/>
      <c r="AG17" s="243"/>
      <c r="AH17" s="243"/>
    </row>
    <row r="18" spans="1:34" x14ac:dyDescent="0.2">
      <c r="A18" s="33"/>
      <c r="B18" s="6" t="s">
        <v>10</v>
      </c>
      <c r="C18" s="5"/>
      <c r="D18" s="6" t="s">
        <v>11</v>
      </c>
      <c r="E18" s="6"/>
      <c r="F18" s="6" t="s">
        <v>28</v>
      </c>
      <c r="G18" s="6"/>
      <c r="H18" s="6"/>
      <c r="I18" s="6"/>
      <c r="J18" s="6"/>
      <c r="K18" s="6"/>
      <c r="L18" s="6"/>
      <c r="M18" s="6" t="s">
        <v>20</v>
      </c>
      <c r="N18" s="249" t="s">
        <v>29</v>
      </c>
      <c r="O18" s="249"/>
      <c r="P18" s="249"/>
      <c r="Q18" s="249"/>
      <c r="R18" s="249"/>
      <c r="S18" s="249"/>
      <c r="T18" s="249"/>
      <c r="U18" s="6"/>
      <c r="V18" s="276"/>
      <c r="W18" s="276"/>
      <c r="X18" s="276"/>
      <c r="Y18" s="276"/>
      <c r="Z18" s="276"/>
      <c r="AA18" s="6"/>
      <c r="AB18" s="6"/>
      <c r="AC18" s="6"/>
      <c r="AD18" s="6"/>
      <c r="AE18" s="6"/>
      <c r="AF18" s="6"/>
      <c r="AG18" s="6"/>
      <c r="AH18" s="8"/>
    </row>
    <row r="19" spans="1:34" x14ac:dyDescent="0.2">
      <c r="A19" s="33"/>
      <c r="B19" s="6"/>
      <c r="C19" s="5"/>
      <c r="D19" s="6"/>
      <c r="E19" s="6"/>
      <c r="F19" s="6"/>
      <c r="G19" s="6"/>
      <c r="H19" s="6"/>
      <c r="I19" s="6"/>
      <c r="J19" s="6"/>
      <c r="K19" s="6"/>
      <c r="L19" s="6"/>
      <c r="M19" s="6" t="s">
        <v>20</v>
      </c>
      <c r="N19" s="249" t="s">
        <v>30</v>
      </c>
      <c r="O19" s="249"/>
      <c r="P19" s="249"/>
      <c r="Q19" s="246"/>
      <c r="R19" s="246"/>
      <c r="S19" s="246"/>
      <c r="T19" s="246"/>
      <c r="U19" s="246"/>
      <c r="V19" s="246"/>
      <c r="W19" s="249" t="s">
        <v>31</v>
      </c>
      <c r="X19" s="249"/>
      <c r="Y19" s="249"/>
      <c r="Z19" s="249"/>
      <c r="AA19" s="249"/>
      <c r="AB19" s="35"/>
      <c r="AC19" s="35"/>
      <c r="AD19" s="35"/>
      <c r="AE19" s="35"/>
      <c r="AF19" s="35"/>
      <c r="AG19" s="35"/>
      <c r="AH19" s="36"/>
    </row>
    <row r="20" spans="1:34" x14ac:dyDescent="0.2">
      <c r="A20" s="33"/>
      <c r="B20" s="6"/>
      <c r="C20" s="5"/>
      <c r="D20" s="6"/>
      <c r="E20" s="6"/>
      <c r="F20" s="6"/>
      <c r="G20" s="6"/>
      <c r="H20" s="6"/>
      <c r="I20" s="6"/>
      <c r="J20" s="6"/>
      <c r="K20" s="6"/>
      <c r="L20" s="6"/>
      <c r="M20" s="6"/>
      <c r="N20" s="34"/>
      <c r="O20" s="34"/>
      <c r="P20" s="34"/>
      <c r="Q20" s="37"/>
      <c r="R20" s="37"/>
      <c r="S20" s="37"/>
      <c r="T20" s="37"/>
      <c r="U20" s="37"/>
      <c r="V20" s="37"/>
      <c r="W20" s="34"/>
      <c r="X20" s="34"/>
      <c r="Y20" s="34"/>
      <c r="Z20" s="34"/>
      <c r="AA20" s="34"/>
      <c r="AB20" s="37"/>
      <c r="AC20" s="37"/>
      <c r="AD20" s="37"/>
      <c r="AE20" s="37"/>
      <c r="AF20" s="6"/>
      <c r="AG20" s="6"/>
      <c r="AH20" s="8"/>
    </row>
    <row r="21" spans="1:34" x14ac:dyDescent="0.2">
      <c r="A21" s="33"/>
      <c r="B21" s="6" t="s">
        <v>10</v>
      </c>
      <c r="C21" s="5"/>
      <c r="D21" s="6" t="s">
        <v>11</v>
      </c>
      <c r="E21" s="6"/>
      <c r="F21" s="6" t="s">
        <v>32</v>
      </c>
      <c r="G21" s="6"/>
      <c r="H21" s="6"/>
      <c r="I21" s="6"/>
      <c r="J21" s="6"/>
      <c r="K21" s="6"/>
      <c r="L21" s="6"/>
      <c r="M21" s="6" t="s">
        <v>20</v>
      </c>
      <c r="N21" s="6" t="s">
        <v>33</v>
      </c>
      <c r="O21" s="6"/>
      <c r="P21" s="246"/>
      <c r="Q21" s="246"/>
      <c r="R21" s="246"/>
      <c r="S21" s="246"/>
      <c r="T21" s="246"/>
      <c r="U21" s="6"/>
      <c r="V21" s="249" t="s">
        <v>34</v>
      </c>
      <c r="W21" s="249"/>
      <c r="X21" s="249"/>
      <c r="Y21" s="249"/>
      <c r="Z21" s="246"/>
      <c r="AA21" s="246"/>
      <c r="AB21" s="246"/>
      <c r="AC21" s="246"/>
      <c r="AD21" s="246"/>
      <c r="AE21" s="246"/>
      <c r="AF21" s="246"/>
      <c r="AG21" s="246"/>
      <c r="AH21" s="8"/>
    </row>
    <row r="22" spans="1:34" ht="15" x14ac:dyDescent="0.25">
      <c r="A22" s="33"/>
      <c r="B22" s="6"/>
      <c r="C22" s="5"/>
      <c r="D22" s="6"/>
      <c r="E22" s="6"/>
      <c r="F22" s="6"/>
      <c r="G22" s="6"/>
      <c r="H22" s="6"/>
      <c r="I22" s="6"/>
      <c r="J22" s="6"/>
      <c r="K22" s="6"/>
      <c r="L22" s="6"/>
      <c r="M22" s="38" t="s">
        <v>20</v>
      </c>
      <c r="N22" s="6" t="s">
        <v>35</v>
      </c>
      <c r="O22" s="6"/>
      <c r="P22" s="37"/>
      <c r="Q22" s="37"/>
      <c r="R22" s="6" t="s">
        <v>10</v>
      </c>
      <c r="S22" s="5"/>
      <c r="T22" s="6" t="s">
        <v>11</v>
      </c>
      <c r="U22" s="249" t="s">
        <v>36</v>
      </c>
      <c r="V22" s="249"/>
      <c r="W22" s="39" t="s">
        <v>10</v>
      </c>
      <c r="X22" s="5"/>
      <c r="Y22" s="6" t="s">
        <v>11</v>
      </c>
      <c r="Z22" s="40" t="s">
        <v>37</v>
      </c>
      <c r="AA22" s="7"/>
      <c r="AB22" s="7"/>
      <c r="AC22" s="7"/>
      <c r="AD22" s="7" t="s">
        <v>38</v>
      </c>
      <c r="AE22" s="41"/>
      <c r="AF22" s="251"/>
      <c r="AG22" s="251"/>
      <c r="AH22" s="8"/>
    </row>
    <row r="23" spans="1:34" x14ac:dyDescent="0.2">
      <c r="A23" s="33"/>
      <c r="B23" s="6"/>
      <c r="C23" s="5"/>
      <c r="D23" s="6"/>
      <c r="E23" s="6"/>
      <c r="F23" s="6"/>
      <c r="G23" s="6"/>
      <c r="H23" s="6"/>
      <c r="I23" s="6"/>
      <c r="J23" s="6"/>
      <c r="K23" s="6"/>
      <c r="L23" s="6"/>
      <c r="M23" s="6"/>
      <c r="N23" s="249" t="s">
        <v>39</v>
      </c>
      <c r="O23" s="249"/>
      <c r="P23" s="249"/>
      <c r="Q23" s="249"/>
      <c r="R23" s="249"/>
      <c r="S23" s="249"/>
      <c r="T23" s="249"/>
      <c r="U23" s="249"/>
      <c r="V23" s="249"/>
      <c r="W23" s="272"/>
      <c r="X23" s="272"/>
      <c r="Y23" s="272"/>
      <c r="Z23" s="272"/>
      <c r="AA23" s="272"/>
      <c r="AB23" s="272"/>
      <c r="AC23" s="272"/>
      <c r="AD23" s="37"/>
      <c r="AE23" s="37"/>
      <c r="AF23" s="6"/>
      <c r="AG23" s="6"/>
      <c r="AH23" s="8"/>
    </row>
    <row r="24" spans="1:34" x14ac:dyDescent="0.2">
      <c r="A24" s="33"/>
      <c r="B24" s="6"/>
      <c r="C24" s="5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37"/>
      <c r="Q24" s="37"/>
      <c r="R24" s="37"/>
      <c r="S24" s="37"/>
      <c r="T24" s="37"/>
      <c r="U24" s="6"/>
      <c r="V24" s="34"/>
      <c r="W24" s="34"/>
      <c r="X24" s="34"/>
      <c r="Y24" s="34"/>
      <c r="Z24" s="37"/>
      <c r="AA24" s="37"/>
      <c r="AB24" s="37"/>
      <c r="AC24" s="37"/>
      <c r="AD24" s="37"/>
      <c r="AE24" s="37"/>
      <c r="AF24" s="6"/>
      <c r="AG24" s="6"/>
      <c r="AH24" s="8"/>
    </row>
    <row r="25" spans="1:34" x14ac:dyDescent="0.2">
      <c r="A25" s="33"/>
      <c r="B25" s="6" t="s">
        <v>10</v>
      </c>
      <c r="C25" s="5"/>
      <c r="D25" s="6" t="s">
        <v>11</v>
      </c>
      <c r="E25" s="6"/>
      <c r="F25" s="6" t="s">
        <v>40</v>
      </c>
      <c r="G25" s="6"/>
      <c r="H25" s="6"/>
      <c r="I25" s="6"/>
      <c r="J25" s="6"/>
      <c r="K25" s="6"/>
      <c r="L25" s="6"/>
      <c r="M25" s="6"/>
      <c r="N25" s="6"/>
      <c r="O25" s="6"/>
      <c r="P25" s="37"/>
      <c r="Q25" s="6" t="s">
        <v>10</v>
      </c>
      <c r="R25" s="37"/>
      <c r="S25" s="6" t="s">
        <v>11</v>
      </c>
      <c r="T25" s="34" t="s">
        <v>41</v>
      </c>
      <c r="U25" s="6"/>
      <c r="V25" s="34"/>
      <c r="W25" s="34"/>
      <c r="X25" s="34"/>
      <c r="Y25" s="42"/>
      <c r="Z25" s="42"/>
      <c r="AA25" s="42"/>
      <c r="AB25" s="42"/>
      <c r="AC25" s="42"/>
      <c r="AD25" s="42"/>
      <c r="AE25" s="42"/>
      <c r="AF25" s="42"/>
      <c r="AG25" s="42"/>
      <c r="AH25" s="43"/>
    </row>
    <row r="26" spans="1:34" x14ac:dyDescent="0.2">
      <c r="A26" s="44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22"/>
      <c r="Q26" s="22"/>
      <c r="R26" s="22"/>
      <c r="S26" s="22"/>
      <c r="T26" s="22"/>
      <c r="U26" s="11"/>
      <c r="V26" s="45"/>
      <c r="W26" s="45"/>
      <c r="X26" s="45"/>
      <c r="Y26" s="45"/>
      <c r="Z26" s="22"/>
      <c r="AA26" s="22"/>
      <c r="AB26" s="22"/>
      <c r="AC26" s="22"/>
      <c r="AD26" s="22"/>
      <c r="AE26" s="22"/>
      <c r="AF26" s="11"/>
      <c r="AG26" s="11"/>
      <c r="AH26" s="13"/>
    </row>
    <row r="27" spans="1:34" x14ac:dyDescent="0.2">
      <c r="A27" s="258" t="s">
        <v>42</v>
      </c>
      <c r="B27" s="258"/>
      <c r="C27" s="258"/>
      <c r="D27" s="258"/>
      <c r="E27" s="258"/>
      <c r="F27" s="258"/>
      <c r="G27" s="46"/>
      <c r="H27" s="273"/>
      <c r="I27" s="273"/>
      <c r="J27" s="273"/>
      <c r="K27" s="46" t="s">
        <v>20</v>
      </c>
      <c r="L27" s="259" t="s">
        <v>43</v>
      </c>
      <c r="M27" s="259"/>
      <c r="N27" s="259"/>
      <c r="O27" s="46"/>
      <c r="P27" s="273"/>
      <c r="Q27" s="273"/>
      <c r="R27" s="273"/>
      <c r="S27" s="46"/>
      <c r="T27" s="259" t="s">
        <v>44</v>
      </c>
      <c r="U27" s="259"/>
      <c r="V27" s="259"/>
      <c r="W27" s="259"/>
      <c r="X27" s="46"/>
      <c r="Y27" s="273"/>
      <c r="Z27" s="273"/>
      <c r="AA27" s="273"/>
      <c r="AB27" s="46"/>
      <c r="AC27" s="261" t="s">
        <v>45</v>
      </c>
      <c r="AD27" s="261"/>
      <c r="AE27" s="261"/>
      <c r="AF27" s="261"/>
      <c r="AG27" s="261"/>
      <c r="AH27" s="261"/>
    </row>
    <row r="28" spans="1:34" x14ac:dyDescent="0.2">
      <c r="A28" s="33"/>
      <c r="B28" s="6"/>
      <c r="C28" s="6" t="s">
        <v>10</v>
      </c>
      <c r="D28" s="5"/>
      <c r="E28" s="6" t="s">
        <v>11</v>
      </c>
      <c r="F28" s="249" t="s">
        <v>46</v>
      </c>
      <c r="G28" s="249"/>
      <c r="H28" s="249"/>
      <c r="I28" s="249"/>
      <c r="J28" s="249"/>
      <c r="K28" s="249"/>
      <c r="L28" s="249"/>
      <c r="M28" s="249"/>
      <c r="N28" s="39" t="s">
        <v>10</v>
      </c>
      <c r="O28" s="5"/>
      <c r="P28" s="6" t="s">
        <v>11</v>
      </c>
      <c r="Q28" s="249" t="s">
        <v>47</v>
      </c>
      <c r="R28" s="249"/>
      <c r="S28" s="249"/>
      <c r="T28" s="249"/>
      <c r="U28" s="249"/>
      <c r="V28" s="249"/>
      <c r="W28" s="249"/>
      <c r="X28" s="39" t="s">
        <v>10</v>
      </c>
      <c r="Y28" s="5"/>
      <c r="Z28" s="6" t="s">
        <v>11</v>
      </c>
      <c r="AA28" s="249" t="s">
        <v>48</v>
      </c>
      <c r="AB28" s="249"/>
      <c r="AC28" s="249"/>
      <c r="AD28" s="249"/>
      <c r="AE28" s="249"/>
      <c r="AF28" s="249"/>
      <c r="AG28" s="6"/>
      <c r="AH28" s="8"/>
    </row>
    <row r="29" spans="1:34" x14ac:dyDescent="0.2">
      <c r="A29" s="33"/>
      <c r="B29" s="6"/>
      <c r="C29" s="6" t="s">
        <v>10</v>
      </c>
      <c r="D29" s="5"/>
      <c r="E29" s="6" t="s">
        <v>11</v>
      </c>
      <c r="F29" s="249" t="s">
        <v>49</v>
      </c>
      <c r="G29" s="249"/>
      <c r="H29" s="249"/>
      <c r="I29" s="249"/>
      <c r="J29" s="249"/>
      <c r="K29" s="249"/>
      <c r="L29" s="249"/>
      <c r="M29" s="249"/>
      <c r="N29" s="39" t="s">
        <v>10</v>
      </c>
      <c r="O29" s="5"/>
      <c r="P29" s="6" t="s">
        <v>11</v>
      </c>
      <c r="Q29" s="249" t="s">
        <v>50</v>
      </c>
      <c r="R29" s="249"/>
      <c r="S29" s="249"/>
      <c r="T29" s="249"/>
      <c r="U29" s="249"/>
      <c r="V29" s="249"/>
      <c r="W29" s="249"/>
      <c r="X29" s="39" t="s">
        <v>10</v>
      </c>
      <c r="Y29" s="5"/>
      <c r="Z29" s="6" t="s">
        <v>11</v>
      </c>
      <c r="AA29" s="249" t="s">
        <v>51</v>
      </c>
      <c r="AB29" s="249"/>
      <c r="AC29" s="249"/>
      <c r="AD29" s="249"/>
      <c r="AE29" s="249"/>
      <c r="AF29" s="249"/>
      <c r="AG29" s="6"/>
      <c r="AH29" s="8"/>
    </row>
    <row r="30" spans="1:34" x14ac:dyDescent="0.2">
      <c r="A30" s="48"/>
      <c r="B30" s="49"/>
      <c r="C30" s="49" t="s">
        <v>10</v>
      </c>
      <c r="D30" s="50"/>
      <c r="E30" s="49" t="s">
        <v>11</v>
      </c>
      <c r="F30" s="266" t="s">
        <v>52</v>
      </c>
      <c r="G30" s="266"/>
      <c r="H30" s="266"/>
      <c r="I30" s="266"/>
      <c r="J30" s="266"/>
      <c r="K30" s="266"/>
      <c r="L30" s="266"/>
      <c r="M30" s="266"/>
      <c r="N30" s="51" t="s">
        <v>10</v>
      </c>
      <c r="O30" s="50"/>
      <c r="P30" s="49" t="s">
        <v>11</v>
      </c>
      <c r="Q30" s="266" t="s">
        <v>53</v>
      </c>
      <c r="R30" s="266"/>
      <c r="S30" s="266"/>
      <c r="T30" s="266"/>
      <c r="U30" s="266"/>
      <c r="V30" s="266"/>
      <c r="W30" s="266"/>
      <c r="X30" s="49"/>
      <c r="Y30" s="49"/>
      <c r="Z30" s="49"/>
      <c r="AA30" s="49"/>
      <c r="AB30" s="49"/>
      <c r="AC30" s="49"/>
      <c r="AD30" s="49"/>
      <c r="AE30" s="49"/>
      <c r="AF30" s="49"/>
      <c r="AG30" s="49"/>
      <c r="AH30" s="52"/>
    </row>
    <row r="31" spans="1:34" x14ac:dyDescent="0.2">
      <c r="A31" s="270" t="s">
        <v>54</v>
      </c>
      <c r="B31" s="270"/>
      <c r="C31" s="270"/>
      <c r="D31" s="270"/>
      <c r="E31" s="270"/>
      <c r="F31" s="270"/>
      <c r="G31" s="270"/>
      <c r="H31" s="270"/>
      <c r="I31" s="271" t="s">
        <v>55</v>
      </c>
      <c r="J31" s="271"/>
      <c r="K31" s="271"/>
      <c r="L31" s="271"/>
      <c r="M31" s="271"/>
      <c r="N31" s="271"/>
      <c r="O31" s="271"/>
      <c r="P31" s="271"/>
      <c r="Q31" s="243" t="s">
        <v>56</v>
      </c>
      <c r="R31" s="243"/>
      <c r="S31" s="243"/>
      <c r="T31" s="243"/>
      <c r="U31" s="243"/>
      <c r="V31" s="243"/>
      <c r="W31" s="243"/>
      <c r="X31" s="243"/>
      <c r="Y31" s="243"/>
      <c r="Z31" s="243" t="s">
        <v>57</v>
      </c>
      <c r="AA31" s="243"/>
      <c r="AB31" s="243"/>
      <c r="AC31" s="243"/>
      <c r="AD31" s="243"/>
      <c r="AE31" s="243"/>
      <c r="AF31" s="243"/>
      <c r="AG31" s="243"/>
      <c r="AH31" s="243"/>
    </row>
    <row r="32" spans="1:34" x14ac:dyDescent="0.2">
      <c r="A32" s="33"/>
      <c r="B32" s="6"/>
      <c r="C32" s="6" t="s">
        <v>10</v>
      </c>
      <c r="D32" s="5"/>
      <c r="E32" s="6" t="s">
        <v>11</v>
      </c>
      <c r="F32" s="267" t="s">
        <v>58</v>
      </c>
      <c r="G32" s="267"/>
      <c r="H32" s="267"/>
      <c r="I32" s="53"/>
      <c r="J32" s="6"/>
      <c r="K32" s="6" t="s">
        <v>10</v>
      </c>
      <c r="L32" s="5"/>
      <c r="M32" s="6" t="s">
        <v>11</v>
      </c>
      <c r="N32" s="267" t="s">
        <v>59</v>
      </c>
      <c r="O32" s="267"/>
      <c r="P32" s="267"/>
      <c r="Q32" s="53"/>
      <c r="R32" s="6"/>
      <c r="S32" s="6" t="s">
        <v>10</v>
      </c>
      <c r="T32" s="5"/>
      <c r="U32" s="6" t="s">
        <v>11</v>
      </c>
      <c r="V32" s="267" t="s">
        <v>59</v>
      </c>
      <c r="W32" s="267"/>
      <c r="X32" s="267"/>
      <c r="Y32" s="267"/>
      <c r="Z32" s="6"/>
      <c r="AA32" s="6" t="s">
        <v>10</v>
      </c>
      <c r="AB32" s="5"/>
      <c r="AC32" s="6" t="s">
        <v>11</v>
      </c>
      <c r="AD32" s="254" t="s">
        <v>59</v>
      </c>
      <c r="AE32" s="254"/>
      <c r="AF32" s="254"/>
      <c r="AG32" s="254"/>
      <c r="AH32" s="254"/>
    </row>
    <row r="33" spans="1:34" x14ac:dyDescent="0.2">
      <c r="A33" s="33" t="s">
        <v>20</v>
      </c>
      <c r="B33" s="6"/>
      <c r="C33" s="6" t="s">
        <v>10</v>
      </c>
      <c r="D33" s="5"/>
      <c r="E33" s="6" t="s">
        <v>11</v>
      </c>
      <c r="F33" s="267" t="s">
        <v>60</v>
      </c>
      <c r="G33" s="267"/>
      <c r="H33" s="267"/>
      <c r="I33" s="53" t="s">
        <v>20</v>
      </c>
      <c r="J33" s="6"/>
      <c r="K33" s="6" t="s">
        <v>10</v>
      </c>
      <c r="L33" s="5"/>
      <c r="M33" s="6" t="s">
        <v>11</v>
      </c>
      <c r="N33" s="267" t="s">
        <v>60</v>
      </c>
      <c r="O33" s="267"/>
      <c r="P33" s="267"/>
      <c r="Q33" s="53" t="s">
        <v>20</v>
      </c>
      <c r="R33" s="6"/>
      <c r="S33" s="6" t="s">
        <v>10</v>
      </c>
      <c r="T33" s="5"/>
      <c r="U33" s="6" t="s">
        <v>11</v>
      </c>
      <c r="V33" s="267" t="s">
        <v>60</v>
      </c>
      <c r="W33" s="267"/>
      <c r="X33" s="267"/>
      <c r="Y33" s="267"/>
      <c r="Z33" s="6" t="s">
        <v>20</v>
      </c>
      <c r="AA33" s="6" t="s">
        <v>10</v>
      </c>
      <c r="AB33" s="5"/>
      <c r="AC33" s="6" t="s">
        <v>11</v>
      </c>
      <c r="AD33" s="249" t="s">
        <v>60</v>
      </c>
      <c r="AE33" s="249"/>
      <c r="AF33" s="249"/>
      <c r="AG33" s="6"/>
      <c r="AH33" s="54"/>
    </row>
    <row r="34" spans="1:34" x14ac:dyDescent="0.2">
      <c r="A34" s="33"/>
      <c r="B34" s="6"/>
      <c r="C34" s="6" t="s">
        <v>10</v>
      </c>
      <c r="D34" s="5"/>
      <c r="E34" s="6" t="s">
        <v>11</v>
      </c>
      <c r="F34" s="267" t="s">
        <v>61</v>
      </c>
      <c r="G34" s="267"/>
      <c r="H34" s="267"/>
      <c r="I34" s="53"/>
      <c r="J34" s="6"/>
      <c r="K34" s="6" t="s">
        <v>10</v>
      </c>
      <c r="L34" s="5"/>
      <c r="M34" s="6" t="s">
        <v>11</v>
      </c>
      <c r="N34" s="267" t="s">
        <v>61</v>
      </c>
      <c r="O34" s="267"/>
      <c r="P34" s="267"/>
      <c r="Q34" s="53"/>
      <c r="R34" s="6"/>
      <c r="S34" s="6" t="s">
        <v>10</v>
      </c>
      <c r="T34" s="5"/>
      <c r="U34" s="6" t="s">
        <v>11</v>
      </c>
      <c r="V34" s="267" t="s">
        <v>61</v>
      </c>
      <c r="W34" s="267"/>
      <c r="X34" s="267"/>
      <c r="Y34" s="267"/>
      <c r="Z34" s="6"/>
      <c r="AA34" s="6" t="s">
        <v>10</v>
      </c>
      <c r="AB34" s="5"/>
      <c r="AC34" s="6" t="s">
        <v>11</v>
      </c>
      <c r="AD34" s="249" t="s">
        <v>61</v>
      </c>
      <c r="AE34" s="249"/>
      <c r="AF34" s="249"/>
      <c r="AG34" s="55"/>
      <c r="AH34" s="8"/>
    </row>
    <row r="35" spans="1:34" x14ac:dyDescent="0.2">
      <c r="A35" s="44"/>
      <c r="B35" s="11"/>
      <c r="C35" s="11" t="s">
        <v>10</v>
      </c>
      <c r="D35" s="10"/>
      <c r="E35" s="11" t="s">
        <v>11</v>
      </c>
      <c r="F35" s="268" t="s">
        <v>62</v>
      </c>
      <c r="G35" s="268"/>
      <c r="H35" s="268"/>
      <c r="I35" s="56"/>
      <c r="J35" s="11"/>
      <c r="K35" s="11" t="s">
        <v>10</v>
      </c>
      <c r="L35" s="10"/>
      <c r="M35" s="11" t="s">
        <v>11</v>
      </c>
      <c r="N35" s="268" t="s">
        <v>62</v>
      </c>
      <c r="O35" s="268"/>
      <c r="P35" s="268"/>
      <c r="Q35" s="56"/>
      <c r="R35" s="11"/>
      <c r="S35" s="11" t="s">
        <v>10</v>
      </c>
      <c r="T35" s="10"/>
      <c r="U35" s="11" t="s">
        <v>11</v>
      </c>
      <c r="V35" s="268" t="s">
        <v>62</v>
      </c>
      <c r="W35" s="268"/>
      <c r="X35" s="268"/>
      <c r="Y35" s="268"/>
      <c r="Z35" s="11"/>
      <c r="AA35" s="11" t="s">
        <v>10</v>
      </c>
      <c r="AB35" s="10"/>
      <c r="AC35" s="11" t="s">
        <v>11</v>
      </c>
      <c r="AD35" s="269" t="s">
        <v>62</v>
      </c>
      <c r="AE35" s="269"/>
      <c r="AF35" s="269"/>
      <c r="AG35" s="11"/>
      <c r="AH35" s="13"/>
    </row>
    <row r="36" spans="1:34" x14ac:dyDescent="0.2">
      <c r="A36" s="258" t="s">
        <v>63</v>
      </c>
      <c r="B36" s="258"/>
      <c r="C36" s="258"/>
      <c r="D36" s="258"/>
      <c r="E36" s="258"/>
      <c r="F36" s="258"/>
      <c r="G36" s="57" t="s">
        <v>64</v>
      </c>
      <c r="H36" s="58"/>
      <c r="I36" s="46" t="s">
        <v>11</v>
      </c>
      <c r="J36" s="47" t="s">
        <v>65</v>
      </c>
      <c r="K36" s="47"/>
      <c r="L36" s="47"/>
      <c r="M36" s="47"/>
      <c r="N36" s="47"/>
      <c r="O36" s="57" t="s">
        <v>64</v>
      </c>
      <c r="P36" s="58"/>
      <c r="Q36" s="6" t="s">
        <v>11</v>
      </c>
      <c r="R36" s="249" t="s">
        <v>66</v>
      </c>
      <c r="S36" s="249"/>
      <c r="T36" s="249"/>
      <c r="U36" s="249"/>
      <c r="V36" s="249"/>
      <c r="W36" s="249"/>
      <c r="X36" s="249"/>
      <c r="Y36" s="39" t="s">
        <v>10</v>
      </c>
      <c r="Z36" s="25"/>
      <c r="AA36" s="59" t="s">
        <v>11</v>
      </c>
      <c r="AB36" s="259" t="s">
        <v>67</v>
      </c>
      <c r="AC36" s="259"/>
      <c r="AD36" s="259"/>
      <c r="AE36" s="259"/>
      <c r="AF36" s="259"/>
      <c r="AG36" s="46"/>
      <c r="AH36" s="60"/>
    </row>
    <row r="37" spans="1:34" x14ac:dyDescent="0.2">
      <c r="A37" s="33"/>
      <c r="B37" s="6"/>
      <c r="C37" s="6"/>
      <c r="D37" s="6"/>
      <c r="E37" s="6"/>
      <c r="F37" s="6"/>
      <c r="G37" s="39" t="s">
        <v>64</v>
      </c>
      <c r="H37" s="5"/>
      <c r="I37" s="6" t="s">
        <v>11</v>
      </c>
      <c r="J37" s="249" t="s">
        <v>68</v>
      </c>
      <c r="K37" s="249"/>
      <c r="L37" s="249"/>
      <c r="M37" s="249"/>
      <c r="N37" s="249"/>
      <c r="O37" s="39" t="s">
        <v>64</v>
      </c>
      <c r="P37" s="5"/>
      <c r="Q37" s="6" t="s">
        <v>11</v>
      </c>
      <c r="R37" s="249" t="s">
        <v>69</v>
      </c>
      <c r="S37" s="249"/>
      <c r="T37" s="249"/>
      <c r="U37" s="249"/>
      <c r="V37" s="249"/>
      <c r="W37" s="249"/>
      <c r="X37" s="249"/>
      <c r="Y37" s="6"/>
      <c r="Z37" s="6"/>
      <c r="AA37" s="6"/>
      <c r="AB37" s="6"/>
      <c r="AC37" s="6"/>
      <c r="AD37" s="6"/>
      <c r="AE37" s="6"/>
      <c r="AF37" s="6"/>
      <c r="AG37" s="6"/>
      <c r="AH37" s="8"/>
    </row>
    <row r="38" spans="1:34" x14ac:dyDescent="0.2">
      <c r="A38" s="265" t="s">
        <v>70</v>
      </c>
      <c r="B38" s="265"/>
      <c r="C38" s="265"/>
      <c r="D38" s="265"/>
      <c r="E38" s="265"/>
      <c r="F38" s="265"/>
      <c r="G38" s="265"/>
      <c r="H38" s="265"/>
      <c r="I38" s="6" t="s">
        <v>10</v>
      </c>
      <c r="J38" s="61"/>
      <c r="K38" s="34" t="s">
        <v>11</v>
      </c>
      <c r="L38" s="34" t="s">
        <v>60</v>
      </c>
      <c r="M38" s="34"/>
      <c r="N38" s="34"/>
      <c r="O38" s="39" t="s">
        <v>10</v>
      </c>
      <c r="P38" s="62"/>
      <c r="Q38" s="6" t="s">
        <v>11</v>
      </c>
      <c r="R38" s="266" t="s">
        <v>71</v>
      </c>
      <c r="S38" s="266"/>
      <c r="T38" s="266"/>
      <c r="U38" s="266"/>
      <c r="V38" s="266"/>
      <c r="W38" s="34"/>
      <c r="X38" s="34"/>
      <c r="Y38" s="39" t="s">
        <v>10</v>
      </c>
      <c r="Z38" s="63"/>
      <c r="AA38" s="64" t="s">
        <v>11</v>
      </c>
      <c r="AB38" s="266" t="s">
        <v>62</v>
      </c>
      <c r="AC38" s="266"/>
      <c r="AD38" s="266"/>
      <c r="AE38" s="266"/>
      <c r="AF38" s="6"/>
      <c r="AG38" s="6"/>
      <c r="AH38" s="8"/>
    </row>
    <row r="39" spans="1:34" x14ac:dyDescent="0.2">
      <c r="A39" s="243" t="s">
        <v>72</v>
      </c>
      <c r="B39" s="243"/>
      <c r="C39" s="243"/>
      <c r="D39" s="243"/>
      <c r="E39" s="243"/>
      <c r="F39" s="243"/>
      <c r="G39" s="243"/>
      <c r="H39" s="243"/>
      <c r="I39" s="243"/>
      <c r="J39" s="243"/>
      <c r="K39" s="243"/>
      <c r="L39" s="243"/>
      <c r="M39" s="243"/>
      <c r="N39" s="243"/>
      <c r="O39" s="243"/>
      <c r="P39" s="243"/>
      <c r="Q39" s="243"/>
      <c r="R39" s="243"/>
      <c r="S39" s="243"/>
      <c r="T39" s="243"/>
      <c r="U39" s="243"/>
      <c r="V39" s="243"/>
      <c r="W39" s="243"/>
      <c r="X39" s="243"/>
      <c r="Y39" s="243"/>
      <c r="Z39" s="243"/>
      <c r="AA39" s="243"/>
      <c r="AB39" s="243"/>
      <c r="AC39" s="243"/>
      <c r="AD39" s="243"/>
      <c r="AE39" s="243"/>
      <c r="AF39" s="243"/>
      <c r="AG39" s="243"/>
      <c r="AH39" s="243"/>
    </row>
    <row r="40" spans="1:34" x14ac:dyDescent="0.2">
      <c r="A40" s="262" t="s">
        <v>73</v>
      </c>
      <c r="B40" s="262"/>
      <c r="C40" s="262"/>
      <c r="D40" s="262"/>
      <c r="E40" s="262"/>
      <c r="F40" s="262"/>
      <c r="G40" s="262"/>
      <c r="H40" s="262"/>
      <c r="I40" s="262"/>
      <c r="J40" s="262"/>
      <c r="K40" s="262"/>
      <c r="L40" s="262"/>
      <c r="M40" s="262"/>
      <c r="N40" s="263" t="s">
        <v>74</v>
      </c>
      <c r="O40" s="263"/>
      <c r="P40" s="263"/>
      <c r="Q40" s="263"/>
      <c r="R40" s="263"/>
      <c r="S40" s="263"/>
      <c r="T40" s="263"/>
      <c r="U40" s="263"/>
      <c r="V40" s="263"/>
      <c r="W40" s="264" t="s">
        <v>75</v>
      </c>
      <c r="X40" s="264"/>
      <c r="Y40" s="264"/>
      <c r="Z40" s="264"/>
      <c r="AA40" s="264"/>
      <c r="AB40" s="264"/>
      <c r="AC40" s="264"/>
      <c r="AD40" s="264"/>
      <c r="AE40" s="264"/>
      <c r="AF40" s="264"/>
      <c r="AG40" s="264"/>
      <c r="AH40" s="264"/>
    </row>
    <row r="41" spans="1:34" x14ac:dyDescent="0.2">
      <c r="A41" s="255"/>
      <c r="B41" s="255"/>
      <c r="C41" s="255"/>
      <c r="D41" s="255"/>
      <c r="E41" s="255"/>
      <c r="F41" s="255"/>
      <c r="G41" s="255"/>
      <c r="H41" s="255"/>
      <c r="I41" s="255"/>
      <c r="J41" s="255"/>
      <c r="K41" s="255"/>
      <c r="L41" s="255"/>
      <c r="M41" s="255"/>
      <c r="N41" s="256"/>
      <c r="O41" s="256"/>
      <c r="P41" s="256"/>
      <c r="Q41" s="256"/>
      <c r="R41" s="256"/>
      <c r="S41" s="256"/>
      <c r="T41" s="256"/>
      <c r="U41" s="256"/>
      <c r="V41" s="256"/>
      <c r="W41" s="257"/>
      <c r="X41" s="257"/>
      <c r="Y41" s="257"/>
      <c r="Z41" s="257"/>
      <c r="AA41" s="257"/>
      <c r="AB41" s="257"/>
      <c r="AC41" s="257"/>
      <c r="AD41" s="257"/>
      <c r="AE41" s="257"/>
      <c r="AF41" s="257"/>
      <c r="AG41" s="257"/>
      <c r="AH41" s="257"/>
    </row>
    <row r="42" spans="1:34" x14ac:dyDescent="0.2">
      <c r="A42" s="255"/>
      <c r="B42" s="255"/>
      <c r="C42" s="255"/>
      <c r="D42" s="255"/>
      <c r="E42" s="255"/>
      <c r="F42" s="255"/>
      <c r="G42" s="255"/>
      <c r="H42" s="255"/>
      <c r="I42" s="255"/>
      <c r="J42" s="255"/>
      <c r="K42" s="255"/>
      <c r="L42" s="255"/>
      <c r="M42" s="255"/>
      <c r="N42" s="256"/>
      <c r="O42" s="256"/>
      <c r="P42" s="256"/>
      <c r="Q42" s="256"/>
      <c r="R42" s="256"/>
      <c r="S42" s="256"/>
      <c r="T42" s="256"/>
      <c r="U42" s="256"/>
      <c r="V42" s="256"/>
      <c r="W42" s="257"/>
      <c r="X42" s="257"/>
      <c r="Y42" s="257"/>
      <c r="Z42" s="257"/>
      <c r="AA42" s="257"/>
      <c r="AB42" s="257"/>
      <c r="AC42" s="257"/>
      <c r="AD42" s="257"/>
      <c r="AE42" s="257"/>
      <c r="AF42" s="257"/>
      <c r="AG42" s="257"/>
      <c r="AH42" s="257"/>
    </row>
    <row r="43" spans="1:34" x14ac:dyDescent="0.2">
      <c r="A43" s="255"/>
      <c r="B43" s="255"/>
      <c r="C43" s="255"/>
      <c r="D43" s="255"/>
      <c r="E43" s="255"/>
      <c r="F43" s="255"/>
      <c r="G43" s="255"/>
      <c r="H43" s="255"/>
      <c r="I43" s="255"/>
      <c r="J43" s="255"/>
      <c r="K43" s="255"/>
      <c r="L43" s="255"/>
      <c r="M43" s="255"/>
      <c r="N43" s="256"/>
      <c r="O43" s="256"/>
      <c r="P43" s="256"/>
      <c r="Q43" s="256"/>
      <c r="R43" s="256"/>
      <c r="S43" s="256"/>
      <c r="T43" s="256"/>
      <c r="U43" s="256"/>
      <c r="V43" s="256"/>
      <c r="W43" s="257"/>
      <c r="X43" s="257"/>
      <c r="Y43" s="257"/>
      <c r="Z43" s="257"/>
      <c r="AA43" s="257"/>
      <c r="AB43" s="257"/>
      <c r="AC43" s="257"/>
      <c r="AD43" s="257"/>
      <c r="AE43" s="257"/>
      <c r="AF43" s="257"/>
      <c r="AG43" s="257"/>
      <c r="AH43" s="257"/>
    </row>
    <row r="44" spans="1:34" x14ac:dyDescent="0.2">
      <c r="A44" s="255"/>
      <c r="B44" s="255"/>
      <c r="C44" s="255"/>
      <c r="D44" s="255"/>
      <c r="E44" s="255"/>
      <c r="F44" s="255"/>
      <c r="G44" s="255"/>
      <c r="H44" s="255"/>
      <c r="I44" s="255"/>
      <c r="J44" s="255"/>
      <c r="K44" s="255"/>
      <c r="L44" s="255"/>
      <c r="M44" s="255"/>
      <c r="N44" s="256"/>
      <c r="O44" s="256"/>
      <c r="P44" s="256"/>
      <c r="Q44" s="256"/>
      <c r="R44" s="256"/>
      <c r="S44" s="256"/>
      <c r="T44" s="256"/>
      <c r="U44" s="256"/>
      <c r="V44" s="256"/>
      <c r="W44" s="257"/>
      <c r="X44" s="257"/>
      <c r="Y44" s="257"/>
      <c r="Z44" s="257"/>
      <c r="AA44" s="257"/>
      <c r="AB44" s="257"/>
      <c r="AC44" s="257"/>
      <c r="AD44" s="257"/>
      <c r="AE44" s="257"/>
      <c r="AF44" s="257"/>
      <c r="AG44" s="257"/>
      <c r="AH44" s="257"/>
    </row>
    <row r="45" spans="1:34" x14ac:dyDescent="0.2">
      <c r="A45" s="258" t="s">
        <v>76</v>
      </c>
      <c r="B45" s="258"/>
      <c r="C45" s="258"/>
      <c r="D45" s="258"/>
      <c r="E45" s="258"/>
      <c r="F45" s="57" t="s">
        <v>64</v>
      </c>
      <c r="G45" s="25"/>
      <c r="H45" s="46" t="s">
        <v>11</v>
      </c>
      <c r="I45" s="259" t="s">
        <v>77</v>
      </c>
      <c r="J45" s="259"/>
      <c r="K45" s="259"/>
      <c r="L45" s="259"/>
      <c r="M45" s="259"/>
      <c r="N45" s="259"/>
      <c r="O45" s="259"/>
      <c r="P45" s="259"/>
      <c r="Q45" s="46" t="s">
        <v>10</v>
      </c>
      <c r="R45" s="58"/>
      <c r="S45" s="46" t="s">
        <v>11</v>
      </c>
      <c r="T45" s="260" t="s">
        <v>78</v>
      </c>
      <c r="U45" s="260"/>
      <c r="V45" s="260"/>
      <c r="W45" s="260"/>
      <c r="X45" s="260"/>
      <c r="Y45" s="46"/>
      <c r="Z45" s="46" t="s">
        <v>10</v>
      </c>
      <c r="AA45" s="58"/>
      <c r="AB45" s="46" t="s">
        <v>11</v>
      </c>
      <c r="AC45" s="261" t="s">
        <v>79</v>
      </c>
      <c r="AD45" s="261"/>
      <c r="AE45" s="261"/>
      <c r="AF45" s="261"/>
      <c r="AG45" s="261"/>
      <c r="AH45" s="261"/>
    </row>
    <row r="46" spans="1:34" x14ac:dyDescent="0.2">
      <c r="A46" s="33"/>
      <c r="B46" s="6"/>
      <c r="C46" s="6" t="s">
        <v>10</v>
      </c>
      <c r="D46" s="5"/>
      <c r="E46" s="6" t="s">
        <v>11</v>
      </c>
      <c r="F46" s="249" t="s">
        <v>80</v>
      </c>
      <c r="G46" s="249"/>
      <c r="H46" s="249"/>
      <c r="I46" s="6"/>
      <c r="J46" s="6"/>
      <c r="K46" s="6" t="s">
        <v>10</v>
      </c>
      <c r="L46" s="5"/>
      <c r="M46" s="6" t="s">
        <v>11</v>
      </c>
      <c r="N46" s="249" t="s">
        <v>81</v>
      </c>
      <c r="O46" s="249"/>
      <c r="P46" s="39"/>
      <c r="Q46" s="34" t="s">
        <v>10</v>
      </c>
      <c r="R46" s="5"/>
      <c r="S46" s="6" t="s">
        <v>11</v>
      </c>
      <c r="T46" s="252" t="s">
        <v>82</v>
      </c>
      <c r="U46" s="252"/>
      <c r="V46" s="252"/>
      <c r="W46" s="252"/>
      <c r="X46" s="252"/>
      <c r="Y46" s="6"/>
      <c r="Z46" s="6" t="s">
        <v>10</v>
      </c>
      <c r="AA46" s="5"/>
      <c r="AB46" s="6" t="s">
        <v>11</v>
      </c>
      <c r="AC46" s="253" t="s">
        <v>83</v>
      </c>
      <c r="AD46" s="253"/>
      <c r="AE46" s="253"/>
      <c r="AF46" s="253"/>
      <c r="AG46" s="253"/>
      <c r="AH46" s="253"/>
    </row>
    <row r="47" spans="1:34" x14ac:dyDescent="0.2">
      <c r="A47" s="243" t="s">
        <v>84</v>
      </c>
      <c r="B47" s="243"/>
      <c r="C47" s="243"/>
      <c r="D47" s="243"/>
      <c r="E47" s="243"/>
      <c r="F47" s="243"/>
      <c r="G47" s="243"/>
      <c r="H47" s="243"/>
      <c r="I47" s="243"/>
      <c r="J47" s="243"/>
      <c r="K47" s="243"/>
      <c r="L47" s="243"/>
      <c r="M47" s="243"/>
      <c r="N47" s="243"/>
      <c r="O47" s="243"/>
      <c r="P47" s="243"/>
      <c r="Q47" s="243"/>
      <c r="R47" s="243"/>
      <c r="S47" s="243"/>
      <c r="T47" s="243"/>
      <c r="U47" s="243"/>
      <c r="V47" s="243"/>
      <c r="W47" s="243"/>
      <c r="X47" s="243"/>
      <c r="Y47" s="243"/>
      <c r="Z47" s="243"/>
      <c r="AA47" s="243"/>
      <c r="AB47" s="243"/>
      <c r="AC47" s="243"/>
      <c r="AD47" s="243"/>
      <c r="AE47" s="243"/>
      <c r="AF47" s="243"/>
      <c r="AG47" s="243"/>
      <c r="AH47" s="243"/>
    </row>
    <row r="48" spans="1:34" x14ac:dyDescent="0.2">
      <c r="A48" s="248" t="s">
        <v>85</v>
      </c>
      <c r="B48" s="248"/>
      <c r="C48" s="248"/>
      <c r="D48" s="248"/>
      <c r="E48" s="248"/>
      <c r="F48" s="248"/>
      <c r="G48" s="248"/>
      <c r="H48" s="6"/>
      <c r="I48" s="6"/>
      <c r="J48" s="6" t="s">
        <v>20</v>
      </c>
      <c r="K48" s="6" t="s">
        <v>10</v>
      </c>
      <c r="L48" s="5"/>
      <c r="M48" s="6" t="s">
        <v>11</v>
      </c>
      <c r="N48" s="249" t="s">
        <v>86</v>
      </c>
      <c r="O48" s="249"/>
      <c r="P48" s="249"/>
      <c r="Q48" s="249"/>
      <c r="R48" s="249"/>
      <c r="S48" s="6" t="s">
        <v>10</v>
      </c>
      <c r="T48" s="5"/>
      <c r="U48" s="6" t="s">
        <v>11</v>
      </c>
      <c r="V48" s="250" t="s">
        <v>87</v>
      </c>
      <c r="W48" s="250"/>
      <c r="X48" s="250"/>
      <c r="Y48" s="6"/>
      <c r="Z48" s="6" t="s">
        <v>10</v>
      </c>
      <c r="AA48" s="55"/>
      <c r="AB48" s="6" t="s">
        <v>11</v>
      </c>
      <c r="AC48" s="254" t="s">
        <v>88</v>
      </c>
      <c r="AD48" s="254"/>
      <c r="AE48" s="254"/>
      <c r="AF48" s="254"/>
      <c r="AG48" s="254"/>
      <c r="AH48" s="254"/>
    </row>
    <row r="49" spans="1:34" x14ac:dyDescent="0.2">
      <c r="A49" s="248" t="s">
        <v>55</v>
      </c>
      <c r="B49" s="248"/>
      <c r="C49" s="248"/>
      <c r="D49" s="248"/>
      <c r="E49" s="248"/>
      <c r="F49" s="248"/>
      <c r="G49" s="248"/>
      <c r="H49" s="6"/>
      <c r="I49" s="6"/>
      <c r="J49" s="6" t="s">
        <v>20</v>
      </c>
      <c r="K49" s="6" t="s">
        <v>10</v>
      </c>
      <c r="L49" s="5"/>
      <c r="M49" s="6" t="s">
        <v>11</v>
      </c>
      <c r="N49" s="249" t="s">
        <v>89</v>
      </c>
      <c r="O49" s="249"/>
      <c r="P49" s="249"/>
      <c r="Q49" s="249"/>
      <c r="R49" s="249"/>
      <c r="S49" s="6" t="s">
        <v>10</v>
      </c>
      <c r="T49" s="5"/>
      <c r="U49" s="6" t="s">
        <v>11</v>
      </c>
      <c r="V49" s="250" t="s">
        <v>61</v>
      </c>
      <c r="W49" s="250"/>
      <c r="X49" s="250"/>
      <c r="Y49" s="250"/>
      <c r="Z49" s="6"/>
      <c r="AA49" s="6"/>
      <c r="AB49" s="6"/>
      <c r="AC49" s="6"/>
      <c r="AD49" s="6"/>
      <c r="AE49" s="6"/>
      <c r="AF49" s="6"/>
      <c r="AG49" s="6"/>
      <c r="AH49" s="8"/>
    </row>
    <row r="50" spans="1:34" x14ac:dyDescent="0.2">
      <c r="A50" s="33"/>
      <c r="B50" s="6"/>
      <c r="C50" s="6"/>
      <c r="D50" s="6"/>
      <c r="E50" s="6"/>
      <c r="F50" s="6"/>
      <c r="G50" s="6"/>
      <c r="H50" s="6"/>
      <c r="I50" s="6"/>
      <c r="J50" s="6"/>
      <c r="K50" s="6" t="s">
        <v>10</v>
      </c>
      <c r="L50" s="5"/>
      <c r="M50" s="6" t="s">
        <v>11</v>
      </c>
      <c r="N50" s="249" t="s">
        <v>60</v>
      </c>
      <c r="O50" s="249"/>
      <c r="P50" s="249"/>
      <c r="Q50" s="249"/>
      <c r="R50" s="249"/>
      <c r="S50" s="6" t="s">
        <v>10</v>
      </c>
      <c r="T50" s="5"/>
      <c r="U50" s="6" t="s">
        <v>11</v>
      </c>
      <c r="V50" s="250" t="s">
        <v>62</v>
      </c>
      <c r="W50" s="250"/>
      <c r="X50" s="250"/>
      <c r="Y50" s="250"/>
      <c r="Z50" s="6"/>
      <c r="AA50" s="6"/>
      <c r="AB50" s="6"/>
      <c r="AC50" s="6"/>
      <c r="AD50" s="6"/>
      <c r="AE50" s="6"/>
      <c r="AF50" s="6"/>
      <c r="AG50" s="6"/>
      <c r="AH50" s="8"/>
    </row>
    <row r="51" spans="1:34" x14ac:dyDescent="0.2">
      <c r="A51" s="248" t="s">
        <v>90</v>
      </c>
      <c r="B51" s="248"/>
      <c r="C51" s="248"/>
      <c r="D51" s="248"/>
      <c r="E51" s="248"/>
      <c r="F51" s="248"/>
      <c r="G51" s="248"/>
      <c r="H51" s="6"/>
      <c r="I51" s="6"/>
      <c r="J51" s="6" t="s">
        <v>20</v>
      </c>
      <c r="K51" s="6" t="s">
        <v>10</v>
      </c>
      <c r="L51" s="5"/>
      <c r="M51" s="6" t="s">
        <v>11</v>
      </c>
      <c r="N51" s="249" t="s">
        <v>91</v>
      </c>
      <c r="O51" s="249"/>
      <c r="P51" s="249"/>
      <c r="Q51" s="249"/>
      <c r="R51" s="249"/>
      <c r="S51" s="6" t="s">
        <v>10</v>
      </c>
      <c r="T51" s="5"/>
      <c r="U51" s="6" t="s">
        <v>11</v>
      </c>
      <c r="V51" s="250" t="s">
        <v>92</v>
      </c>
      <c r="W51" s="250"/>
      <c r="X51" s="250"/>
      <c r="Y51" s="250"/>
      <c r="Z51" s="6"/>
      <c r="AA51" s="6"/>
      <c r="AB51" s="6"/>
      <c r="AC51" s="6"/>
      <c r="AD51" s="6"/>
      <c r="AE51" s="6"/>
      <c r="AF51" s="6"/>
      <c r="AG51" s="6"/>
      <c r="AH51" s="8"/>
    </row>
    <row r="52" spans="1:34" x14ac:dyDescent="0.2">
      <c r="A52" s="248" t="s">
        <v>93</v>
      </c>
      <c r="B52" s="248"/>
      <c r="C52" s="248"/>
      <c r="D52" s="248"/>
      <c r="E52" s="248"/>
      <c r="F52" s="248"/>
      <c r="G52" s="248"/>
      <c r="H52" s="6"/>
      <c r="I52" s="6"/>
      <c r="J52" s="64" t="s">
        <v>20</v>
      </c>
      <c r="K52" s="6" t="s">
        <v>10</v>
      </c>
      <c r="L52" s="5"/>
      <c r="M52" s="6" t="s">
        <v>11</v>
      </c>
      <c r="N52" s="249" t="s">
        <v>94</v>
      </c>
      <c r="O52" s="249"/>
      <c r="P52" s="249"/>
      <c r="Q52" s="249"/>
      <c r="R52" s="249"/>
      <c r="S52" s="6" t="s">
        <v>10</v>
      </c>
      <c r="T52" s="5"/>
      <c r="U52" s="6" t="s">
        <v>11</v>
      </c>
      <c r="V52" s="250" t="s">
        <v>95</v>
      </c>
      <c r="W52" s="250"/>
      <c r="X52" s="250"/>
      <c r="Y52" s="250"/>
      <c r="Z52" s="6"/>
      <c r="AA52" s="6"/>
      <c r="AB52" s="6"/>
      <c r="AC52" s="6"/>
      <c r="AD52" s="6"/>
      <c r="AE52" s="6"/>
      <c r="AF52" s="6"/>
      <c r="AG52" s="6"/>
      <c r="AH52" s="8"/>
    </row>
    <row r="53" spans="1:34" x14ac:dyDescent="0.2">
      <c r="A53" s="248" t="s">
        <v>96</v>
      </c>
      <c r="B53" s="248"/>
      <c r="C53" s="248"/>
      <c r="D53" s="248"/>
      <c r="E53" s="248"/>
      <c r="F53" s="248"/>
      <c r="G53" s="248"/>
      <c r="H53" s="248"/>
      <c r="I53" s="6"/>
      <c r="J53" s="64" t="s">
        <v>20</v>
      </c>
      <c r="K53" s="251"/>
      <c r="L53" s="251"/>
      <c r="M53" s="251"/>
      <c r="N53" s="251"/>
      <c r="O53" s="6"/>
      <c r="P53" s="6"/>
      <c r="Q53" s="6"/>
      <c r="R53" s="6"/>
      <c r="S53" s="250" t="s">
        <v>97</v>
      </c>
      <c r="T53" s="250"/>
      <c r="U53" s="250"/>
      <c r="V53" s="250"/>
      <c r="W53" s="250"/>
      <c r="X53" s="250"/>
      <c r="Y53" s="250"/>
      <c r="Z53" s="7" t="s">
        <v>20</v>
      </c>
      <c r="AA53" s="65"/>
      <c r="AB53" s="65"/>
      <c r="AC53" s="65"/>
      <c r="AD53" s="65"/>
      <c r="AE53" s="65"/>
      <c r="AF53" s="65"/>
      <c r="AG53" s="65"/>
      <c r="AH53" s="8"/>
    </row>
    <row r="54" spans="1:34" x14ac:dyDescent="0.2">
      <c r="A54" s="33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 t="s">
        <v>98</v>
      </c>
      <c r="AA54" s="55"/>
      <c r="AB54" s="55"/>
      <c r="AC54" s="55"/>
      <c r="AD54" s="55"/>
      <c r="AE54" s="55"/>
      <c r="AF54" s="55"/>
      <c r="AG54" s="55"/>
      <c r="AH54" s="8"/>
    </row>
    <row r="55" spans="1:34" x14ac:dyDescent="0.2">
      <c r="A55" s="243" t="s">
        <v>99</v>
      </c>
      <c r="B55" s="243"/>
      <c r="C55" s="243"/>
      <c r="D55" s="243"/>
      <c r="E55" s="243"/>
      <c r="F55" s="243"/>
      <c r="G55" s="243"/>
      <c r="H55" s="243"/>
      <c r="I55" s="243"/>
      <c r="J55" s="243"/>
      <c r="K55" s="243"/>
      <c r="L55" s="243"/>
      <c r="M55" s="243"/>
      <c r="N55" s="243"/>
      <c r="O55" s="243"/>
      <c r="P55" s="243"/>
      <c r="Q55" s="243"/>
      <c r="R55" s="243"/>
      <c r="S55" s="243"/>
      <c r="T55" s="243"/>
      <c r="U55" s="243"/>
      <c r="V55" s="243"/>
      <c r="W55" s="243"/>
      <c r="X55" s="243"/>
      <c r="Y55" s="243"/>
      <c r="Z55" s="243"/>
      <c r="AA55" s="243"/>
      <c r="AB55" s="243"/>
      <c r="AC55" s="243"/>
      <c r="AD55" s="243"/>
      <c r="AE55" s="243"/>
      <c r="AF55" s="243"/>
      <c r="AG55" s="243"/>
      <c r="AH55" s="243"/>
    </row>
    <row r="56" spans="1:34" x14ac:dyDescent="0.2">
      <c r="A56" s="66" t="s">
        <v>100</v>
      </c>
      <c r="B56" s="67"/>
      <c r="C56" s="67"/>
      <c r="D56" s="67"/>
      <c r="E56" s="67"/>
      <c r="F56" s="67"/>
      <c r="G56" s="68"/>
      <c r="H56" s="68"/>
      <c r="I56" s="68"/>
      <c r="J56" s="68"/>
      <c r="K56" s="68"/>
      <c r="L56" s="68"/>
      <c r="M56" s="68"/>
      <c r="N56" s="68"/>
      <c r="O56" s="68"/>
      <c r="P56" s="68"/>
      <c r="Q56" s="68"/>
      <c r="R56" s="67"/>
      <c r="S56" s="67"/>
      <c r="T56" s="67" t="s">
        <v>101</v>
      </c>
      <c r="U56" s="67"/>
      <c r="V56" s="67"/>
      <c r="W56" s="67"/>
      <c r="X56" s="68"/>
      <c r="Y56" s="68"/>
      <c r="Z56" s="68"/>
      <c r="AA56" s="68"/>
      <c r="AB56" s="68"/>
      <c r="AC56" s="68"/>
      <c r="AD56" s="68"/>
      <c r="AE56" s="68"/>
      <c r="AF56" s="68"/>
      <c r="AG56" s="68"/>
      <c r="AH56" s="69"/>
    </row>
    <row r="57" spans="1:34" x14ac:dyDescent="0.2">
      <c r="A57" s="70" t="s">
        <v>99</v>
      </c>
      <c r="B57" s="71"/>
      <c r="C57" s="71"/>
      <c r="D57" s="71"/>
      <c r="E57" s="71"/>
      <c r="F57" s="71" t="s">
        <v>102</v>
      </c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  <c r="AA57" s="42"/>
      <c r="AB57" s="42"/>
      <c r="AC57" s="42"/>
      <c r="AD57" s="42"/>
      <c r="AE57" s="42"/>
      <c r="AF57" s="42"/>
      <c r="AG57" s="42"/>
      <c r="AH57" s="72"/>
    </row>
    <row r="58" spans="1:34" x14ac:dyDescent="0.2">
      <c r="A58" s="70"/>
      <c r="B58" s="71"/>
      <c r="C58" s="71"/>
      <c r="D58" s="71"/>
      <c r="E58" s="71"/>
      <c r="F58" s="71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  <c r="AA58" s="42"/>
      <c r="AB58" s="42"/>
      <c r="AC58" s="42"/>
      <c r="AD58" s="42"/>
      <c r="AE58" s="42"/>
      <c r="AF58" s="42"/>
      <c r="AG58" s="42"/>
      <c r="AH58" s="72"/>
    </row>
    <row r="59" spans="1:34" x14ac:dyDescent="0.2">
      <c r="A59" s="70"/>
      <c r="B59" s="71"/>
      <c r="C59" s="71"/>
      <c r="D59" s="71"/>
      <c r="E59" s="71"/>
      <c r="F59" s="71"/>
      <c r="G59" s="73"/>
      <c r="H59" s="73"/>
      <c r="I59" s="73"/>
      <c r="J59" s="73"/>
      <c r="K59" s="73"/>
      <c r="L59" s="73"/>
      <c r="M59" s="73"/>
      <c r="N59" s="73"/>
      <c r="O59" s="73"/>
      <c r="P59" s="73"/>
      <c r="Q59" s="73"/>
      <c r="R59" s="73"/>
      <c r="S59" s="73"/>
      <c r="T59" s="73"/>
      <c r="U59" s="73"/>
      <c r="V59" s="73"/>
      <c r="W59" s="73"/>
      <c r="X59" s="73"/>
      <c r="Y59" s="73"/>
      <c r="Z59" s="73"/>
      <c r="AA59" s="73"/>
      <c r="AB59" s="73"/>
      <c r="AC59" s="73"/>
      <c r="AD59" s="73"/>
      <c r="AE59" s="73"/>
      <c r="AF59" s="73"/>
      <c r="AG59" s="73"/>
      <c r="AH59" s="74"/>
    </row>
    <row r="60" spans="1:34" x14ac:dyDescent="0.2">
      <c r="A60" s="70" t="s">
        <v>103</v>
      </c>
      <c r="B60" s="71"/>
      <c r="C60" s="71"/>
      <c r="D60" s="71"/>
      <c r="E60" s="71"/>
      <c r="F60" s="71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71"/>
      <c r="S60" s="71"/>
      <c r="T60" s="71" t="s">
        <v>101</v>
      </c>
      <c r="U60" s="71"/>
      <c r="V60" s="71"/>
      <c r="W60" s="71"/>
      <c r="X60" s="42"/>
      <c r="Y60" s="42"/>
      <c r="Z60" s="42"/>
      <c r="AA60" s="42"/>
      <c r="AB60" s="42"/>
      <c r="AC60" s="42"/>
      <c r="AD60" s="42"/>
      <c r="AE60" s="42"/>
      <c r="AF60" s="42"/>
      <c r="AG60" s="42"/>
      <c r="AH60" s="72"/>
    </row>
    <row r="61" spans="1:34" x14ac:dyDescent="0.2">
      <c r="A61" s="70" t="s">
        <v>99</v>
      </c>
      <c r="B61" s="71"/>
      <c r="C61" s="71"/>
      <c r="D61" s="71"/>
      <c r="E61" s="71"/>
      <c r="F61" s="71" t="s">
        <v>102</v>
      </c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  <c r="AA61" s="42"/>
      <c r="AB61" s="42"/>
      <c r="AC61" s="42"/>
      <c r="AD61" s="42"/>
      <c r="AE61" s="42"/>
      <c r="AF61" s="42"/>
      <c r="AG61" s="42"/>
      <c r="AH61" s="72"/>
    </row>
    <row r="62" spans="1:34" x14ac:dyDescent="0.2">
      <c r="A62" s="70"/>
      <c r="B62" s="71"/>
      <c r="C62" s="71"/>
      <c r="D62" s="71"/>
      <c r="E62" s="71"/>
      <c r="F62" s="71"/>
      <c r="G62" s="73"/>
      <c r="H62" s="73"/>
      <c r="I62" s="73"/>
      <c r="J62" s="73"/>
      <c r="K62" s="73"/>
      <c r="L62" s="73"/>
      <c r="M62" s="73"/>
      <c r="N62" s="73"/>
      <c r="O62" s="73"/>
      <c r="P62" s="73"/>
      <c r="Q62" s="73"/>
      <c r="R62" s="73"/>
      <c r="S62" s="73"/>
      <c r="T62" s="73"/>
      <c r="U62" s="73"/>
      <c r="V62" s="73"/>
      <c r="W62" s="73"/>
      <c r="X62" s="73"/>
      <c r="Y62" s="73"/>
      <c r="Z62" s="73"/>
      <c r="AA62" s="73"/>
      <c r="AB62" s="73"/>
      <c r="AC62" s="73"/>
      <c r="AD62" s="73"/>
      <c r="AE62" s="73"/>
      <c r="AF62" s="73"/>
      <c r="AG62" s="73"/>
      <c r="AH62" s="74"/>
    </row>
    <row r="63" spans="1:34" x14ac:dyDescent="0.2">
      <c r="A63" s="70" t="s">
        <v>104</v>
      </c>
      <c r="B63" s="71"/>
      <c r="C63" s="71"/>
      <c r="D63" s="71"/>
      <c r="E63" s="71"/>
      <c r="F63" s="71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71"/>
      <c r="S63" s="71"/>
      <c r="T63" s="71" t="s">
        <v>101</v>
      </c>
      <c r="U63" s="71"/>
      <c r="V63" s="71"/>
      <c r="W63" s="71"/>
      <c r="X63" s="42"/>
      <c r="Y63" s="42"/>
      <c r="Z63" s="42"/>
      <c r="AA63" s="42"/>
      <c r="AB63" s="42"/>
      <c r="AC63" s="42"/>
      <c r="AD63" s="42"/>
      <c r="AE63" s="42"/>
      <c r="AF63" s="42"/>
      <c r="AG63" s="42"/>
      <c r="AH63" s="72"/>
    </row>
    <row r="64" spans="1:34" x14ac:dyDescent="0.2">
      <c r="A64" s="70" t="s">
        <v>99</v>
      </c>
      <c r="B64" s="71"/>
      <c r="C64" s="71"/>
      <c r="D64" s="71"/>
      <c r="E64" s="71"/>
      <c r="F64" s="71" t="s">
        <v>102</v>
      </c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  <c r="AA64" s="42"/>
      <c r="AB64" s="42"/>
      <c r="AC64" s="42"/>
      <c r="AD64" s="42"/>
      <c r="AE64" s="42"/>
      <c r="AF64" s="42"/>
      <c r="AG64" s="42"/>
      <c r="AH64" s="72"/>
    </row>
    <row r="65" spans="1:34" x14ac:dyDescent="0.2">
      <c r="A65" s="75"/>
      <c r="B65" s="76"/>
      <c r="C65" s="76"/>
      <c r="D65" s="76"/>
      <c r="E65" s="76"/>
      <c r="F65" s="76"/>
      <c r="G65" s="77"/>
      <c r="H65" s="77"/>
      <c r="I65" s="77"/>
      <c r="J65" s="77"/>
      <c r="K65" s="77"/>
      <c r="L65" s="77"/>
      <c r="M65" s="77"/>
      <c r="N65" s="77"/>
      <c r="O65" s="77"/>
      <c r="P65" s="77"/>
      <c r="Q65" s="77"/>
      <c r="R65" s="77"/>
      <c r="S65" s="77"/>
      <c r="T65" s="77"/>
      <c r="U65" s="77"/>
      <c r="V65" s="77"/>
      <c r="W65" s="77"/>
      <c r="X65" s="77"/>
      <c r="Y65" s="77"/>
      <c r="Z65" s="77"/>
      <c r="AA65" s="77"/>
      <c r="AB65" s="77"/>
      <c r="AC65" s="77"/>
      <c r="AD65" s="77"/>
      <c r="AE65" s="77"/>
      <c r="AF65" s="77"/>
      <c r="AG65" s="77"/>
      <c r="AH65" s="78"/>
    </row>
    <row r="66" spans="1:34" x14ac:dyDescent="0.2">
      <c r="A66" s="71"/>
      <c r="B66" s="71"/>
      <c r="C66" s="71"/>
      <c r="D66" s="71"/>
      <c r="E66" s="71"/>
      <c r="F66" s="71"/>
      <c r="G66" s="71"/>
      <c r="H66" s="71"/>
      <c r="I66" s="71"/>
      <c r="J66" s="71"/>
      <c r="K66" s="71"/>
      <c r="L66" s="71"/>
      <c r="M66" s="71"/>
      <c r="N66" s="71"/>
      <c r="O66" s="71"/>
      <c r="P66" s="71"/>
      <c r="Q66" s="71"/>
      <c r="R66" s="71"/>
      <c r="S66" s="71"/>
      <c r="T66" s="71"/>
      <c r="U66" s="71"/>
      <c r="V66" s="71"/>
      <c r="W66" s="71"/>
      <c r="X66" s="71"/>
      <c r="Y66" s="71"/>
      <c r="Z66" s="71"/>
      <c r="AA66" s="71"/>
      <c r="AB66" s="71"/>
      <c r="AC66" s="71"/>
      <c r="AD66" s="71"/>
      <c r="AE66" s="71"/>
      <c r="AF66" s="71"/>
      <c r="AG66" s="71"/>
      <c r="AH66" s="71"/>
    </row>
    <row r="67" spans="1:34" x14ac:dyDescent="0.2">
      <c r="A67" s="71"/>
      <c r="B67" s="71"/>
      <c r="C67" s="71"/>
      <c r="D67" s="71"/>
      <c r="E67" s="71"/>
      <c r="F67" s="71"/>
      <c r="G67" s="71"/>
      <c r="H67" s="71"/>
      <c r="I67" s="71"/>
      <c r="J67" s="71"/>
      <c r="K67" s="71"/>
      <c r="L67" s="71"/>
      <c r="M67" s="71"/>
      <c r="N67" s="71"/>
      <c r="O67" s="71"/>
      <c r="P67" s="71"/>
      <c r="Q67" s="71"/>
      <c r="R67" s="71"/>
      <c r="S67" s="71"/>
      <c r="T67" s="71"/>
      <c r="U67" s="71"/>
      <c r="V67" s="71"/>
      <c r="W67" s="71"/>
      <c r="X67" s="71"/>
      <c r="Y67" s="71"/>
      <c r="Z67" s="71"/>
      <c r="AA67" s="71"/>
      <c r="AB67" s="71"/>
      <c r="AC67" s="71"/>
      <c r="AD67" s="71"/>
      <c r="AE67" s="71"/>
      <c r="AF67" s="71"/>
      <c r="AG67" s="71"/>
      <c r="AH67" s="71"/>
    </row>
    <row r="68" spans="1:34" x14ac:dyDescent="0.2">
      <c r="B68" s="244" t="s">
        <v>20</v>
      </c>
      <c r="C68" s="244"/>
      <c r="D68" s="244"/>
      <c r="E68" s="244"/>
      <c r="F68" s="244"/>
      <c r="G68" s="244"/>
      <c r="H68" s="244"/>
      <c r="I68" s="244"/>
      <c r="J68" s="244"/>
      <c r="K68" s="244"/>
      <c r="L68" s="244"/>
      <c r="M68" s="244"/>
      <c r="N68" s="244"/>
      <c r="O68" s="79"/>
      <c r="P68" s="79" t="s">
        <v>20</v>
      </c>
      <c r="Q68" s="245"/>
      <c r="R68" s="245"/>
      <c r="S68" s="245"/>
      <c r="T68" s="245"/>
      <c r="U68" s="245"/>
      <c r="V68" s="79"/>
      <c r="W68" s="71"/>
      <c r="X68" s="71"/>
      <c r="Y68" s="246"/>
      <c r="Z68" s="246"/>
      <c r="AA68" s="246"/>
      <c r="AB68" s="246"/>
      <c r="AC68" s="246"/>
      <c r="AD68" s="246"/>
      <c r="AE68" s="246"/>
      <c r="AF68" s="246"/>
      <c r="AG68" s="246"/>
    </row>
    <row r="69" spans="1:34" x14ac:dyDescent="0.2">
      <c r="B69" s="247" t="s">
        <v>105</v>
      </c>
      <c r="C69" s="247"/>
      <c r="D69" s="247"/>
      <c r="E69" s="247"/>
      <c r="F69" s="247"/>
      <c r="G69" s="247"/>
      <c r="H69" s="247"/>
      <c r="I69" s="247"/>
      <c r="J69" s="247"/>
      <c r="K69" s="247"/>
      <c r="L69" s="247"/>
      <c r="M69" s="247"/>
      <c r="N69" s="247"/>
      <c r="Q69" s="247" t="s">
        <v>106</v>
      </c>
      <c r="R69" s="247"/>
      <c r="S69" s="247"/>
      <c r="T69" s="247"/>
      <c r="U69" s="247"/>
      <c r="W69" s="7"/>
      <c r="X69" s="7"/>
      <c r="Y69" s="7"/>
      <c r="Z69" s="247" t="s">
        <v>107</v>
      </c>
      <c r="AA69" s="247"/>
      <c r="AB69" s="247"/>
      <c r="AC69" s="247"/>
      <c r="AD69" s="247"/>
      <c r="AE69" s="247"/>
      <c r="AF69" s="247"/>
    </row>
    <row r="71" spans="1:34" ht="15.75" x14ac:dyDescent="0.25">
      <c r="A71" s="80" t="s">
        <v>108</v>
      </c>
    </row>
  </sheetData>
  <sheetProtection selectLockedCells="1" selectUnlockedCells="1"/>
  <mergeCells count="140">
    <mergeCell ref="A5:AH5"/>
    <mergeCell ref="A6:E6"/>
    <mergeCell ref="F6:N6"/>
    <mergeCell ref="O6:R6"/>
    <mergeCell ref="S6:V6"/>
    <mergeCell ref="W6:Y6"/>
    <mergeCell ref="Z6:AH6"/>
    <mergeCell ref="A2:AH2"/>
    <mergeCell ref="A3:AH3"/>
    <mergeCell ref="A4:G4"/>
    <mergeCell ref="H4:N4"/>
    <mergeCell ref="P4:V4"/>
    <mergeCell ref="W4:AH4"/>
    <mergeCell ref="A10:N10"/>
    <mergeCell ref="O10:Q10"/>
    <mergeCell ref="S11:AD11"/>
    <mergeCell ref="A13:N13"/>
    <mergeCell ref="O13:Q13"/>
    <mergeCell ref="A14:N14"/>
    <mergeCell ref="O14:Q14"/>
    <mergeCell ref="A7:F7"/>
    <mergeCell ref="G7:N7"/>
    <mergeCell ref="R7:V7"/>
    <mergeCell ref="A8:N8"/>
    <mergeCell ref="R8:V8"/>
    <mergeCell ref="A9:G9"/>
    <mergeCell ref="H9:J9"/>
    <mergeCell ref="L9:O9"/>
    <mergeCell ref="P9:U9"/>
    <mergeCell ref="V9:W9"/>
    <mergeCell ref="N19:P19"/>
    <mergeCell ref="Q19:V19"/>
    <mergeCell ref="W19:AA19"/>
    <mergeCell ref="P21:T21"/>
    <mergeCell ref="V21:Y21"/>
    <mergeCell ref="Z21:AG21"/>
    <mergeCell ref="A15:N15"/>
    <mergeCell ref="O15:Q15"/>
    <mergeCell ref="A16:N16"/>
    <mergeCell ref="O16:Q16"/>
    <mergeCell ref="A17:AH17"/>
    <mergeCell ref="N18:T18"/>
    <mergeCell ref="V18:Z18"/>
    <mergeCell ref="AC27:AH27"/>
    <mergeCell ref="F28:M28"/>
    <mergeCell ref="Q28:W28"/>
    <mergeCell ref="AA28:AF28"/>
    <mergeCell ref="F29:M29"/>
    <mergeCell ref="Q29:W29"/>
    <mergeCell ref="AA29:AF29"/>
    <mergeCell ref="U22:V22"/>
    <mergeCell ref="AF22:AG22"/>
    <mergeCell ref="N23:V23"/>
    <mergeCell ref="W23:AC23"/>
    <mergeCell ref="A27:F27"/>
    <mergeCell ref="H27:J27"/>
    <mergeCell ref="L27:N27"/>
    <mergeCell ref="P27:R27"/>
    <mergeCell ref="T27:W27"/>
    <mergeCell ref="Y27:AA27"/>
    <mergeCell ref="F32:H32"/>
    <mergeCell ref="N32:P32"/>
    <mergeCell ref="V32:Y32"/>
    <mergeCell ref="AD32:AH32"/>
    <mergeCell ref="F33:H33"/>
    <mergeCell ref="N33:P33"/>
    <mergeCell ref="V33:Y33"/>
    <mergeCell ref="AD33:AF33"/>
    <mergeCell ref="F30:M30"/>
    <mergeCell ref="Q30:W30"/>
    <mergeCell ref="A31:H31"/>
    <mergeCell ref="I31:P31"/>
    <mergeCell ref="Q31:Y31"/>
    <mergeCell ref="Z31:AH31"/>
    <mergeCell ref="A36:F36"/>
    <mergeCell ref="R36:X36"/>
    <mergeCell ref="AB36:AF36"/>
    <mergeCell ref="J37:N37"/>
    <mergeCell ref="R37:X37"/>
    <mergeCell ref="A38:H38"/>
    <mergeCell ref="R38:V38"/>
    <mergeCell ref="AB38:AE38"/>
    <mergeCell ref="F34:H34"/>
    <mergeCell ref="N34:P34"/>
    <mergeCell ref="V34:Y34"/>
    <mergeCell ref="AD34:AF34"/>
    <mergeCell ref="F35:H35"/>
    <mergeCell ref="N35:P35"/>
    <mergeCell ref="V35:Y35"/>
    <mergeCell ref="AD35:AF35"/>
    <mergeCell ref="A42:M42"/>
    <mergeCell ref="N42:V42"/>
    <mergeCell ref="W42:AH42"/>
    <mergeCell ref="A43:M43"/>
    <mergeCell ref="N43:V43"/>
    <mergeCell ref="W43:AH43"/>
    <mergeCell ref="A39:AH39"/>
    <mergeCell ref="A40:M40"/>
    <mergeCell ref="N40:V40"/>
    <mergeCell ref="W40:AH40"/>
    <mergeCell ref="A41:M41"/>
    <mergeCell ref="N41:V41"/>
    <mergeCell ref="W41:AH41"/>
    <mergeCell ref="AC46:AH46"/>
    <mergeCell ref="A47:AH47"/>
    <mergeCell ref="A48:G48"/>
    <mergeCell ref="N48:R48"/>
    <mergeCell ref="V48:X48"/>
    <mergeCell ref="AC48:AH48"/>
    <mergeCell ref="A44:M44"/>
    <mergeCell ref="N44:V44"/>
    <mergeCell ref="W44:AH44"/>
    <mergeCell ref="A45:E45"/>
    <mergeCell ref="I45:P45"/>
    <mergeCell ref="T45:X45"/>
    <mergeCell ref="AC45:AH45"/>
    <mergeCell ref="A49:G49"/>
    <mergeCell ref="N49:R49"/>
    <mergeCell ref="V49:Y49"/>
    <mergeCell ref="N50:R50"/>
    <mergeCell ref="V50:Y50"/>
    <mergeCell ref="A51:G51"/>
    <mergeCell ref="N51:R51"/>
    <mergeCell ref="V51:Y51"/>
    <mergeCell ref="F46:H46"/>
    <mergeCell ref="N46:O46"/>
    <mergeCell ref="T46:X46"/>
    <mergeCell ref="A55:AH55"/>
    <mergeCell ref="B68:N68"/>
    <mergeCell ref="Q68:U68"/>
    <mergeCell ref="Y68:AG68"/>
    <mergeCell ref="B69:N69"/>
    <mergeCell ref="Q69:U69"/>
    <mergeCell ref="Z69:AF69"/>
    <mergeCell ref="A52:G52"/>
    <mergeCell ref="N52:R52"/>
    <mergeCell ref="V52:Y52"/>
    <mergeCell ref="A53:H53"/>
    <mergeCell ref="K53:N53"/>
    <mergeCell ref="S53:Y53"/>
  </mergeCells>
  <pageMargins left="0.4" right="0.19652777777777777" top="0.59027777777777779" bottom="0.39374999999999999" header="0.51180555555555551" footer="0.51180555555555551"/>
  <pageSetup firstPageNumber="0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62"/>
  <sheetViews>
    <sheetView showGridLines="0" workbookViewId="0">
      <selection activeCell="F14" sqref="F14"/>
    </sheetView>
  </sheetViews>
  <sheetFormatPr defaultRowHeight="12.75" x14ac:dyDescent="0.2"/>
  <cols>
    <col min="1" max="1" width="22.7109375" customWidth="1"/>
    <col min="2" max="2" width="0.85546875" customWidth="1"/>
    <col min="3" max="3" width="1.7109375" style="81" customWidth="1"/>
    <col min="4" max="4" width="1.28515625" customWidth="1"/>
    <col min="5" max="5" width="16.5703125" customWidth="1"/>
    <col min="6" max="6" width="1.7109375" customWidth="1"/>
    <col min="7" max="7" width="0.85546875" customWidth="1"/>
    <col min="8" max="8" width="1.7109375" style="81" customWidth="1"/>
    <col min="9" max="9" width="0.85546875" customWidth="1"/>
    <col min="10" max="10" width="13.85546875" customWidth="1"/>
    <col min="11" max="11" width="2" customWidth="1"/>
    <col min="12" max="12" width="0.85546875" customWidth="1"/>
    <col min="13" max="13" width="1.7109375" style="81" customWidth="1"/>
    <col min="14" max="14" width="0.85546875" customWidth="1"/>
    <col min="15" max="15" width="16" customWidth="1"/>
    <col min="16" max="16" width="1.7109375" customWidth="1"/>
    <col min="17" max="17" width="0.85546875" customWidth="1"/>
    <col min="18" max="18" width="1.7109375" style="81" customWidth="1"/>
    <col min="19" max="19" width="0.85546875" customWidth="1"/>
    <col min="20" max="20" width="17" customWidth="1"/>
    <col min="21" max="21" width="1" customWidth="1"/>
  </cols>
  <sheetData>
    <row r="1" spans="1:256" s="82" customFormat="1" x14ac:dyDescent="0.2">
      <c r="A1"/>
      <c r="B1"/>
      <c r="C1" s="81"/>
      <c r="D1"/>
      <c r="E1"/>
      <c r="F1"/>
      <c r="G1"/>
      <c r="H1" s="81"/>
      <c r="I1"/>
      <c r="J1"/>
      <c r="K1"/>
      <c r="L1"/>
      <c r="M1" s="81"/>
      <c r="N1"/>
      <c r="O1"/>
      <c r="P1"/>
      <c r="Q1"/>
      <c r="R1" s="81"/>
      <c r="S1"/>
      <c r="T1" t="s">
        <v>109</v>
      </c>
      <c r="U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</row>
    <row r="2" spans="1:256" s="82" customFormat="1" ht="20.25" x14ac:dyDescent="0.3">
      <c r="A2" s="350" t="s">
        <v>1</v>
      </c>
      <c r="B2" s="350"/>
      <c r="C2" s="350"/>
      <c r="D2" s="350"/>
      <c r="E2" s="350"/>
      <c r="F2" s="350"/>
      <c r="G2" s="350"/>
      <c r="H2" s="350"/>
      <c r="I2" s="350"/>
      <c r="J2" s="350"/>
      <c r="K2" s="350"/>
      <c r="L2" s="350"/>
      <c r="M2" s="350"/>
      <c r="N2" s="350"/>
      <c r="O2" s="350"/>
      <c r="P2" s="350"/>
      <c r="Q2" s="350"/>
      <c r="R2" s="350"/>
      <c r="S2" s="350"/>
      <c r="T2" s="350"/>
      <c r="U2" s="350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</row>
    <row r="3" spans="1:256" s="82" customFormat="1" x14ac:dyDescent="0.2">
      <c r="A3" s="351" t="s">
        <v>110</v>
      </c>
      <c r="B3" s="351"/>
      <c r="C3" s="351"/>
      <c r="D3" s="351"/>
      <c r="E3" s="351"/>
      <c r="F3" s="351"/>
      <c r="G3" s="351"/>
      <c r="H3" s="351"/>
      <c r="I3" s="351"/>
      <c r="J3" s="351"/>
      <c r="K3" s="351"/>
      <c r="L3" s="351"/>
      <c r="M3" s="351"/>
      <c r="N3" s="351"/>
      <c r="O3" s="351"/>
      <c r="P3" s="351"/>
      <c r="Q3" s="351"/>
      <c r="R3" s="351"/>
      <c r="S3" s="351"/>
      <c r="T3" s="351"/>
      <c r="U3" s="351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</row>
    <row r="4" spans="1:256" s="82" customFormat="1" x14ac:dyDescent="0.2">
      <c r="A4" s="352" t="s">
        <v>111</v>
      </c>
      <c r="B4" s="352"/>
      <c r="C4" s="352"/>
      <c r="D4" s="352"/>
      <c r="E4" s="352"/>
      <c r="F4" s="352"/>
      <c r="G4" s="352"/>
      <c r="H4" s="352"/>
      <c r="I4" s="352"/>
      <c r="J4" s="352"/>
      <c r="K4" s="353" t="s">
        <v>112</v>
      </c>
      <c r="L4" s="353"/>
      <c r="M4" s="353"/>
      <c r="N4" s="353"/>
      <c r="O4" s="353"/>
      <c r="P4" s="353"/>
      <c r="Q4" s="354"/>
      <c r="R4" s="354"/>
      <c r="S4" s="354"/>
      <c r="T4" s="354"/>
      <c r="U4" s="35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</row>
    <row r="5" spans="1:256" s="82" customFormat="1" x14ac:dyDescent="0.2">
      <c r="A5" s="355" t="s">
        <v>113</v>
      </c>
      <c r="B5" s="355"/>
      <c r="C5" s="355"/>
      <c r="D5" s="355"/>
      <c r="E5" s="355"/>
      <c r="F5" s="355"/>
      <c r="G5" s="355"/>
      <c r="H5" s="355"/>
      <c r="I5" s="355"/>
      <c r="J5" s="355"/>
      <c r="K5" s="355"/>
      <c r="L5" s="355"/>
      <c r="M5" s="355"/>
      <c r="N5" s="355"/>
      <c r="O5" s="355"/>
      <c r="P5" s="355"/>
      <c r="Q5" s="355"/>
      <c r="R5" s="355"/>
      <c r="S5" s="355"/>
      <c r="T5" s="355"/>
      <c r="U5" s="35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</row>
    <row r="6" spans="1:256" s="82" customFormat="1" x14ac:dyDescent="0.2">
      <c r="A6" s="330" t="s">
        <v>114</v>
      </c>
      <c r="B6" s="330"/>
      <c r="C6" s="330"/>
      <c r="D6" s="330"/>
      <c r="E6" s="330"/>
      <c r="F6" s="330"/>
      <c r="G6" s="330"/>
      <c r="H6" s="330"/>
      <c r="I6" s="330"/>
      <c r="J6" s="330"/>
      <c r="K6" s="330"/>
      <c r="L6" s="330"/>
      <c r="M6" s="330"/>
      <c r="N6" s="330"/>
      <c r="O6" s="330"/>
      <c r="P6" s="347" t="s">
        <v>115</v>
      </c>
      <c r="Q6" s="347"/>
      <c r="R6" s="347"/>
      <c r="S6" s="347"/>
      <c r="T6" s="333"/>
      <c r="U6" s="333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</row>
    <row r="7" spans="1:256" s="82" customFormat="1" x14ac:dyDescent="0.2">
      <c r="A7" s="84" t="s">
        <v>116</v>
      </c>
      <c r="B7" s="85" t="s">
        <v>10</v>
      </c>
      <c r="C7" s="86"/>
      <c r="D7" s="85" t="s">
        <v>11</v>
      </c>
      <c r="E7" s="348" t="s">
        <v>117</v>
      </c>
      <c r="F7" s="348"/>
      <c r="G7" s="85" t="s">
        <v>10</v>
      </c>
      <c r="H7" s="86"/>
      <c r="I7" s="85" t="s">
        <v>11</v>
      </c>
      <c r="J7" s="348" t="s">
        <v>118</v>
      </c>
      <c r="K7" s="348"/>
      <c r="L7" s="85" t="s">
        <v>10</v>
      </c>
      <c r="M7" s="86"/>
      <c r="N7" s="85" t="s">
        <v>11</v>
      </c>
      <c r="O7" s="348" t="s">
        <v>119</v>
      </c>
      <c r="P7" s="348"/>
      <c r="Q7" s="349"/>
      <c r="R7" s="349"/>
      <c r="S7" s="349"/>
      <c r="T7" s="349"/>
      <c r="U7" s="349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</row>
    <row r="8" spans="1:256" s="82" customFormat="1" x14ac:dyDescent="0.2">
      <c r="A8" s="87"/>
      <c r="B8" s="88" t="s">
        <v>10</v>
      </c>
      <c r="C8" s="89"/>
      <c r="D8" s="88" t="s">
        <v>11</v>
      </c>
      <c r="E8" s="318" t="s">
        <v>120</v>
      </c>
      <c r="F8" s="318"/>
      <c r="G8" s="88" t="s">
        <v>10</v>
      </c>
      <c r="H8" s="89"/>
      <c r="I8" s="88" t="s">
        <v>11</v>
      </c>
      <c r="J8" s="318" t="s">
        <v>121</v>
      </c>
      <c r="K8" s="318"/>
      <c r="L8" s="88" t="s">
        <v>10</v>
      </c>
      <c r="M8" s="89"/>
      <c r="N8" s="88" t="s">
        <v>11</v>
      </c>
      <c r="O8" s="318" t="s">
        <v>122</v>
      </c>
      <c r="P8" s="318"/>
      <c r="Q8" s="356"/>
      <c r="R8" s="356"/>
      <c r="S8" s="356"/>
      <c r="T8" s="356"/>
      <c r="U8" s="356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</row>
    <row r="9" spans="1:256" s="82" customFormat="1" x14ac:dyDescent="0.2">
      <c r="A9" s="313" t="s">
        <v>123</v>
      </c>
      <c r="B9" s="313"/>
      <c r="C9" s="313"/>
      <c r="D9" s="313"/>
      <c r="E9" s="313"/>
      <c r="F9" s="313"/>
      <c r="G9" s="313"/>
      <c r="H9" s="313"/>
      <c r="I9" s="313"/>
      <c r="J9" s="313"/>
      <c r="K9" s="313"/>
      <c r="L9" s="313"/>
      <c r="M9" s="313"/>
      <c r="N9" s="313"/>
      <c r="O9" s="313"/>
      <c r="P9" s="313"/>
      <c r="Q9" s="313"/>
      <c r="R9" s="313"/>
      <c r="S9" s="313"/>
      <c r="T9" s="313"/>
      <c r="U9" s="313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</row>
    <row r="10" spans="1:256" s="82" customFormat="1" x14ac:dyDescent="0.2">
      <c r="A10" s="90" t="s">
        <v>124</v>
      </c>
      <c r="B10" s="91" t="s">
        <v>10</v>
      </c>
      <c r="C10" s="91"/>
      <c r="D10" s="91" t="s">
        <v>11</v>
      </c>
      <c r="E10" s="346" t="s">
        <v>125</v>
      </c>
      <c r="F10" s="346"/>
      <c r="G10" s="93" t="s">
        <v>10</v>
      </c>
      <c r="H10" s="92"/>
      <c r="I10" s="93" t="s">
        <v>11</v>
      </c>
      <c r="J10" s="346" t="s">
        <v>126</v>
      </c>
      <c r="K10" s="346"/>
      <c r="L10" s="93" t="s">
        <v>10</v>
      </c>
      <c r="M10" s="93"/>
      <c r="N10" s="93" t="s">
        <v>11</v>
      </c>
      <c r="O10" s="346" t="s">
        <v>127</v>
      </c>
      <c r="P10" s="346"/>
      <c r="Q10" s="346"/>
      <c r="R10" s="346"/>
      <c r="S10" s="346"/>
      <c r="T10" s="92"/>
      <c r="U10" s="94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</row>
    <row r="11" spans="1:256" s="82" customFormat="1" x14ac:dyDescent="0.2">
      <c r="A11" s="95" t="s">
        <v>128</v>
      </c>
      <c r="B11" s="96" t="s">
        <v>10</v>
      </c>
      <c r="C11" s="97"/>
      <c r="D11" s="96" t="s">
        <v>11</v>
      </c>
      <c r="E11" s="344" t="s">
        <v>129</v>
      </c>
      <c r="F11" s="344"/>
      <c r="G11" s="96" t="s">
        <v>10</v>
      </c>
      <c r="H11" s="97"/>
      <c r="I11" s="96" t="s">
        <v>11</v>
      </c>
      <c r="J11" s="344" t="s">
        <v>130</v>
      </c>
      <c r="K11" s="344"/>
      <c r="L11" s="96" t="s">
        <v>10</v>
      </c>
      <c r="M11" s="97"/>
      <c r="N11" s="96" t="s">
        <v>11</v>
      </c>
      <c r="O11" s="344" t="s">
        <v>131</v>
      </c>
      <c r="P11" s="344"/>
      <c r="Q11" s="96" t="s">
        <v>10</v>
      </c>
      <c r="R11" s="97"/>
      <c r="S11" s="96" t="s">
        <v>11</v>
      </c>
      <c r="T11" s="345" t="s">
        <v>132</v>
      </c>
      <c r="U11" s="345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</row>
    <row r="12" spans="1:256" s="82" customFormat="1" x14ac:dyDescent="0.2">
      <c r="A12" s="95" t="s">
        <v>133</v>
      </c>
      <c r="B12" s="96" t="s">
        <v>10</v>
      </c>
      <c r="C12" s="97"/>
      <c r="D12" s="96" t="s">
        <v>11</v>
      </c>
      <c r="E12" s="344" t="s">
        <v>134</v>
      </c>
      <c r="F12" s="344"/>
      <c r="G12" s="96" t="s">
        <v>10</v>
      </c>
      <c r="H12" s="97"/>
      <c r="I12" s="96" t="s">
        <v>11</v>
      </c>
      <c r="J12" s="344" t="s">
        <v>135</v>
      </c>
      <c r="K12" s="344"/>
      <c r="L12" s="96" t="s">
        <v>10</v>
      </c>
      <c r="M12" s="97"/>
      <c r="N12" s="96" t="s">
        <v>11</v>
      </c>
      <c r="O12" s="344" t="s">
        <v>136</v>
      </c>
      <c r="P12" s="344"/>
      <c r="Q12" s="96" t="s">
        <v>10</v>
      </c>
      <c r="R12" s="97"/>
      <c r="S12" s="96" t="s">
        <v>11</v>
      </c>
      <c r="T12" s="345" t="s">
        <v>137</v>
      </c>
      <c r="U12" s="345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</row>
    <row r="13" spans="1:256" s="82" customFormat="1" x14ac:dyDescent="0.2">
      <c r="A13" s="330" t="s">
        <v>138</v>
      </c>
      <c r="B13" s="330"/>
      <c r="C13" s="330"/>
      <c r="D13" s="330"/>
      <c r="E13" s="330"/>
      <c r="F13" s="333"/>
      <c r="G13" s="333"/>
      <c r="H13" s="333"/>
      <c r="I13" s="333"/>
      <c r="J13" s="333"/>
      <c r="K13" s="333"/>
      <c r="L13" s="333"/>
      <c r="M13" s="333"/>
      <c r="N13" s="333"/>
      <c r="O13" s="333"/>
      <c r="P13" s="333"/>
      <c r="Q13" s="333"/>
      <c r="R13" s="333"/>
      <c r="S13" s="333"/>
      <c r="T13" s="333"/>
      <c r="U13" s="33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</row>
    <row r="14" spans="1:256" s="82" customFormat="1" x14ac:dyDescent="0.2">
      <c r="A14" s="330" t="s">
        <v>139</v>
      </c>
      <c r="B14" s="330"/>
      <c r="C14" s="330"/>
      <c r="D14" s="330"/>
      <c r="E14" s="330"/>
      <c r="F14" s="333"/>
      <c r="G14" s="333"/>
      <c r="H14" s="333"/>
      <c r="I14" s="333"/>
      <c r="J14" s="333"/>
      <c r="K14" s="333"/>
      <c r="L14" s="333"/>
      <c r="M14" s="333"/>
      <c r="N14" s="333"/>
      <c r="O14" s="333"/>
      <c r="P14" s="333"/>
      <c r="Q14" s="333"/>
      <c r="R14" s="333"/>
      <c r="S14" s="333"/>
      <c r="T14" s="333"/>
      <c r="U14" s="333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</row>
    <row r="15" spans="1:256" s="82" customFormat="1" x14ac:dyDescent="0.2">
      <c r="A15" s="328" t="s">
        <v>140</v>
      </c>
      <c r="B15" s="328"/>
      <c r="C15" s="328"/>
      <c r="D15" s="328"/>
      <c r="E15" s="328"/>
      <c r="F15" s="343"/>
      <c r="G15" s="343"/>
      <c r="H15" s="343"/>
      <c r="I15" s="343"/>
      <c r="J15" s="343"/>
      <c r="K15" s="343"/>
      <c r="L15" s="343"/>
      <c r="M15" s="343"/>
      <c r="N15" s="343"/>
      <c r="O15" s="343"/>
      <c r="P15" s="343"/>
      <c r="Q15" s="343"/>
      <c r="R15" s="343"/>
      <c r="S15" s="343"/>
      <c r="T15" s="343"/>
      <c r="U15" s="343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</row>
    <row r="16" spans="1:256" s="82" customFormat="1" x14ac:dyDescent="0.2">
      <c r="A16" s="341" t="s">
        <v>141</v>
      </c>
      <c r="B16" s="341"/>
      <c r="C16" s="341"/>
      <c r="D16" s="341"/>
      <c r="E16" s="302" t="s">
        <v>142</v>
      </c>
      <c r="F16" s="302"/>
      <c r="G16" s="302"/>
      <c r="H16" s="302"/>
      <c r="I16" s="85"/>
      <c r="J16" s="302" t="s">
        <v>143</v>
      </c>
      <c r="K16" s="302"/>
      <c r="L16" s="302"/>
      <c r="M16" s="302"/>
      <c r="N16" s="85"/>
      <c r="O16" s="302" t="s">
        <v>144</v>
      </c>
      <c r="P16" s="302"/>
      <c r="Q16" s="302"/>
      <c r="R16" s="302"/>
      <c r="S16" s="302"/>
      <c r="T16" s="315"/>
      <c r="U16" s="315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</row>
    <row r="17" spans="1:256" s="82" customFormat="1" x14ac:dyDescent="0.2">
      <c r="A17" s="316"/>
      <c r="B17" s="316"/>
      <c r="C17" s="316"/>
      <c r="D17" s="316"/>
      <c r="E17" s="339"/>
      <c r="F17" s="339"/>
      <c r="G17" s="339"/>
      <c r="H17" s="339"/>
      <c r="I17" s="98"/>
      <c r="J17" s="301"/>
      <c r="K17" s="301"/>
      <c r="L17" s="301"/>
      <c r="M17" s="301"/>
      <c r="N17" s="98"/>
      <c r="O17" s="337"/>
      <c r="P17" s="337"/>
      <c r="Q17" s="337"/>
      <c r="R17" s="337"/>
      <c r="S17" s="337"/>
      <c r="T17" s="312"/>
      <c r="U17" s="312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</row>
    <row r="18" spans="1:256" s="82" customFormat="1" x14ac:dyDescent="0.2">
      <c r="A18" s="316"/>
      <c r="B18" s="316"/>
      <c r="C18" s="316"/>
      <c r="D18" s="316"/>
      <c r="E18" s="340"/>
      <c r="F18" s="340"/>
      <c r="G18" s="340"/>
      <c r="H18" s="340"/>
      <c r="I18" s="98"/>
      <c r="J18" s="301"/>
      <c r="K18" s="301"/>
      <c r="L18" s="301"/>
      <c r="M18" s="301"/>
      <c r="N18" s="98"/>
      <c r="O18" s="337"/>
      <c r="P18" s="337"/>
      <c r="Q18" s="337"/>
      <c r="R18" s="337"/>
      <c r="S18" s="337"/>
      <c r="T18" s="312"/>
      <c r="U18" s="312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</row>
    <row r="19" spans="1:256" s="82" customFormat="1" x14ac:dyDescent="0.2">
      <c r="A19" s="316"/>
      <c r="B19" s="316"/>
      <c r="C19" s="316"/>
      <c r="D19" s="316"/>
      <c r="E19" s="335"/>
      <c r="F19" s="335"/>
      <c r="G19" s="335"/>
      <c r="H19" s="335"/>
      <c r="I19" s="98"/>
      <c r="J19" s="301"/>
      <c r="K19" s="301"/>
      <c r="L19" s="301"/>
      <c r="M19" s="301"/>
      <c r="N19" s="98"/>
      <c r="O19" s="337"/>
      <c r="P19" s="337"/>
      <c r="Q19" s="337"/>
      <c r="R19" s="337"/>
      <c r="S19" s="337"/>
      <c r="T19" s="312"/>
      <c r="U19" s="312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</row>
    <row r="20" spans="1:256" s="82" customFormat="1" x14ac:dyDescent="0.2">
      <c r="A20" s="317"/>
      <c r="B20" s="317"/>
      <c r="C20" s="317"/>
      <c r="D20" s="317"/>
      <c r="E20" s="335"/>
      <c r="F20" s="335"/>
      <c r="G20" s="335"/>
      <c r="H20" s="335"/>
      <c r="I20" s="88"/>
      <c r="J20" s="301"/>
      <c r="K20" s="301"/>
      <c r="L20" s="301"/>
      <c r="M20" s="301"/>
      <c r="N20" s="88"/>
      <c r="O20" s="337"/>
      <c r="P20" s="337"/>
      <c r="Q20" s="337"/>
      <c r="R20" s="337"/>
      <c r="S20" s="337"/>
      <c r="T20" s="312"/>
      <c r="U20" s="312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</row>
    <row r="21" spans="1:256" s="82" customFormat="1" x14ac:dyDescent="0.2">
      <c r="A21" s="341" t="s">
        <v>145</v>
      </c>
      <c r="B21" s="341"/>
      <c r="C21" s="341"/>
      <c r="D21" s="341"/>
      <c r="E21" s="342" t="s">
        <v>142</v>
      </c>
      <c r="F21" s="342"/>
      <c r="G21" s="342"/>
      <c r="H21" s="342"/>
      <c r="I21" s="85"/>
      <c r="J21" s="302" t="s">
        <v>143</v>
      </c>
      <c r="K21" s="302"/>
      <c r="L21" s="302"/>
      <c r="M21" s="302"/>
      <c r="N21" s="85"/>
      <c r="O21" s="302" t="s">
        <v>144</v>
      </c>
      <c r="P21" s="302"/>
      <c r="Q21" s="302"/>
      <c r="R21" s="302"/>
      <c r="S21" s="302"/>
      <c r="T21" s="312"/>
      <c r="U21" s="312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</row>
    <row r="22" spans="1:256" s="82" customFormat="1" x14ac:dyDescent="0.2">
      <c r="A22" s="316"/>
      <c r="B22" s="316"/>
      <c r="C22" s="316"/>
      <c r="D22" s="316"/>
      <c r="E22" s="339"/>
      <c r="F22" s="339"/>
      <c r="G22" s="339"/>
      <c r="H22" s="339"/>
      <c r="I22" s="98"/>
      <c r="J22" s="301"/>
      <c r="K22" s="301"/>
      <c r="L22" s="301"/>
      <c r="M22" s="301"/>
      <c r="N22" s="98"/>
      <c r="O22" s="337"/>
      <c r="P22" s="337"/>
      <c r="Q22" s="337"/>
      <c r="R22" s="337"/>
      <c r="S22" s="337"/>
      <c r="T22" s="312"/>
      <c r="U22" s="31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</row>
    <row r="23" spans="1:256" s="82" customFormat="1" x14ac:dyDescent="0.2">
      <c r="A23" s="316"/>
      <c r="B23" s="316"/>
      <c r="C23" s="316"/>
      <c r="D23" s="316"/>
      <c r="E23" s="340"/>
      <c r="F23" s="340"/>
      <c r="G23" s="340"/>
      <c r="H23" s="340"/>
      <c r="I23" s="98"/>
      <c r="J23" s="301"/>
      <c r="K23" s="301"/>
      <c r="L23" s="301"/>
      <c r="M23" s="301"/>
      <c r="N23" s="98"/>
      <c r="O23" s="337"/>
      <c r="P23" s="337"/>
      <c r="Q23" s="337"/>
      <c r="R23" s="337"/>
      <c r="S23" s="337"/>
      <c r="T23" s="312"/>
      <c r="U23" s="312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</row>
    <row r="24" spans="1:256" s="82" customFormat="1" x14ac:dyDescent="0.2">
      <c r="A24" s="316"/>
      <c r="B24" s="316"/>
      <c r="C24" s="316"/>
      <c r="D24" s="316"/>
      <c r="E24" s="335"/>
      <c r="F24" s="335"/>
      <c r="G24" s="335"/>
      <c r="H24" s="335"/>
      <c r="I24" s="98"/>
      <c r="J24" s="301"/>
      <c r="K24" s="301"/>
      <c r="L24" s="301"/>
      <c r="M24" s="301"/>
      <c r="N24" s="98"/>
      <c r="O24" s="337"/>
      <c r="P24" s="337"/>
      <c r="Q24" s="337"/>
      <c r="R24" s="337"/>
      <c r="S24" s="337"/>
      <c r="T24" s="312"/>
      <c r="U24" s="312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</row>
    <row r="25" spans="1:256" s="82" customFormat="1" x14ac:dyDescent="0.2">
      <c r="A25" s="317"/>
      <c r="B25" s="317"/>
      <c r="C25" s="317"/>
      <c r="D25" s="317"/>
      <c r="E25" s="335"/>
      <c r="F25" s="335"/>
      <c r="G25" s="335"/>
      <c r="H25" s="335"/>
      <c r="I25" s="88"/>
      <c r="J25" s="301"/>
      <c r="K25" s="301"/>
      <c r="L25" s="301"/>
      <c r="M25" s="301"/>
      <c r="N25" s="88"/>
      <c r="O25" s="337"/>
      <c r="P25" s="337"/>
      <c r="Q25" s="337"/>
      <c r="R25" s="337"/>
      <c r="S25" s="337"/>
      <c r="T25" s="338"/>
      <c r="U25" s="338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</row>
    <row r="26" spans="1:256" s="82" customFormat="1" x14ac:dyDescent="0.2">
      <c r="A26" s="330" t="s">
        <v>146</v>
      </c>
      <c r="B26" s="330"/>
      <c r="C26" s="330"/>
      <c r="D26" s="330"/>
      <c r="E26" s="333"/>
      <c r="F26" s="333"/>
      <c r="G26" s="333"/>
      <c r="H26" s="333"/>
      <c r="I26" s="333"/>
      <c r="J26" s="333"/>
      <c r="K26" s="333"/>
      <c r="L26" s="333"/>
      <c r="M26" s="333"/>
      <c r="N26" s="333"/>
      <c r="O26" s="333"/>
      <c r="P26" s="333"/>
      <c r="Q26" s="333"/>
      <c r="R26" s="333"/>
      <c r="S26" s="333"/>
      <c r="T26" s="333"/>
      <c r="U26" s="333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</row>
    <row r="27" spans="1:256" s="82" customFormat="1" x14ac:dyDescent="0.2">
      <c r="A27" s="334" t="s">
        <v>147</v>
      </c>
      <c r="B27" s="334"/>
      <c r="C27" s="334"/>
      <c r="D27" s="334"/>
      <c r="E27" s="83" t="s">
        <v>148</v>
      </c>
      <c r="F27" s="335"/>
      <c r="G27" s="335"/>
      <c r="H27" s="335"/>
      <c r="I27" s="335"/>
      <c r="J27" s="100" t="s">
        <v>149</v>
      </c>
      <c r="K27" s="331"/>
      <c r="L27" s="331"/>
      <c r="M27" s="331"/>
      <c r="N27" s="331"/>
      <c r="O27" s="96" t="s">
        <v>150</v>
      </c>
      <c r="P27" s="335"/>
      <c r="Q27" s="335"/>
      <c r="R27" s="335"/>
      <c r="S27" s="335"/>
      <c r="T27" s="336"/>
      <c r="U27" s="336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</row>
    <row r="28" spans="1:256" s="82" customFormat="1" x14ac:dyDescent="0.2">
      <c r="A28" s="313" t="s">
        <v>151</v>
      </c>
      <c r="B28" s="313"/>
      <c r="C28" s="313"/>
      <c r="D28" s="313"/>
      <c r="E28" s="313"/>
      <c r="F28" s="313"/>
      <c r="G28" s="313"/>
      <c r="H28" s="313"/>
      <c r="I28" s="313"/>
      <c r="J28" s="313"/>
      <c r="K28" s="313"/>
      <c r="L28" s="313"/>
      <c r="M28" s="313"/>
      <c r="N28" s="313"/>
      <c r="O28" s="313"/>
      <c r="P28" s="313"/>
      <c r="Q28" s="313"/>
      <c r="R28" s="313"/>
      <c r="S28" s="313"/>
      <c r="T28" s="313"/>
      <c r="U28" s="313"/>
      <c r="V28" s="101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</row>
    <row r="29" spans="1:256" s="82" customFormat="1" x14ac:dyDescent="0.2">
      <c r="A29" s="102" t="s">
        <v>152</v>
      </c>
      <c r="B29" s="98" t="s">
        <v>10</v>
      </c>
      <c r="C29" s="103"/>
      <c r="D29" s="98" t="s">
        <v>11</v>
      </c>
      <c r="E29" s="98" t="s">
        <v>32</v>
      </c>
      <c r="F29" s="98"/>
      <c r="G29" s="98" t="s">
        <v>10</v>
      </c>
      <c r="H29" s="103"/>
      <c r="I29" s="98" t="s">
        <v>11</v>
      </c>
      <c r="J29" s="98" t="s">
        <v>28</v>
      </c>
      <c r="K29" s="98"/>
      <c r="L29" s="98" t="s">
        <v>10</v>
      </c>
      <c r="M29" s="103"/>
      <c r="N29" s="98" t="s">
        <v>11</v>
      </c>
      <c r="O29" s="98" t="s">
        <v>153</v>
      </c>
      <c r="P29" s="98"/>
      <c r="Q29" s="98" t="s">
        <v>10</v>
      </c>
      <c r="R29" s="103"/>
      <c r="S29" s="98" t="s">
        <v>11</v>
      </c>
      <c r="T29" s="98" t="s">
        <v>154</v>
      </c>
      <c r="U29" s="104"/>
      <c r="V29" s="101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</row>
    <row r="30" spans="1:256" s="82" customFormat="1" x14ac:dyDescent="0.2">
      <c r="A30" s="102"/>
      <c r="B30" s="98"/>
      <c r="C30" s="103"/>
      <c r="D30" s="98" t="s">
        <v>20</v>
      </c>
      <c r="E30" s="98" t="s">
        <v>155</v>
      </c>
      <c r="F30" s="98"/>
      <c r="G30" s="98"/>
      <c r="H30" s="103"/>
      <c r="I30" s="88"/>
      <c r="J30" s="105"/>
      <c r="K30" s="88"/>
      <c r="L30" s="88"/>
      <c r="M30" s="89"/>
      <c r="N30" s="98"/>
      <c r="O30" s="98"/>
      <c r="P30" s="88"/>
      <c r="Q30" s="88"/>
      <c r="R30" s="89"/>
      <c r="S30" s="88"/>
      <c r="T30" s="88"/>
      <c r="U30" s="104"/>
      <c r="V30" s="101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</row>
    <row r="31" spans="1:256" s="82" customFormat="1" x14ac:dyDescent="0.2">
      <c r="A31" s="328" t="s">
        <v>156</v>
      </c>
      <c r="B31" s="328"/>
      <c r="C31" s="328"/>
      <c r="D31" s="88"/>
      <c r="E31" s="329" t="s">
        <v>20</v>
      </c>
      <c r="F31" s="329"/>
      <c r="G31" s="329"/>
      <c r="H31" s="329"/>
      <c r="I31" s="329"/>
      <c r="J31" s="329"/>
      <c r="K31" s="329"/>
      <c r="L31" s="329"/>
      <c r="M31" s="329"/>
      <c r="N31" s="329"/>
      <c r="O31" s="329"/>
      <c r="P31" s="329"/>
      <c r="Q31" s="329"/>
      <c r="R31" s="329"/>
      <c r="S31" s="329"/>
      <c r="T31" s="329"/>
      <c r="U31" s="329"/>
      <c r="V31" s="10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</row>
    <row r="32" spans="1:256" s="82" customFormat="1" x14ac:dyDescent="0.2">
      <c r="A32" s="102" t="s">
        <v>157</v>
      </c>
      <c r="B32" s="98" t="s">
        <v>10</v>
      </c>
      <c r="C32" s="103"/>
      <c r="D32" s="98" t="s">
        <v>11</v>
      </c>
      <c r="E32" s="98" t="s">
        <v>158</v>
      </c>
      <c r="F32" s="98"/>
      <c r="G32" s="98" t="s">
        <v>10</v>
      </c>
      <c r="H32" s="103"/>
      <c r="I32" s="98" t="s">
        <v>11</v>
      </c>
      <c r="J32" s="98" t="s">
        <v>50</v>
      </c>
      <c r="K32" s="98"/>
      <c r="L32" s="98" t="s">
        <v>10</v>
      </c>
      <c r="M32" s="103"/>
      <c r="N32" s="98" t="s">
        <v>11</v>
      </c>
      <c r="O32" s="98" t="s">
        <v>159</v>
      </c>
      <c r="P32" s="98"/>
      <c r="Q32" s="98" t="s">
        <v>10</v>
      </c>
      <c r="R32" s="103"/>
      <c r="S32" s="98" t="s">
        <v>11</v>
      </c>
      <c r="T32" s="98" t="s">
        <v>160</v>
      </c>
      <c r="U32" s="104"/>
      <c r="V32" s="101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</row>
    <row r="33" spans="1:256" s="82" customFormat="1" x14ac:dyDescent="0.2">
      <c r="A33" s="102" t="s">
        <v>161</v>
      </c>
      <c r="B33" s="98" t="s">
        <v>10</v>
      </c>
      <c r="C33" s="103"/>
      <c r="D33" s="98" t="s">
        <v>11</v>
      </c>
      <c r="E33" s="98" t="s">
        <v>162</v>
      </c>
      <c r="F33" s="98"/>
      <c r="G33" s="98" t="s">
        <v>10</v>
      </c>
      <c r="H33" s="103"/>
      <c r="I33" s="98" t="s">
        <v>11</v>
      </c>
      <c r="J33" s="98" t="s">
        <v>163</v>
      </c>
      <c r="K33" s="98"/>
      <c r="L33" s="98" t="s">
        <v>10</v>
      </c>
      <c r="M33" s="103"/>
      <c r="N33" s="98" t="s">
        <v>11</v>
      </c>
      <c r="O33" s="98" t="s">
        <v>164</v>
      </c>
      <c r="P33" s="98"/>
      <c r="Q33" s="98" t="s">
        <v>10</v>
      </c>
      <c r="R33" s="103"/>
      <c r="S33" s="98" t="s">
        <v>11</v>
      </c>
      <c r="T33" s="98" t="s">
        <v>165</v>
      </c>
      <c r="U33" s="104"/>
      <c r="V33" s="101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</row>
    <row r="34" spans="1:256" s="82" customFormat="1" x14ac:dyDescent="0.2">
      <c r="A34" s="87"/>
      <c r="B34" s="88" t="s">
        <v>10</v>
      </c>
      <c r="C34" s="89"/>
      <c r="D34" s="88" t="s">
        <v>11</v>
      </c>
      <c r="E34" s="88" t="s">
        <v>166</v>
      </c>
      <c r="F34" s="88"/>
      <c r="G34" s="88" t="s">
        <v>10</v>
      </c>
      <c r="H34" s="89"/>
      <c r="I34" s="88" t="s">
        <v>11</v>
      </c>
      <c r="J34" s="88" t="s">
        <v>167</v>
      </c>
      <c r="K34" s="88"/>
      <c r="L34" s="88" t="s">
        <v>10</v>
      </c>
      <c r="M34" s="89"/>
      <c r="N34" s="88" t="s">
        <v>11</v>
      </c>
      <c r="O34" s="88" t="s">
        <v>168</v>
      </c>
      <c r="P34" s="88"/>
      <c r="Q34" s="88" t="s">
        <v>10</v>
      </c>
      <c r="R34" s="89"/>
      <c r="S34" s="88" t="s">
        <v>11</v>
      </c>
      <c r="T34" s="88" t="s">
        <v>169</v>
      </c>
      <c r="U34" s="106"/>
      <c r="V34" s="101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</row>
    <row r="35" spans="1:256" s="82" customFormat="1" x14ac:dyDescent="0.2">
      <c r="A35" s="313" t="s">
        <v>72</v>
      </c>
      <c r="B35" s="313"/>
      <c r="C35" s="313"/>
      <c r="D35" s="313"/>
      <c r="E35" s="313"/>
      <c r="F35" s="313"/>
      <c r="G35" s="313"/>
      <c r="H35" s="313"/>
      <c r="I35" s="313"/>
      <c r="J35" s="313"/>
      <c r="K35" s="313"/>
      <c r="L35" s="313"/>
      <c r="M35" s="313"/>
      <c r="N35" s="313"/>
      <c r="O35" s="313"/>
      <c r="P35" s="313"/>
      <c r="Q35" s="313"/>
      <c r="R35" s="313"/>
      <c r="S35" s="313"/>
      <c r="T35" s="313"/>
      <c r="U35" s="313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</row>
    <row r="36" spans="1:256" s="82" customFormat="1" x14ac:dyDescent="0.2">
      <c r="A36" s="330" t="s">
        <v>170</v>
      </c>
      <c r="B36" s="330"/>
      <c r="C36" s="330"/>
      <c r="D36" s="331"/>
      <c r="E36" s="331"/>
      <c r="F36" s="331"/>
      <c r="G36" s="331"/>
      <c r="H36" s="332" t="s">
        <v>171</v>
      </c>
      <c r="I36" s="332"/>
      <c r="J36" s="332"/>
      <c r="K36" s="332"/>
      <c r="L36" s="332"/>
      <c r="M36" s="332"/>
      <c r="N36" s="332"/>
      <c r="O36" s="333"/>
      <c r="P36" s="333"/>
      <c r="Q36" s="333"/>
      <c r="R36" s="333"/>
      <c r="S36" s="333"/>
      <c r="T36" s="333"/>
      <c r="U36" s="333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  <c r="IV36"/>
    </row>
    <row r="37" spans="1:256" s="82" customFormat="1" x14ac:dyDescent="0.2">
      <c r="A37" s="323" t="s">
        <v>172</v>
      </c>
      <c r="B37" s="323"/>
      <c r="C37" s="323"/>
      <c r="D37" s="323"/>
      <c r="E37" s="323"/>
      <c r="F37" s="324" t="s">
        <v>173</v>
      </c>
      <c r="G37" s="324"/>
      <c r="H37" s="324"/>
      <c r="I37" s="324"/>
      <c r="J37" s="324"/>
      <c r="K37" s="325" t="s">
        <v>174</v>
      </c>
      <c r="L37" s="325"/>
      <c r="M37" s="325"/>
      <c r="N37" s="325"/>
      <c r="O37" s="325"/>
      <c r="P37" s="325"/>
      <c r="Q37" s="325"/>
      <c r="R37" s="325"/>
      <c r="S37" s="325"/>
      <c r="T37" s="325"/>
      <c r="U37" s="325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</row>
    <row r="38" spans="1:256" s="82" customFormat="1" x14ac:dyDescent="0.2">
      <c r="A38" s="322"/>
      <c r="B38" s="322"/>
      <c r="C38" s="322"/>
      <c r="D38" s="322"/>
      <c r="E38" s="322"/>
      <c r="F38" s="326"/>
      <c r="G38" s="326"/>
      <c r="H38" s="326"/>
      <c r="I38" s="326"/>
      <c r="J38" s="326"/>
      <c r="K38" s="327"/>
      <c r="L38" s="327"/>
      <c r="M38" s="327"/>
      <c r="N38" s="327"/>
      <c r="O38" s="327"/>
      <c r="P38" s="327"/>
      <c r="Q38" s="327"/>
      <c r="R38" s="327"/>
      <c r="S38" s="327"/>
      <c r="T38" s="327"/>
      <c r="U38" s="327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</row>
    <row r="39" spans="1:256" s="82" customFormat="1" x14ac:dyDescent="0.2">
      <c r="A39" s="319"/>
      <c r="B39" s="319"/>
      <c r="C39" s="319"/>
      <c r="D39" s="319"/>
      <c r="E39" s="319"/>
      <c r="F39" s="320"/>
      <c r="G39" s="320"/>
      <c r="H39" s="320"/>
      <c r="I39" s="320"/>
      <c r="J39" s="320"/>
      <c r="K39" s="321"/>
      <c r="L39" s="321"/>
      <c r="M39" s="321"/>
      <c r="N39" s="321"/>
      <c r="O39" s="321"/>
      <c r="P39" s="321"/>
      <c r="Q39" s="321"/>
      <c r="R39" s="321"/>
      <c r="S39" s="321"/>
      <c r="T39" s="321"/>
      <c r="U39" s="321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</row>
    <row r="40" spans="1:256" s="82" customFormat="1" x14ac:dyDescent="0.2">
      <c r="A40" s="322"/>
      <c r="B40" s="322"/>
      <c r="C40" s="322"/>
      <c r="D40" s="322"/>
      <c r="E40" s="322"/>
      <c r="F40" s="320"/>
      <c r="G40" s="320"/>
      <c r="H40" s="320"/>
      <c r="I40" s="320"/>
      <c r="J40" s="320"/>
      <c r="K40" s="321"/>
      <c r="L40" s="321"/>
      <c r="M40" s="321"/>
      <c r="N40" s="321"/>
      <c r="O40" s="321"/>
      <c r="P40" s="321"/>
      <c r="Q40" s="321"/>
      <c r="R40" s="321"/>
      <c r="S40" s="321"/>
      <c r="T40" s="321"/>
      <c r="U40" s="321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</row>
    <row r="41" spans="1:256" s="82" customFormat="1" x14ac:dyDescent="0.2">
      <c r="A41" s="319"/>
      <c r="B41" s="319"/>
      <c r="C41" s="319"/>
      <c r="D41" s="319"/>
      <c r="E41" s="319"/>
      <c r="F41" s="320"/>
      <c r="G41" s="320"/>
      <c r="H41" s="320"/>
      <c r="I41" s="320"/>
      <c r="J41" s="320"/>
      <c r="K41" s="321"/>
      <c r="L41" s="321"/>
      <c r="M41" s="321"/>
      <c r="N41" s="321"/>
      <c r="O41" s="321"/>
      <c r="P41" s="321"/>
      <c r="Q41" s="321"/>
      <c r="R41" s="321"/>
      <c r="S41" s="321"/>
      <c r="T41" s="321"/>
      <c r="U41" s="32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</row>
    <row r="42" spans="1:256" s="82" customFormat="1" x14ac:dyDescent="0.2">
      <c r="A42" s="313" t="s">
        <v>175</v>
      </c>
      <c r="B42" s="313"/>
      <c r="C42" s="313"/>
      <c r="D42" s="313"/>
      <c r="E42" s="313"/>
      <c r="F42" s="313"/>
      <c r="G42" s="313"/>
      <c r="H42" s="313"/>
      <c r="I42" s="313"/>
      <c r="J42" s="313"/>
      <c r="K42" s="313"/>
      <c r="L42" s="313"/>
      <c r="M42" s="313"/>
      <c r="N42" s="313"/>
      <c r="O42" s="313"/>
      <c r="P42" s="313"/>
      <c r="Q42" s="313"/>
      <c r="R42" s="313"/>
      <c r="S42" s="313"/>
      <c r="T42" s="313"/>
      <c r="U42" s="313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  <c r="HU42"/>
      <c r="HV42"/>
      <c r="HW42"/>
      <c r="HX42"/>
      <c r="HY42"/>
      <c r="HZ42"/>
      <c r="IA42"/>
      <c r="IB42"/>
      <c r="IC42"/>
      <c r="ID42"/>
      <c r="IE42"/>
      <c r="IF42"/>
      <c r="IG42"/>
      <c r="IH42"/>
      <c r="II42"/>
      <c r="IJ42"/>
      <c r="IK42"/>
      <c r="IL42"/>
      <c r="IM42"/>
      <c r="IN42"/>
      <c r="IO42"/>
      <c r="IP42"/>
      <c r="IQ42"/>
      <c r="IR42"/>
      <c r="IS42"/>
      <c r="IT42"/>
      <c r="IU42"/>
      <c r="IV42"/>
    </row>
    <row r="43" spans="1:256" s="82" customFormat="1" x14ac:dyDescent="0.2">
      <c r="A43" s="84" t="s">
        <v>176</v>
      </c>
      <c r="B43" s="85" t="s">
        <v>10</v>
      </c>
      <c r="C43" s="86"/>
      <c r="D43" s="85" t="s">
        <v>11</v>
      </c>
      <c r="E43" s="314" t="s">
        <v>177</v>
      </c>
      <c r="F43" s="314"/>
      <c r="G43" s="314"/>
      <c r="H43" s="314"/>
      <c r="I43" s="314"/>
      <c r="J43" s="314"/>
      <c r="K43" s="85"/>
      <c r="L43" s="85" t="s">
        <v>10</v>
      </c>
      <c r="M43" s="86"/>
      <c r="N43" s="85" t="s">
        <v>11</v>
      </c>
      <c r="O43" s="314" t="s">
        <v>178</v>
      </c>
      <c r="P43" s="314"/>
      <c r="Q43" s="85" t="s">
        <v>10</v>
      </c>
      <c r="R43" s="86"/>
      <c r="S43" s="85" t="s">
        <v>11</v>
      </c>
      <c r="T43" s="315" t="s">
        <v>179</v>
      </c>
      <c r="U43" s="315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  <c r="IG43"/>
      <c r="IH43"/>
      <c r="II43"/>
      <c r="IJ43"/>
      <c r="IK43"/>
      <c r="IL43"/>
      <c r="IM43"/>
      <c r="IN43"/>
      <c r="IO43"/>
      <c r="IP43"/>
      <c r="IQ43"/>
      <c r="IR43"/>
      <c r="IS43"/>
      <c r="IT43"/>
      <c r="IU43"/>
      <c r="IV43"/>
    </row>
    <row r="44" spans="1:256" s="82" customFormat="1" x14ac:dyDescent="0.2">
      <c r="A44" s="316" t="s">
        <v>180</v>
      </c>
      <c r="B44" s="316"/>
      <c r="C44" s="316"/>
      <c r="D44" s="316"/>
      <c r="E44" s="301"/>
      <c r="F44" s="301"/>
      <c r="G44" s="301"/>
      <c r="H44" s="301"/>
      <c r="I44" s="301"/>
      <c r="J44" s="98" t="s">
        <v>181</v>
      </c>
      <c r="K44" s="311" t="s">
        <v>182</v>
      </c>
      <c r="L44" s="311"/>
      <c r="M44" s="311"/>
      <c r="N44" s="311"/>
      <c r="O44" s="311"/>
      <c r="P44" s="311"/>
      <c r="Q44" s="301"/>
      <c r="R44" s="301"/>
      <c r="S44" s="301"/>
      <c r="T44" s="301"/>
      <c r="U44" s="104"/>
      <c r="FR44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J44"/>
      <c r="GK44"/>
      <c r="GL44"/>
      <c r="GM44"/>
      <c r="GN44"/>
      <c r="GO44"/>
      <c r="GP44"/>
      <c r="GQ44"/>
      <c r="GR44"/>
      <c r="GS44"/>
      <c r="GT44"/>
      <c r="GU44"/>
      <c r="GV44"/>
      <c r="GW44"/>
      <c r="GX44"/>
      <c r="GY44"/>
      <c r="GZ44"/>
      <c r="HA44"/>
      <c r="HB44"/>
      <c r="HC44"/>
      <c r="HD44"/>
      <c r="HE44"/>
      <c r="HF44"/>
      <c r="HG44"/>
      <c r="HH44"/>
      <c r="HI44"/>
      <c r="HJ44"/>
      <c r="HK44"/>
      <c r="HL44"/>
      <c r="HM44"/>
      <c r="HN44"/>
      <c r="HO44"/>
      <c r="HP44"/>
      <c r="HQ44"/>
      <c r="HR44"/>
      <c r="HS44"/>
      <c r="HT44"/>
      <c r="HU44"/>
      <c r="HV44"/>
      <c r="HW44"/>
      <c r="HX44"/>
      <c r="HY44"/>
      <c r="HZ44"/>
      <c r="IA44"/>
      <c r="IB44"/>
      <c r="IC44"/>
      <c r="ID44"/>
      <c r="IE44"/>
      <c r="IF44"/>
      <c r="IG44"/>
      <c r="IH44"/>
      <c r="II44"/>
      <c r="IJ44"/>
      <c r="IK44"/>
      <c r="IL44"/>
      <c r="IM44"/>
      <c r="IN44"/>
      <c r="IO44"/>
      <c r="IP44"/>
      <c r="IQ44"/>
      <c r="IR44"/>
      <c r="IS44"/>
      <c r="IT44"/>
      <c r="IU44"/>
      <c r="IV44"/>
    </row>
    <row r="45" spans="1:256" s="82" customFormat="1" x14ac:dyDescent="0.2">
      <c r="A45" s="316" t="s">
        <v>183</v>
      </c>
      <c r="B45" s="316"/>
      <c r="C45" s="316"/>
      <c r="D45" s="316"/>
      <c r="E45" s="301"/>
      <c r="F45" s="301"/>
      <c r="G45" s="301"/>
      <c r="H45" s="301"/>
      <c r="I45" s="301"/>
      <c r="J45" s="98"/>
      <c r="K45" s="311" t="s">
        <v>184</v>
      </c>
      <c r="L45" s="311"/>
      <c r="M45" s="311"/>
      <c r="N45" s="311"/>
      <c r="O45" s="311"/>
      <c r="P45" s="311"/>
      <c r="Q45" s="301"/>
      <c r="R45" s="301"/>
      <c r="S45" s="301"/>
      <c r="T45" s="301"/>
      <c r="U45" s="104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J45"/>
      <c r="GK45"/>
      <c r="GL45"/>
      <c r="GM45"/>
      <c r="GN45"/>
      <c r="GO45"/>
      <c r="GP45"/>
      <c r="GQ45"/>
      <c r="GR45"/>
      <c r="GS45"/>
      <c r="GT45"/>
      <c r="GU45"/>
      <c r="GV45"/>
      <c r="GW45"/>
      <c r="GX45"/>
      <c r="GY45"/>
      <c r="GZ45"/>
      <c r="HA45"/>
      <c r="HB45"/>
      <c r="HC45"/>
      <c r="HD45"/>
      <c r="HE45"/>
      <c r="HF45"/>
      <c r="HG45"/>
      <c r="HH45"/>
      <c r="HI45"/>
      <c r="HJ45"/>
      <c r="HK45"/>
      <c r="HL45"/>
      <c r="HM45"/>
      <c r="HN45"/>
      <c r="HO45"/>
      <c r="HP45"/>
      <c r="HQ45"/>
      <c r="HR45"/>
      <c r="HS45"/>
      <c r="HT45"/>
      <c r="HU45"/>
      <c r="HV45"/>
      <c r="HW45"/>
      <c r="HX45"/>
      <c r="HY45"/>
      <c r="HZ45"/>
      <c r="IA45"/>
      <c r="IB45"/>
      <c r="IC45"/>
      <c r="ID45"/>
      <c r="IE45"/>
      <c r="IF45"/>
      <c r="IG45"/>
      <c r="IH45"/>
      <c r="II45"/>
      <c r="IJ45"/>
      <c r="IK45"/>
      <c r="IL45"/>
      <c r="IM45"/>
      <c r="IN45"/>
      <c r="IO45"/>
      <c r="IP45"/>
      <c r="IQ45"/>
      <c r="IR45"/>
      <c r="IS45"/>
      <c r="IT45"/>
      <c r="IU45"/>
      <c r="IV45"/>
    </row>
    <row r="46" spans="1:256" s="82" customFormat="1" x14ac:dyDescent="0.2">
      <c r="A46" s="316" t="s">
        <v>185</v>
      </c>
      <c r="B46" s="316"/>
      <c r="C46" s="316"/>
      <c r="D46" s="316"/>
      <c r="E46" s="301"/>
      <c r="F46" s="301"/>
      <c r="G46" s="301"/>
      <c r="H46" s="301"/>
      <c r="I46" s="301"/>
      <c r="J46" s="98"/>
      <c r="K46" s="311" t="s">
        <v>186</v>
      </c>
      <c r="L46" s="311"/>
      <c r="M46" s="311"/>
      <c r="N46" s="311"/>
      <c r="O46" s="311"/>
      <c r="P46" s="311"/>
      <c r="Q46" s="301"/>
      <c r="R46" s="301"/>
      <c r="S46" s="301"/>
      <c r="T46" s="301"/>
      <c r="U46" s="104"/>
      <c r="FR46"/>
      <c r="FS46"/>
      <c r="FT46"/>
      <c r="FU46"/>
      <c r="FV46"/>
      <c r="FW46"/>
      <c r="FX46"/>
      <c r="FY46"/>
      <c r="FZ46"/>
      <c r="GA46"/>
      <c r="GB46"/>
      <c r="GC46"/>
      <c r="GD46"/>
      <c r="GE46"/>
      <c r="GF46"/>
      <c r="GG46"/>
      <c r="GH46"/>
      <c r="GI46"/>
      <c r="GJ46"/>
      <c r="GK46"/>
      <c r="GL46"/>
      <c r="GM46"/>
      <c r="GN46"/>
      <c r="GO46"/>
      <c r="GP46"/>
      <c r="GQ46"/>
      <c r="GR46"/>
      <c r="GS46"/>
      <c r="GT46"/>
      <c r="GU46"/>
      <c r="GV46"/>
      <c r="GW46"/>
      <c r="GX46"/>
      <c r="GY46"/>
      <c r="GZ46"/>
      <c r="HA46"/>
      <c r="HB46"/>
      <c r="HC46"/>
      <c r="HD46"/>
      <c r="HE46"/>
      <c r="HF46"/>
      <c r="HG46"/>
      <c r="HH46"/>
      <c r="HI46"/>
      <c r="HJ46"/>
      <c r="HK46"/>
      <c r="HL46"/>
      <c r="HM46"/>
      <c r="HN46"/>
      <c r="HO46"/>
      <c r="HP46"/>
      <c r="HQ46"/>
      <c r="HR46"/>
      <c r="HS46"/>
      <c r="HT46"/>
      <c r="HU46"/>
      <c r="HV46"/>
      <c r="HW46"/>
      <c r="HX46"/>
      <c r="HY46"/>
      <c r="HZ46"/>
      <c r="IA46"/>
      <c r="IB46"/>
      <c r="IC46"/>
      <c r="ID46"/>
      <c r="IE46"/>
      <c r="IF46"/>
      <c r="IG46"/>
      <c r="IH46"/>
      <c r="II46"/>
      <c r="IJ46"/>
      <c r="IK46"/>
      <c r="IL46"/>
      <c r="IM46"/>
      <c r="IN46"/>
      <c r="IO46"/>
      <c r="IP46"/>
      <c r="IQ46"/>
      <c r="IR46"/>
      <c r="IS46"/>
      <c r="IT46"/>
      <c r="IU46"/>
      <c r="IV46"/>
    </row>
    <row r="47" spans="1:256" s="82" customFormat="1" x14ac:dyDescent="0.2">
      <c r="A47" s="317" t="s">
        <v>187</v>
      </c>
      <c r="B47" s="317"/>
      <c r="C47" s="317"/>
      <c r="D47" s="317"/>
      <c r="E47" s="89"/>
      <c r="F47" s="89"/>
      <c r="G47" s="89"/>
      <c r="H47" s="89"/>
      <c r="I47" s="89"/>
      <c r="J47" s="88"/>
      <c r="K47" s="318" t="s">
        <v>188</v>
      </c>
      <c r="L47" s="318"/>
      <c r="M47" s="318"/>
      <c r="N47" s="318"/>
      <c r="O47" s="318"/>
      <c r="P47" s="318"/>
      <c r="Q47" s="301"/>
      <c r="R47" s="301"/>
      <c r="S47" s="301"/>
      <c r="T47" s="301"/>
      <c r="U47" s="106"/>
      <c r="FR47"/>
      <c r="FS47"/>
      <c r="FT47"/>
      <c r="FU47"/>
      <c r="FV47"/>
      <c r="FW47"/>
      <c r="FX47"/>
      <c r="FY47"/>
      <c r="FZ47"/>
      <c r="GA47"/>
      <c r="GB47"/>
      <c r="GC47"/>
      <c r="GD47"/>
      <c r="GE47"/>
      <c r="GF47"/>
      <c r="GG47"/>
      <c r="GH47"/>
      <c r="GI47"/>
      <c r="GJ47"/>
      <c r="GK47"/>
      <c r="GL47"/>
      <c r="GM47"/>
      <c r="GN47"/>
      <c r="GO47"/>
      <c r="GP47"/>
      <c r="GQ47"/>
      <c r="GR47"/>
      <c r="GS47"/>
      <c r="GT47"/>
      <c r="GU47"/>
      <c r="GV47"/>
      <c r="GW47"/>
      <c r="GX47"/>
      <c r="GY47"/>
      <c r="GZ47"/>
      <c r="HA47"/>
      <c r="HB47"/>
      <c r="HC47"/>
      <c r="HD47"/>
      <c r="HE47"/>
      <c r="HF47"/>
      <c r="HG47"/>
      <c r="HH47"/>
      <c r="HI47"/>
      <c r="HJ47"/>
      <c r="HK47"/>
      <c r="HL47"/>
      <c r="HM47"/>
      <c r="HN47"/>
      <c r="HO47"/>
      <c r="HP47"/>
      <c r="HQ47"/>
      <c r="HR47"/>
      <c r="HS47"/>
      <c r="HT47"/>
      <c r="HU47"/>
      <c r="HV47"/>
      <c r="HW47"/>
      <c r="HX47"/>
      <c r="HY47"/>
      <c r="HZ47"/>
      <c r="IA47"/>
      <c r="IB47"/>
      <c r="IC47"/>
      <c r="ID47"/>
      <c r="IE47"/>
      <c r="IF47"/>
      <c r="IG47"/>
      <c r="IH47"/>
      <c r="II47"/>
      <c r="IJ47"/>
      <c r="IK47"/>
      <c r="IL47"/>
      <c r="IM47"/>
      <c r="IN47"/>
      <c r="IO47"/>
      <c r="IP47"/>
      <c r="IQ47"/>
      <c r="IR47"/>
      <c r="IS47"/>
      <c r="IT47"/>
      <c r="IU47"/>
      <c r="IV47"/>
    </row>
    <row r="48" spans="1:256" s="82" customFormat="1" x14ac:dyDescent="0.2">
      <c r="A48" s="313" t="s">
        <v>189</v>
      </c>
      <c r="B48" s="313"/>
      <c r="C48" s="313"/>
      <c r="D48" s="313"/>
      <c r="E48" s="313"/>
      <c r="F48" s="313"/>
      <c r="G48" s="313"/>
      <c r="H48" s="313"/>
      <c r="I48" s="313"/>
      <c r="J48" s="313"/>
      <c r="K48" s="313"/>
      <c r="L48" s="313"/>
      <c r="M48" s="313"/>
      <c r="N48" s="313"/>
      <c r="O48" s="313"/>
      <c r="P48" s="313"/>
      <c r="Q48" s="313"/>
      <c r="R48" s="313"/>
      <c r="S48" s="313"/>
      <c r="T48" s="313"/>
      <c r="U48" s="313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</row>
    <row r="49" spans="1:256" s="82" customFormat="1" x14ac:dyDescent="0.2">
      <c r="A49" s="109" t="s">
        <v>190</v>
      </c>
      <c r="B49" s="85" t="s">
        <v>10</v>
      </c>
      <c r="C49" s="86"/>
      <c r="D49" s="85" t="s">
        <v>11</v>
      </c>
      <c r="E49" s="107" t="s">
        <v>191</v>
      </c>
      <c r="F49" s="107"/>
      <c r="G49" s="85" t="s">
        <v>10</v>
      </c>
      <c r="H49" s="86"/>
      <c r="I49" s="85" t="s">
        <v>11</v>
      </c>
      <c r="J49" s="314" t="s">
        <v>192</v>
      </c>
      <c r="K49" s="314"/>
      <c r="L49" s="85" t="s">
        <v>10</v>
      </c>
      <c r="M49" s="86"/>
      <c r="N49" s="85" t="s">
        <v>11</v>
      </c>
      <c r="O49" s="314" t="s">
        <v>193</v>
      </c>
      <c r="P49" s="314"/>
      <c r="Q49" s="85"/>
      <c r="R49" s="86"/>
      <c r="S49" s="85"/>
      <c r="T49" s="315"/>
      <c r="U49" s="315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</row>
    <row r="50" spans="1:256" s="82" customFormat="1" x14ac:dyDescent="0.2">
      <c r="A50" s="110" t="s">
        <v>194</v>
      </c>
      <c r="B50" s="98" t="s">
        <v>10</v>
      </c>
      <c r="C50" s="103"/>
      <c r="D50" s="98" t="s">
        <v>11</v>
      </c>
      <c r="E50" s="108" t="s">
        <v>60</v>
      </c>
      <c r="F50" s="108"/>
      <c r="G50" s="98" t="s">
        <v>10</v>
      </c>
      <c r="H50" s="103"/>
      <c r="I50" s="98" t="s">
        <v>11</v>
      </c>
      <c r="J50" s="311" t="s">
        <v>61</v>
      </c>
      <c r="K50" s="311"/>
      <c r="L50" s="98" t="s">
        <v>10</v>
      </c>
      <c r="M50" s="103"/>
      <c r="N50" s="98" t="s">
        <v>11</v>
      </c>
      <c r="O50" s="311" t="s">
        <v>62</v>
      </c>
      <c r="P50" s="311"/>
      <c r="Q50" s="98"/>
      <c r="R50" s="103"/>
      <c r="S50" s="98"/>
      <c r="T50" s="312"/>
      <c r="U50" s="312"/>
      <c r="FR50"/>
      <c r="FS50"/>
      <c r="FT50"/>
      <c r="FU50"/>
      <c r="FV50"/>
      <c r="FW50"/>
      <c r="FX50"/>
      <c r="FY50"/>
      <c r="FZ50"/>
      <c r="GA50"/>
      <c r="GB50"/>
      <c r="GC50"/>
      <c r="GD50"/>
      <c r="GE50"/>
      <c r="GF50"/>
      <c r="GG50"/>
      <c r="GH50"/>
      <c r="GI50"/>
      <c r="GJ50"/>
      <c r="GK50"/>
      <c r="GL50"/>
      <c r="GM50"/>
      <c r="GN50"/>
      <c r="GO50"/>
      <c r="GP50"/>
      <c r="GQ50"/>
      <c r="GR50"/>
      <c r="GS50"/>
      <c r="GT50"/>
      <c r="GU50"/>
      <c r="GV50"/>
      <c r="GW50"/>
      <c r="GX50"/>
      <c r="GY50"/>
      <c r="GZ50"/>
      <c r="HA50"/>
      <c r="HB50"/>
      <c r="HC50"/>
      <c r="HD50"/>
      <c r="HE50"/>
      <c r="HF50"/>
      <c r="HG50"/>
      <c r="HH50"/>
      <c r="HI50"/>
      <c r="HJ50"/>
      <c r="HK50"/>
      <c r="HL50"/>
      <c r="HM50"/>
      <c r="HN50"/>
      <c r="HO50"/>
      <c r="HP50"/>
      <c r="HQ50"/>
      <c r="HR50"/>
      <c r="HS50"/>
      <c r="HT50"/>
      <c r="HU50"/>
      <c r="HV50"/>
      <c r="HW50"/>
      <c r="HX50"/>
      <c r="HY50"/>
      <c r="HZ50"/>
      <c r="IA50"/>
      <c r="IB50"/>
      <c r="IC50"/>
      <c r="ID50"/>
      <c r="IE50"/>
      <c r="IF50"/>
      <c r="IG50"/>
      <c r="IH50"/>
      <c r="II50"/>
      <c r="IJ50"/>
      <c r="IK50"/>
      <c r="IL50"/>
      <c r="IM50"/>
      <c r="IN50"/>
      <c r="IO50"/>
      <c r="IP50"/>
      <c r="IQ50"/>
      <c r="IR50"/>
      <c r="IS50"/>
      <c r="IT50"/>
      <c r="IU50"/>
      <c r="IV50"/>
    </row>
    <row r="51" spans="1:256" s="82" customFormat="1" x14ac:dyDescent="0.2">
      <c r="A51" s="110" t="s">
        <v>195</v>
      </c>
      <c r="B51" s="98" t="s">
        <v>10</v>
      </c>
      <c r="C51" s="103"/>
      <c r="D51" s="98" t="s">
        <v>11</v>
      </c>
      <c r="E51" s="108" t="s">
        <v>196</v>
      </c>
      <c r="F51" s="108"/>
      <c r="G51" s="98" t="s">
        <v>10</v>
      </c>
      <c r="H51" s="103"/>
      <c r="I51" s="98" t="s">
        <v>11</v>
      </c>
      <c r="J51" s="311" t="s">
        <v>197</v>
      </c>
      <c r="K51" s="311"/>
      <c r="L51" s="98"/>
      <c r="M51" s="103"/>
      <c r="N51" s="98"/>
      <c r="O51" s="311"/>
      <c r="P51" s="311"/>
      <c r="Q51" s="98"/>
      <c r="R51" s="103"/>
      <c r="S51" s="98"/>
      <c r="T51" s="312"/>
      <c r="U51" s="312"/>
      <c r="FR51"/>
      <c r="FS51"/>
      <c r="FT51"/>
      <c r="FU51"/>
      <c r="FV51"/>
      <c r="FW51"/>
      <c r="FX51"/>
      <c r="FY51"/>
      <c r="FZ51"/>
      <c r="GA51"/>
      <c r="GB51"/>
      <c r="GC51"/>
      <c r="GD51"/>
      <c r="GE51"/>
      <c r="GF51"/>
      <c r="GG51"/>
      <c r="GH51"/>
      <c r="GI51"/>
      <c r="GJ51"/>
      <c r="GK51"/>
      <c r="GL51"/>
      <c r="GM51"/>
      <c r="GN51"/>
      <c r="GO51"/>
      <c r="GP51"/>
      <c r="GQ51"/>
      <c r="GR51"/>
      <c r="GS51"/>
      <c r="GT51"/>
      <c r="GU51"/>
      <c r="GV51"/>
      <c r="GW51"/>
      <c r="GX51"/>
      <c r="GY51"/>
      <c r="GZ51"/>
      <c r="HA51"/>
      <c r="HB51"/>
      <c r="HC51"/>
      <c r="HD51"/>
      <c r="HE51"/>
      <c r="HF51"/>
      <c r="HG51"/>
      <c r="HH51"/>
      <c r="HI51"/>
      <c r="HJ51"/>
      <c r="HK51"/>
      <c r="HL51"/>
      <c r="HM51"/>
      <c r="HN51"/>
      <c r="HO51"/>
      <c r="HP51"/>
      <c r="HQ51"/>
      <c r="HR51"/>
      <c r="HS51"/>
      <c r="HT51"/>
      <c r="HU51"/>
      <c r="HV51"/>
      <c r="HW51"/>
      <c r="HX51"/>
      <c r="HY51"/>
      <c r="HZ51"/>
      <c r="IA51"/>
      <c r="IB51"/>
      <c r="IC51"/>
      <c r="ID51"/>
      <c r="IE51"/>
      <c r="IF51"/>
      <c r="IG51"/>
      <c r="IH51"/>
      <c r="II51"/>
      <c r="IJ51"/>
      <c r="IK51"/>
      <c r="IL51"/>
      <c r="IM51"/>
      <c r="IN51"/>
      <c r="IO51"/>
      <c r="IP51"/>
      <c r="IQ51"/>
      <c r="IR51"/>
      <c r="IS51"/>
      <c r="IT51"/>
      <c r="IU51"/>
      <c r="IV51"/>
    </row>
    <row r="52" spans="1:256" s="82" customFormat="1" x14ac:dyDescent="0.2">
      <c r="A52" s="110" t="s">
        <v>198</v>
      </c>
      <c r="B52" s="98" t="s">
        <v>10</v>
      </c>
      <c r="C52" s="103"/>
      <c r="D52" s="98" t="s">
        <v>11</v>
      </c>
      <c r="E52" s="108" t="s">
        <v>199</v>
      </c>
      <c r="F52" s="108"/>
      <c r="G52" s="98" t="s">
        <v>10</v>
      </c>
      <c r="H52" s="103"/>
      <c r="I52" s="98" t="s">
        <v>11</v>
      </c>
      <c r="J52" s="311" t="s">
        <v>200</v>
      </c>
      <c r="K52" s="311"/>
      <c r="L52" s="98" t="s">
        <v>10</v>
      </c>
      <c r="M52" s="103"/>
      <c r="N52" s="98" t="s">
        <v>11</v>
      </c>
      <c r="O52" s="311" t="s">
        <v>201</v>
      </c>
      <c r="P52" s="311"/>
      <c r="Q52" s="98"/>
      <c r="R52" s="103"/>
      <c r="S52" s="98"/>
      <c r="T52" s="312"/>
      <c r="U52" s="312"/>
      <c r="FR52"/>
      <c r="FS52"/>
      <c r="FT52"/>
      <c r="FU52"/>
      <c r="FV52"/>
      <c r="FW52"/>
      <c r="FX52"/>
      <c r="FY52"/>
      <c r="FZ52"/>
      <c r="GA52"/>
      <c r="GB52"/>
      <c r="GC52"/>
      <c r="GD52"/>
      <c r="GE52"/>
      <c r="GF52"/>
      <c r="GG52"/>
      <c r="GH52"/>
      <c r="GI52"/>
      <c r="GJ52"/>
      <c r="GK52"/>
      <c r="GL52"/>
      <c r="GM52"/>
      <c r="GN52"/>
      <c r="GO52"/>
      <c r="GP52"/>
      <c r="GQ52"/>
      <c r="GR52"/>
      <c r="GS52"/>
      <c r="GT52"/>
      <c r="GU52"/>
      <c r="GV52"/>
      <c r="GW52"/>
      <c r="GX52"/>
      <c r="GY52"/>
      <c r="GZ52"/>
      <c r="HA52"/>
      <c r="HB52"/>
      <c r="HC52"/>
      <c r="HD52"/>
      <c r="HE52"/>
      <c r="HF52"/>
      <c r="HG52"/>
      <c r="HH52"/>
      <c r="HI52"/>
      <c r="HJ52"/>
      <c r="HK52"/>
      <c r="HL52"/>
      <c r="HM52"/>
      <c r="HN52"/>
      <c r="HO52"/>
      <c r="HP52"/>
      <c r="HQ52"/>
      <c r="HR52"/>
      <c r="HS52"/>
      <c r="HT52"/>
      <c r="HU52"/>
      <c r="HV52"/>
      <c r="HW52"/>
      <c r="HX52"/>
      <c r="HY52"/>
      <c r="HZ52"/>
      <c r="IA52"/>
      <c r="IB52"/>
      <c r="IC52"/>
      <c r="ID52"/>
      <c r="IE52"/>
      <c r="IF52"/>
      <c r="IG52"/>
      <c r="IH52"/>
      <c r="II52"/>
      <c r="IJ52"/>
      <c r="IK52"/>
      <c r="IL52"/>
      <c r="IM52"/>
      <c r="IN52"/>
      <c r="IO52"/>
      <c r="IP52"/>
      <c r="IQ52"/>
      <c r="IR52"/>
      <c r="IS52"/>
      <c r="IT52"/>
      <c r="IU52"/>
      <c r="IV52"/>
    </row>
    <row r="53" spans="1:256" s="82" customFormat="1" x14ac:dyDescent="0.2">
      <c r="A53" s="110" t="s">
        <v>202</v>
      </c>
      <c r="B53" s="98" t="s">
        <v>10</v>
      </c>
      <c r="C53" s="103"/>
      <c r="D53" s="98" t="s">
        <v>11</v>
      </c>
      <c r="E53" s="108" t="s">
        <v>203</v>
      </c>
      <c r="F53" s="108"/>
      <c r="G53" s="98" t="s">
        <v>10</v>
      </c>
      <c r="H53" s="103"/>
      <c r="I53" s="98" t="s">
        <v>11</v>
      </c>
      <c r="J53" s="311" t="s">
        <v>204</v>
      </c>
      <c r="K53" s="311"/>
      <c r="L53" s="98"/>
      <c r="M53" s="103"/>
      <c r="N53" s="98"/>
      <c r="O53" s="311"/>
      <c r="P53" s="311"/>
      <c r="Q53" s="98"/>
      <c r="R53" s="103"/>
      <c r="S53" s="98"/>
      <c r="T53" s="312"/>
      <c r="U53" s="312"/>
      <c r="FR53"/>
      <c r="FS53"/>
      <c r="FT53"/>
      <c r="FU53"/>
      <c r="FV53"/>
      <c r="FW53"/>
      <c r="FX53"/>
      <c r="FY53"/>
      <c r="FZ53"/>
      <c r="GA53"/>
      <c r="GB53"/>
      <c r="GC53"/>
      <c r="GD53"/>
      <c r="GE53"/>
      <c r="GF53"/>
      <c r="GG53"/>
      <c r="GH53"/>
      <c r="GI53"/>
      <c r="GJ53"/>
      <c r="GK53"/>
      <c r="GL53"/>
      <c r="GM53"/>
      <c r="GN53"/>
      <c r="GO53"/>
      <c r="GP53"/>
      <c r="GQ53"/>
      <c r="GR53"/>
      <c r="GS53"/>
      <c r="GT53"/>
      <c r="GU53"/>
      <c r="GV53"/>
      <c r="GW53"/>
      <c r="GX53"/>
      <c r="GY53"/>
      <c r="GZ53"/>
      <c r="HA53"/>
      <c r="HB53"/>
      <c r="HC53"/>
      <c r="HD53"/>
      <c r="HE53"/>
      <c r="HF53"/>
      <c r="HG53"/>
      <c r="HH53"/>
      <c r="HI53"/>
      <c r="HJ53"/>
      <c r="HK53"/>
      <c r="HL53"/>
      <c r="HM53"/>
      <c r="HN53"/>
      <c r="HO53"/>
      <c r="HP53"/>
      <c r="HQ53"/>
      <c r="HR53"/>
      <c r="HS53"/>
      <c r="HT53"/>
      <c r="HU53"/>
      <c r="HV53"/>
      <c r="HW53"/>
      <c r="HX53"/>
      <c r="HY53"/>
      <c r="HZ53"/>
      <c r="IA53"/>
      <c r="IB53"/>
      <c r="IC53"/>
      <c r="ID53"/>
      <c r="IE53"/>
      <c r="IF53"/>
      <c r="IG53"/>
      <c r="IH53"/>
      <c r="II53"/>
      <c r="IJ53"/>
      <c r="IK53"/>
      <c r="IL53"/>
      <c r="IM53"/>
      <c r="IN53"/>
      <c r="IO53"/>
      <c r="IP53"/>
      <c r="IQ53"/>
      <c r="IR53"/>
      <c r="IS53"/>
      <c r="IT53"/>
      <c r="IU53"/>
      <c r="IV53"/>
    </row>
    <row r="54" spans="1:256" s="82" customFormat="1" x14ac:dyDescent="0.2">
      <c r="A54" s="110" t="s">
        <v>205</v>
      </c>
      <c r="B54" s="98" t="s">
        <v>10</v>
      </c>
      <c r="C54" s="103"/>
      <c r="D54" s="98" t="s">
        <v>11</v>
      </c>
      <c r="E54" s="108" t="s">
        <v>86</v>
      </c>
      <c r="F54" s="108"/>
      <c r="G54" s="98" t="s">
        <v>10</v>
      </c>
      <c r="H54" s="103"/>
      <c r="I54" s="98" t="s">
        <v>11</v>
      </c>
      <c r="J54" s="311" t="s">
        <v>87</v>
      </c>
      <c r="K54" s="311"/>
      <c r="L54" s="98" t="s">
        <v>10</v>
      </c>
      <c r="M54" s="103"/>
      <c r="N54" s="98" t="s">
        <v>11</v>
      </c>
      <c r="O54" s="311" t="s">
        <v>88</v>
      </c>
      <c r="P54" s="311"/>
      <c r="Q54" s="98"/>
      <c r="R54" s="103"/>
      <c r="S54" s="98"/>
      <c r="T54" s="312"/>
      <c r="U54" s="312"/>
      <c r="FR54"/>
      <c r="FS54"/>
      <c r="FT54"/>
      <c r="FU54"/>
      <c r="FV54"/>
      <c r="FW54"/>
      <c r="FX54"/>
      <c r="FY54"/>
      <c r="FZ54"/>
      <c r="GA54"/>
      <c r="GB54"/>
      <c r="GC54"/>
      <c r="GD54"/>
      <c r="GE54"/>
      <c r="GF54"/>
      <c r="GG54"/>
      <c r="GH54"/>
      <c r="GI54"/>
      <c r="GJ54"/>
      <c r="GK54"/>
      <c r="GL54"/>
      <c r="GM54"/>
      <c r="GN54"/>
      <c r="GO54"/>
      <c r="GP54"/>
      <c r="GQ54"/>
      <c r="GR54"/>
      <c r="GS54"/>
      <c r="GT54"/>
      <c r="GU54"/>
      <c r="GV54"/>
      <c r="GW54"/>
      <c r="GX54"/>
      <c r="GY54"/>
      <c r="GZ54"/>
      <c r="HA54"/>
      <c r="HB54"/>
      <c r="HC54"/>
      <c r="HD54"/>
      <c r="HE54"/>
      <c r="HF54"/>
      <c r="HG54"/>
      <c r="HH54"/>
      <c r="HI54"/>
      <c r="HJ54"/>
      <c r="HK54"/>
      <c r="HL54"/>
      <c r="HM54"/>
      <c r="HN54"/>
      <c r="HO54"/>
      <c r="HP54"/>
      <c r="HQ54"/>
      <c r="HR54"/>
      <c r="HS54"/>
      <c r="HT54"/>
      <c r="HU54"/>
      <c r="HV54"/>
      <c r="HW54"/>
      <c r="HX54"/>
      <c r="HY54"/>
      <c r="HZ54"/>
      <c r="IA54"/>
      <c r="IB54"/>
      <c r="IC54"/>
      <c r="ID54"/>
      <c r="IE54"/>
      <c r="IF54"/>
      <c r="IG54"/>
      <c r="IH54"/>
      <c r="II54"/>
      <c r="IJ54"/>
      <c r="IK54"/>
      <c r="IL54"/>
      <c r="IM54"/>
      <c r="IN54"/>
      <c r="IO54"/>
      <c r="IP54"/>
      <c r="IQ54"/>
      <c r="IR54"/>
      <c r="IS54"/>
      <c r="IT54"/>
      <c r="IU54"/>
      <c r="IV54"/>
    </row>
    <row r="55" spans="1:256" s="82" customFormat="1" x14ac:dyDescent="0.2">
      <c r="A55" s="306" t="s">
        <v>99</v>
      </c>
      <c r="B55" s="306"/>
      <c r="C55" s="306"/>
      <c r="D55" s="306"/>
      <c r="E55" s="306"/>
      <c r="F55" s="306"/>
      <c r="G55" s="306"/>
      <c r="H55" s="306"/>
      <c r="I55" s="306"/>
      <c r="J55" s="306"/>
      <c r="K55" s="306"/>
      <c r="L55" s="306"/>
      <c r="M55" s="306"/>
      <c r="N55" s="306"/>
      <c r="O55" s="306"/>
      <c r="P55" s="306"/>
      <c r="Q55" s="306"/>
      <c r="R55" s="306"/>
      <c r="S55" s="306"/>
      <c r="T55" s="306"/>
      <c r="U55" s="306"/>
      <c r="FR55"/>
      <c r="FS55"/>
      <c r="FT55"/>
      <c r="FU55"/>
      <c r="FV55"/>
      <c r="FW55"/>
      <c r="FX55"/>
      <c r="FY55"/>
      <c r="FZ55"/>
      <c r="GA55"/>
      <c r="GB55"/>
      <c r="GC55"/>
      <c r="GD55"/>
      <c r="GE55"/>
      <c r="GF55"/>
      <c r="GG55"/>
      <c r="GH55"/>
      <c r="GI55"/>
      <c r="GJ55"/>
      <c r="GK55"/>
      <c r="GL55"/>
      <c r="GM55"/>
      <c r="GN55"/>
      <c r="GO55"/>
      <c r="GP55"/>
      <c r="GQ55"/>
      <c r="GR55"/>
      <c r="GS55"/>
      <c r="GT55"/>
      <c r="GU55"/>
      <c r="GV55"/>
      <c r="GW55"/>
      <c r="GX55"/>
      <c r="GY55"/>
      <c r="GZ55"/>
      <c r="HA55"/>
      <c r="HB55"/>
      <c r="HC55"/>
      <c r="HD55"/>
      <c r="HE55"/>
      <c r="HF55"/>
      <c r="HG55"/>
      <c r="HH55"/>
      <c r="HI55"/>
      <c r="HJ55"/>
      <c r="HK55"/>
      <c r="HL55"/>
      <c r="HM55"/>
      <c r="HN55"/>
      <c r="HO55"/>
      <c r="HP55"/>
      <c r="HQ55"/>
      <c r="HR55"/>
      <c r="HS55"/>
      <c r="HT55"/>
      <c r="HU55"/>
      <c r="HV55"/>
      <c r="HW55"/>
      <c r="HX55"/>
      <c r="HY55"/>
      <c r="HZ55"/>
      <c r="IA55"/>
      <c r="IB55"/>
      <c r="IC55"/>
      <c r="ID55"/>
      <c r="IE55"/>
      <c r="IF55"/>
      <c r="IG55"/>
      <c r="IH55"/>
      <c r="II55"/>
      <c r="IJ55"/>
      <c r="IK55"/>
      <c r="IL55"/>
      <c r="IM55"/>
      <c r="IN55"/>
      <c r="IO55"/>
      <c r="IP55"/>
      <c r="IQ55"/>
      <c r="IR55"/>
      <c r="IS55"/>
      <c r="IT55"/>
      <c r="IU55"/>
      <c r="IV55"/>
    </row>
    <row r="56" spans="1:256" s="113" customFormat="1" x14ac:dyDescent="0.2">
      <c r="A56" s="307" t="s">
        <v>100</v>
      </c>
      <c r="B56" s="307"/>
      <c r="C56" s="307"/>
      <c r="D56" s="307"/>
      <c r="E56" s="307"/>
      <c r="F56" s="307"/>
      <c r="G56" s="307"/>
      <c r="H56" s="307"/>
      <c r="I56" s="307"/>
      <c r="J56" s="307"/>
      <c r="K56" s="308" t="s">
        <v>206</v>
      </c>
      <c r="L56" s="308"/>
      <c r="M56" s="308"/>
      <c r="N56" s="308"/>
      <c r="O56" s="308"/>
      <c r="P56" s="308"/>
      <c r="Q56" s="308"/>
      <c r="R56" s="308"/>
      <c r="S56" s="308"/>
      <c r="T56" s="308"/>
      <c r="U56" s="112"/>
      <c r="FR56" s="114"/>
      <c r="FS56" s="114"/>
      <c r="FT56" s="114"/>
      <c r="FU56" s="114"/>
      <c r="FV56" s="114"/>
      <c r="FW56" s="114"/>
      <c r="FX56" s="114"/>
      <c r="FY56" s="114"/>
      <c r="FZ56" s="114"/>
      <c r="GA56" s="114"/>
      <c r="GB56" s="114"/>
      <c r="GC56" s="114"/>
      <c r="GD56" s="114"/>
      <c r="GE56" s="114"/>
      <c r="GF56" s="114"/>
      <c r="GG56" s="114"/>
      <c r="GH56" s="114"/>
      <c r="GI56" s="114"/>
      <c r="GJ56" s="114"/>
      <c r="GK56" s="114"/>
      <c r="GL56" s="114"/>
      <c r="GM56" s="114"/>
      <c r="GN56" s="114"/>
      <c r="GO56" s="114"/>
      <c r="GP56" s="114"/>
      <c r="GQ56" s="114"/>
      <c r="GR56" s="114"/>
      <c r="GS56" s="114"/>
      <c r="GT56" s="114"/>
      <c r="GU56" s="114"/>
      <c r="GV56" s="114"/>
      <c r="GW56" s="114"/>
      <c r="GX56" s="114"/>
      <c r="GY56" s="114"/>
      <c r="GZ56" s="114"/>
      <c r="HA56" s="114"/>
      <c r="HB56" s="114"/>
      <c r="HC56" s="114"/>
      <c r="HD56" s="114"/>
      <c r="HE56" s="114"/>
      <c r="HF56" s="114"/>
      <c r="HG56" s="114"/>
      <c r="HH56" s="114"/>
      <c r="HI56" s="114"/>
      <c r="HJ56" s="114"/>
      <c r="HK56" s="114"/>
      <c r="HL56" s="114"/>
      <c r="HM56" s="114"/>
      <c r="HN56" s="114"/>
      <c r="HO56" s="114"/>
      <c r="HP56" s="114"/>
      <c r="HQ56" s="114"/>
      <c r="HR56" s="114"/>
      <c r="HS56" s="114"/>
      <c r="HT56" s="114"/>
      <c r="HU56" s="114"/>
      <c r="HV56" s="114"/>
      <c r="HW56" s="114"/>
      <c r="HX56" s="114"/>
      <c r="HY56" s="114"/>
      <c r="HZ56" s="114"/>
      <c r="IA56" s="114"/>
      <c r="IB56" s="114"/>
      <c r="IC56" s="114"/>
      <c r="ID56" s="114"/>
      <c r="IE56" s="114"/>
      <c r="IF56" s="114"/>
      <c r="IG56" s="114"/>
      <c r="IH56" s="114"/>
      <c r="II56" s="114"/>
      <c r="IJ56" s="114"/>
      <c r="IK56" s="114"/>
      <c r="IL56" s="114"/>
      <c r="IM56" s="114"/>
      <c r="IN56" s="114"/>
      <c r="IO56" s="114"/>
      <c r="IP56" s="114"/>
      <c r="IQ56" s="114"/>
      <c r="IR56" s="114"/>
      <c r="IS56" s="114"/>
      <c r="IT56" s="114"/>
      <c r="IU56" s="114"/>
      <c r="IV56" s="114"/>
    </row>
    <row r="57" spans="1:256" s="113" customFormat="1" x14ac:dyDescent="0.2">
      <c r="A57" s="309"/>
      <c r="B57" s="309"/>
      <c r="C57" s="309"/>
      <c r="D57" s="309"/>
      <c r="E57" s="309"/>
      <c r="F57" s="309"/>
      <c r="G57" s="309"/>
      <c r="H57" s="309"/>
      <c r="I57" s="309"/>
      <c r="J57" s="309"/>
      <c r="K57" s="309"/>
      <c r="L57" s="309"/>
      <c r="M57" s="309"/>
      <c r="N57" s="309"/>
      <c r="O57" s="309"/>
      <c r="P57" s="309"/>
      <c r="Q57" s="309"/>
      <c r="R57" s="309"/>
      <c r="S57" s="309"/>
      <c r="T57" s="309"/>
      <c r="U57" s="115"/>
      <c r="FR57" s="114"/>
      <c r="FS57" s="114"/>
      <c r="FT57" s="114"/>
      <c r="FU57" s="114"/>
      <c r="FV57" s="114"/>
      <c r="FW57" s="114"/>
      <c r="FX57" s="114"/>
      <c r="FY57" s="114"/>
      <c r="FZ57" s="114"/>
      <c r="GA57" s="114"/>
      <c r="GB57" s="114"/>
      <c r="GC57" s="114"/>
      <c r="GD57" s="114"/>
      <c r="GE57" s="114"/>
      <c r="GF57" s="114"/>
      <c r="GG57" s="114"/>
      <c r="GH57" s="114"/>
      <c r="GI57" s="114"/>
      <c r="GJ57" s="114"/>
      <c r="GK57" s="114"/>
      <c r="GL57" s="114"/>
      <c r="GM57" s="114"/>
      <c r="GN57" s="114"/>
      <c r="GO57" s="114"/>
      <c r="GP57" s="114"/>
      <c r="GQ57" s="114"/>
      <c r="GR57" s="114"/>
      <c r="GS57" s="114"/>
      <c r="GT57" s="114"/>
      <c r="GU57" s="114"/>
      <c r="GV57" s="114"/>
      <c r="GW57" s="114"/>
      <c r="GX57" s="114"/>
      <c r="GY57" s="114"/>
      <c r="GZ57" s="114"/>
      <c r="HA57" s="114"/>
      <c r="HB57" s="114"/>
      <c r="HC57" s="114"/>
      <c r="HD57" s="114"/>
      <c r="HE57" s="114"/>
      <c r="HF57" s="114"/>
      <c r="HG57" s="114"/>
      <c r="HH57" s="114"/>
      <c r="HI57" s="114"/>
      <c r="HJ57" s="114"/>
      <c r="HK57" s="114"/>
      <c r="HL57" s="114"/>
      <c r="HM57" s="114"/>
      <c r="HN57" s="114"/>
      <c r="HO57" s="114"/>
      <c r="HP57" s="114"/>
      <c r="HQ57" s="114"/>
      <c r="HR57" s="114"/>
      <c r="HS57" s="114"/>
      <c r="HT57" s="114"/>
      <c r="HU57" s="114"/>
      <c r="HV57" s="114"/>
      <c r="HW57" s="114"/>
      <c r="HX57" s="114"/>
      <c r="HY57" s="114"/>
      <c r="HZ57" s="114"/>
      <c r="IA57" s="114"/>
      <c r="IB57" s="114"/>
      <c r="IC57" s="114"/>
      <c r="ID57" s="114"/>
      <c r="IE57" s="114"/>
      <c r="IF57" s="114"/>
      <c r="IG57" s="114"/>
      <c r="IH57" s="114"/>
      <c r="II57" s="114"/>
      <c r="IJ57" s="114"/>
      <c r="IK57" s="114"/>
      <c r="IL57" s="114"/>
      <c r="IM57" s="114"/>
      <c r="IN57" s="114"/>
      <c r="IO57" s="114"/>
      <c r="IP57" s="114"/>
      <c r="IQ57" s="114"/>
      <c r="IR57" s="114"/>
      <c r="IS57" s="114"/>
      <c r="IT57" s="114"/>
      <c r="IU57" s="114"/>
      <c r="IV57" s="114"/>
    </row>
    <row r="58" spans="1:256" s="113" customFormat="1" x14ac:dyDescent="0.2">
      <c r="A58" s="310"/>
      <c r="B58" s="310"/>
      <c r="C58" s="310"/>
      <c r="D58" s="310"/>
      <c r="E58" s="310"/>
      <c r="F58" s="310"/>
      <c r="G58" s="310"/>
      <c r="H58" s="310"/>
      <c r="I58" s="310"/>
      <c r="J58" s="310"/>
      <c r="K58" s="310"/>
      <c r="L58" s="310"/>
      <c r="M58" s="310"/>
      <c r="N58" s="310"/>
      <c r="O58" s="310"/>
      <c r="P58" s="310"/>
      <c r="Q58" s="310"/>
      <c r="R58" s="310"/>
      <c r="S58" s="310"/>
      <c r="T58" s="310"/>
      <c r="U58" s="115"/>
      <c r="FR58" s="114"/>
      <c r="FS58" s="114"/>
      <c r="FT58" s="114"/>
      <c r="FU58" s="114"/>
      <c r="FV58" s="114"/>
      <c r="FW58" s="114"/>
      <c r="FX58" s="114"/>
      <c r="FY58" s="114"/>
      <c r="FZ58" s="114"/>
      <c r="GA58" s="114"/>
      <c r="GB58" s="114"/>
      <c r="GC58" s="114"/>
      <c r="GD58" s="114"/>
      <c r="GE58" s="114"/>
      <c r="GF58" s="114"/>
      <c r="GG58" s="114"/>
      <c r="GH58" s="114"/>
      <c r="GI58" s="114"/>
      <c r="GJ58" s="114"/>
      <c r="GK58" s="114"/>
      <c r="GL58" s="114"/>
      <c r="GM58" s="114"/>
      <c r="GN58" s="114"/>
      <c r="GO58" s="114"/>
      <c r="GP58" s="114"/>
      <c r="GQ58" s="114"/>
      <c r="GR58" s="114"/>
      <c r="GS58" s="114"/>
      <c r="GT58" s="114"/>
      <c r="GU58" s="114"/>
      <c r="GV58" s="114"/>
      <c r="GW58" s="114"/>
      <c r="GX58" s="114"/>
      <c r="GY58" s="114"/>
      <c r="GZ58" s="114"/>
      <c r="HA58" s="114"/>
      <c r="HB58" s="114"/>
      <c r="HC58" s="114"/>
      <c r="HD58" s="114"/>
      <c r="HE58" s="114"/>
      <c r="HF58" s="114"/>
      <c r="HG58" s="114"/>
      <c r="HH58" s="114"/>
      <c r="HI58" s="114"/>
      <c r="HJ58" s="114"/>
      <c r="HK58" s="114"/>
      <c r="HL58" s="114"/>
      <c r="HM58" s="114"/>
      <c r="HN58" s="114"/>
      <c r="HO58" s="114"/>
      <c r="HP58" s="114"/>
      <c r="HQ58" s="114"/>
      <c r="HR58" s="114"/>
      <c r="HS58" s="114"/>
      <c r="HT58" s="114"/>
      <c r="HU58" s="114"/>
      <c r="HV58" s="114"/>
      <c r="HW58" s="114"/>
      <c r="HX58" s="114"/>
      <c r="HY58" s="114"/>
      <c r="HZ58" s="114"/>
      <c r="IA58" s="114"/>
      <c r="IB58" s="114"/>
      <c r="IC58" s="114"/>
      <c r="ID58" s="114"/>
      <c r="IE58" s="114"/>
      <c r="IF58" s="114"/>
      <c r="IG58" s="114"/>
      <c r="IH58" s="114"/>
      <c r="II58" s="114"/>
      <c r="IJ58" s="114"/>
      <c r="IK58" s="114"/>
      <c r="IL58" s="114"/>
      <c r="IM58" s="114"/>
      <c r="IN58" s="114"/>
      <c r="IO58" s="114"/>
      <c r="IP58" s="114"/>
      <c r="IQ58" s="114"/>
      <c r="IR58" s="114"/>
      <c r="IS58" s="114"/>
      <c r="IT58" s="114"/>
      <c r="IU58" s="114"/>
      <c r="IV58" s="114"/>
    </row>
    <row r="59" spans="1:256" s="113" customFormat="1" x14ac:dyDescent="0.2">
      <c r="A59" s="310"/>
      <c r="B59" s="310"/>
      <c r="C59" s="310"/>
      <c r="D59" s="310"/>
      <c r="E59" s="310"/>
      <c r="F59" s="310"/>
      <c r="G59" s="310"/>
      <c r="H59" s="310"/>
      <c r="I59" s="310"/>
      <c r="J59" s="310"/>
      <c r="K59" s="310"/>
      <c r="L59" s="310"/>
      <c r="M59" s="310"/>
      <c r="N59" s="310"/>
      <c r="O59" s="310"/>
      <c r="P59" s="310"/>
      <c r="Q59" s="310"/>
      <c r="R59" s="310"/>
      <c r="S59" s="310"/>
      <c r="T59" s="310"/>
      <c r="U59" s="115"/>
      <c r="FR59" s="114"/>
      <c r="FS59" s="114"/>
      <c r="FT59" s="114"/>
      <c r="FU59" s="114"/>
      <c r="FV59" s="114"/>
      <c r="FW59" s="114"/>
      <c r="FX59" s="114"/>
      <c r="FY59" s="114"/>
      <c r="FZ59" s="114"/>
      <c r="GA59" s="114"/>
      <c r="GB59" s="114"/>
      <c r="GC59" s="114"/>
      <c r="GD59" s="114"/>
      <c r="GE59" s="114"/>
      <c r="GF59" s="114"/>
      <c r="GG59" s="114"/>
      <c r="GH59" s="114"/>
      <c r="GI59" s="114"/>
      <c r="GJ59" s="114"/>
      <c r="GK59" s="114"/>
      <c r="GL59" s="114"/>
      <c r="GM59" s="114"/>
      <c r="GN59" s="114"/>
      <c r="GO59" s="114"/>
      <c r="GP59" s="114"/>
      <c r="GQ59" s="114"/>
      <c r="GR59" s="114"/>
      <c r="GS59" s="114"/>
      <c r="GT59" s="114"/>
      <c r="GU59" s="114"/>
      <c r="GV59" s="114"/>
      <c r="GW59" s="114"/>
      <c r="GX59" s="114"/>
      <c r="GY59" s="114"/>
      <c r="GZ59" s="114"/>
      <c r="HA59" s="114"/>
      <c r="HB59" s="114"/>
      <c r="HC59" s="114"/>
      <c r="HD59" s="114"/>
      <c r="HE59" s="114"/>
      <c r="HF59" s="114"/>
      <c r="HG59" s="114"/>
      <c r="HH59" s="114"/>
      <c r="HI59" s="114"/>
      <c r="HJ59" s="114"/>
      <c r="HK59" s="114"/>
      <c r="HL59" s="114"/>
      <c r="HM59" s="114"/>
      <c r="HN59" s="114"/>
      <c r="HO59" s="114"/>
      <c r="HP59" s="114"/>
      <c r="HQ59" s="114"/>
      <c r="HR59" s="114"/>
      <c r="HS59" s="114"/>
      <c r="HT59" s="114"/>
      <c r="HU59" s="114"/>
      <c r="HV59" s="114"/>
      <c r="HW59" s="114"/>
      <c r="HX59" s="114"/>
      <c r="HY59" s="114"/>
      <c r="HZ59" s="114"/>
      <c r="IA59" s="114"/>
      <c r="IB59" s="114"/>
      <c r="IC59" s="114"/>
      <c r="ID59" s="114"/>
      <c r="IE59" s="114"/>
      <c r="IF59" s="114"/>
      <c r="IG59" s="114"/>
      <c r="IH59" s="114"/>
      <c r="II59" s="114"/>
      <c r="IJ59" s="114"/>
      <c r="IK59" s="114"/>
      <c r="IL59" s="114"/>
      <c r="IM59" s="114"/>
      <c r="IN59" s="114"/>
      <c r="IO59" s="114"/>
      <c r="IP59" s="114"/>
      <c r="IQ59" s="114"/>
      <c r="IR59" s="114"/>
      <c r="IS59" s="114"/>
      <c r="IT59" s="114"/>
      <c r="IU59" s="114"/>
      <c r="IV59" s="114"/>
    </row>
    <row r="60" spans="1:256" s="113" customFormat="1" x14ac:dyDescent="0.2">
      <c r="A60" s="303" t="s">
        <v>207</v>
      </c>
      <c r="B60" s="303"/>
      <c r="C60" s="303"/>
      <c r="D60" s="303"/>
      <c r="E60" s="303"/>
      <c r="F60" s="303"/>
      <c r="G60" s="303"/>
      <c r="H60" s="303"/>
      <c r="I60" s="303"/>
      <c r="J60" s="303"/>
      <c r="K60" s="304" t="s">
        <v>208</v>
      </c>
      <c r="L60" s="304"/>
      <c r="M60" s="304"/>
      <c r="N60" s="304"/>
      <c r="O60" s="304"/>
      <c r="P60" s="304"/>
      <c r="Q60" s="304"/>
      <c r="R60" s="304"/>
      <c r="S60" s="304"/>
      <c r="T60" s="304"/>
      <c r="U60" s="112"/>
      <c r="FR60" s="114"/>
      <c r="FS60" s="114"/>
      <c r="FT60" s="114"/>
      <c r="FU60" s="114"/>
      <c r="FV60" s="114"/>
      <c r="FW60" s="114"/>
      <c r="FX60" s="114"/>
      <c r="FY60" s="114"/>
      <c r="FZ60" s="114"/>
      <c r="GA60" s="114"/>
      <c r="GB60" s="114"/>
      <c r="GC60" s="114"/>
      <c r="GD60" s="114"/>
      <c r="GE60" s="114"/>
      <c r="GF60" s="114"/>
      <c r="GG60" s="114"/>
      <c r="GH60" s="114"/>
      <c r="GI60" s="114"/>
      <c r="GJ60" s="114"/>
      <c r="GK60" s="114"/>
      <c r="GL60" s="114"/>
      <c r="GM60" s="114"/>
      <c r="GN60" s="114"/>
      <c r="GO60" s="114"/>
      <c r="GP60" s="114"/>
      <c r="GQ60" s="114"/>
      <c r="GR60" s="114"/>
      <c r="GS60" s="114"/>
      <c r="GT60" s="114"/>
      <c r="GU60" s="114"/>
      <c r="GV60" s="114"/>
      <c r="GW60" s="114"/>
      <c r="GX60" s="114"/>
      <c r="GY60" s="114"/>
      <c r="GZ60" s="114"/>
      <c r="HA60" s="114"/>
      <c r="HB60" s="114"/>
      <c r="HC60" s="114"/>
      <c r="HD60" s="114"/>
      <c r="HE60" s="114"/>
      <c r="HF60" s="114"/>
      <c r="HG60" s="114"/>
      <c r="HH60" s="114"/>
      <c r="HI60" s="114"/>
      <c r="HJ60" s="114"/>
      <c r="HK60" s="114"/>
      <c r="HL60" s="114"/>
      <c r="HM60" s="114"/>
      <c r="HN60" s="114"/>
      <c r="HO60" s="114"/>
      <c r="HP60" s="114"/>
      <c r="HQ60" s="114"/>
      <c r="HR60" s="114"/>
      <c r="HS60" s="114"/>
      <c r="HT60" s="114"/>
      <c r="HU60" s="114"/>
      <c r="HV60" s="114"/>
      <c r="HW60" s="114"/>
      <c r="HX60" s="114"/>
      <c r="HY60" s="114"/>
      <c r="HZ60" s="114"/>
      <c r="IA60" s="114"/>
      <c r="IB60" s="114"/>
      <c r="IC60" s="114"/>
      <c r="ID60" s="114"/>
      <c r="IE60" s="114"/>
      <c r="IF60" s="114"/>
      <c r="IG60" s="114"/>
      <c r="IH60" s="114"/>
      <c r="II60" s="114"/>
      <c r="IJ60" s="114"/>
      <c r="IK60" s="114"/>
      <c r="IL60" s="114"/>
      <c r="IM60" s="114"/>
      <c r="IN60" s="114"/>
      <c r="IO60" s="114"/>
      <c r="IP60" s="114"/>
      <c r="IQ60" s="114"/>
      <c r="IR60" s="114"/>
      <c r="IS60" s="114"/>
      <c r="IT60" s="114"/>
      <c r="IU60" s="114"/>
      <c r="IV60" s="114"/>
    </row>
    <row r="61" spans="1:256" s="113" customFormat="1" x14ac:dyDescent="0.2">
      <c r="A61" s="305" t="s">
        <v>209</v>
      </c>
      <c r="B61" s="305"/>
      <c r="C61" s="305"/>
      <c r="D61" s="305"/>
      <c r="E61" s="305"/>
      <c r="F61" s="305"/>
      <c r="G61" s="305"/>
      <c r="H61" s="305"/>
      <c r="I61" s="305"/>
      <c r="J61" s="305"/>
      <c r="K61" s="305"/>
      <c r="L61" s="305"/>
      <c r="M61" s="305"/>
      <c r="N61" s="305"/>
      <c r="O61" s="305"/>
      <c r="P61" s="305"/>
      <c r="Q61" s="305"/>
      <c r="R61" s="305"/>
      <c r="S61" s="305"/>
      <c r="T61" s="305"/>
      <c r="U61" s="115"/>
      <c r="FR61" s="114"/>
      <c r="FS61" s="114"/>
      <c r="FT61" s="114"/>
      <c r="FU61" s="114"/>
      <c r="FV61" s="114"/>
      <c r="FW61" s="114"/>
      <c r="FX61" s="114"/>
      <c r="FY61" s="114"/>
      <c r="FZ61" s="114"/>
      <c r="GA61" s="114"/>
      <c r="GB61" s="114"/>
      <c r="GC61" s="114"/>
      <c r="GD61" s="114"/>
      <c r="GE61" s="114"/>
      <c r="GF61" s="114"/>
      <c r="GG61" s="114"/>
      <c r="GH61" s="114"/>
      <c r="GI61" s="114"/>
      <c r="GJ61" s="114"/>
      <c r="GK61" s="114"/>
      <c r="GL61" s="114"/>
      <c r="GM61" s="114"/>
      <c r="GN61" s="114"/>
      <c r="GO61" s="114"/>
      <c r="GP61" s="114"/>
      <c r="GQ61" s="114"/>
      <c r="GR61" s="114"/>
      <c r="GS61" s="114"/>
      <c r="GT61" s="114"/>
      <c r="GU61" s="114"/>
      <c r="GV61" s="114"/>
      <c r="GW61" s="114"/>
      <c r="GX61" s="114"/>
      <c r="GY61" s="114"/>
      <c r="GZ61" s="114"/>
      <c r="HA61" s="114"/>
      <c r="HB61" s="114"/>
      <c r="HC61" s="114"/>
      <c r="HD61" s="114"/>
      <c r="HE61" s="114"/>
      <c r="HF61" s="114"/>
      <c r="HG61" s="114"/>
      <c r="HH61" s="114"/>
      <c r="HI61" s="114"/>
      <c r="HJ61" s="114"/>
      <c r="HK61" s="114"/>
      <c r="HL61" s="114"/>
      <c r="HM61" s="114"/>
      <c r="HN61" s="114"/>
      <c r="HO61" s="114"/>
      <c r="HP61" s="114"/>
      <c r="HQ61" s="114"/>
      <c r="HR61" s="114"/>
      <c r="HS61" s="114"/>
      <c r="HT61" s="114"/>
      <c r="HU61" s="114"/>
      <c r="HV61" s="114"/>
      <c r="HW61" s="114"/>
      <c r="HX61" s="114"/>
      <c r="HY61" s="114"/>
      <c r="HZ61" s="114"/>
      <c r="IA61" s="114"/>
      <c r="IB61" s="114"/>
      <c r="IC61" s="114"/>
      <c r="ID61" s="114"/>
      <c r="IE61" s="114"/>
      <c r="IF61" s="114"/>
      <c r="IG61" s="114"/>
      <c r="IH61" s="114"/>
      <c r="II61" s="114"/>
      <c r="IJ61" s="114"/>
      <c r="IK61" s="114"/>
      <c r="IL61" s="114"/>
      <c r="IM61" s="114"/>
      <c r="IN61" s="114"/>
      <c r="IO61" s="114"/>
      <c r="IP61" s="114"/>
      <c r="IQ61" s="114"/>
      <c r="IR61" s="114"/>
      <c r="IS61" s="114"/>
      <c r="IT61" s="114"/>
      <c r="IU61" s="114"/>
      <c r="IV61" s="114"/>
    </row>
    <row r="62" spans="1:256" s="113" customFormat="1" x14ac:dyDescent="0.2">
      <c r="A62" s="297"/>
      <c r="B62" s="297"/>
      <c r="C62" s="297"/>
      <c r="D62" s="297"/>
      <c r="E62" s="297"/>
      <c r="F62" s="297"/>
      <c r="G62" s="297"/>
      <c r="H62" s="297"/>
      <c r="I62" s="297"/>
      <c r="J62" s="297"/>
      <c r="K62" s="297"/>
      <c r="L62" s="297"/>
      <c r="M62" s="297"/>
      <c r="N62" s="297"/>
      <c r="O62" s="297"/>
      <c r="P62" s="297"/>
      <c r="Q62" s="297"/>
      <c r="R62" s="297"/>
      <c r="S62" s="297"/>
      <c r="T62" s="297"/>
      <c r="U62" s="115"/>
      <c r="FR62" s="114"/>
      <c r="FS62" s="114"/>
      <c r="FT62" s="114"/>
      <c r="FU62" s="114"/>
      <c r="FV62" s="114"/>
      <c r="FW62" s="114"/>
      <c r="FX62" s="114"/>
      <c r="FY62" s="114"/>
      <c r="FZ62" s="114"/>
      <c r="GA62" s="114"/>
      <c r="GB62" s="114"/>
      <c r="GC62" s="114"/>
      <c r="GD62" s="114"/>
      <c r="GE62" s="114"/>
      <c r="GF62" s="114"/>
      <c r="GG62" s="114"/>
      <c r="GH62" s="114"/>
      <c r="GI62" s="114"/>
      <c r="GJ62" s="114"/>
      <c r="GK62" s="114"/>
      <c r="GL62" s="114"/>
      <c r="GM62" s="114"/>
      <c r="GN62" s="114"/>
      <c r="GO62" s="114"/>
      <c r="GP62" s="114"/>
      <c r="GQ62" s="114"/>
      <c r="GR62" s="114"/>
      <c r="GS62" s="114"/>
      <c r="GT62" s="114"/>
      <c r="GU62" s="114"/>
      <c r="GV62" s="114"/>
      <c r="GW62" s="114"/>
      <c r="GX62" s="114"/>
      <c r="GY62" s="114"/>
      <c r="GZ62" s="114"/>
      <c r="HA62" s="114"/>
      <c r="HB62" s="114"/>
      <c r="HC62" s="114"/>
      <c r="HD62" s="114"/>
      <c r="HE62" s="114"/>
      <c r="HF62" s="114"/>
      <c r="HG62" s="114"/>
      <c r="HH62" s="114"/>
      <c r="HI62" s="114"/>
      <c r="HJ62" s="114"/>
      <c r="HK62" s="114"/>
      <c r="HL62" s="114"/>
      <c r="HM62" s="114"/>
      <c r="HN62" s="114"/>
      <c r="HO62" s="114"/>
      <c r="HP62" s="114"/>
      <c r="HQ62" s="114"/>
      <c r="HR62" s="114"/>
      <c r="HS62" s="114"/>
      <c r="HT62" s="114"/>
      <c r="HU62" s="114"/>
      <c r="HV62" s="114"/>
      <c r="HW62" s="114"/>
      <c r="HX62" s="114"/>
      <c r="HY62" s="114"/>
      <c r="HZ62" s="114"/>
      <c r="IA62" s="114"/>
      <c r="IB62" s="114"/>
      <c r="IC62" s="114"/>
      <c r="ID62" s="114"/>
      <c r="IE62" s="114"/>
      <c r="IF62" s="114"/>
      <c r="IG62" s="114"/>
      <c r="IH62" s="114"/>
      <c r="II62" s="114"/>
      <c r="IJ62" s="114"/>
      <c r="IK62" s="114"/>
      <c r="IL62" s="114"/>
      <c r="IM62" s="114"/>
      <c r="IN62" s="114"/>
      <c r="IO62" s="114"/>
      <c r="IP62" s="114"/>
      <c r="IQ62" s="114"/>
      <c r="IR62" s="114"/>
      <c r="IS62" s="114"/>
      <c r="IT62" s="114"/>
      <c r="IU62" s="114"/>
      <c r="IV62" s="114"/>
    </row>
    <row r="63" spans="1:256" s="113" customFormat="1" x14ac:dyDescent="0.2">
      <c r="A63" s="303" t="s">
        <v>210</v>
      </c>
      <c r="B63" s="303"/>
      <c r="C63" s="303"/>
      <c r="D63" s="303"/>
      <c r="E63" s="303"/>
      <c r="F63" s="303"/>
      <c r="G63" s="303"/>
      <c r="H63" s="303"/>
      <c r="I63" s="303"/>
      <c r="J63" s="303"/>
      <c r="K63" s="112" t="s">
        <v>211</v>
      </c>
      <c r="L63" s="112"/>
      <c r="M63" s="112"/>
      <c r="N63" s="112"/>
      <c r="O63" s="112"/>
      <c r="P63" s="112"/>
      <c r="Q63" s="112"/>
      <c r="R63" s="112"/>
      <c r="S63" s="112"/>
      <c r="T63" s="117"/>
      <c r="U63" s="112"/>
      <c r="FR63" s="114"/>
      <c r="FS63" s="114"/>
      <c r="FT63" s="114"/>
      <c r="FU63" s="114"/>
      <c r="FV63" s="114"/>
      <c r="FW63" s="114"/>
      <c r="FX63" s="114"/>
      <c r="FY63" s="114"/>
      <c r="FZ63" s="114"/>
      <c r="GA63" s="114"/>
      <c r="GB63" s="114"/>
      <c r="GC63" s="114"/>
      <c r="GD63" s="114"/>
      <c r="GE63" s="114"/>
      <c r="GF63" s="114"/>
      <c r="GG63" s="114"/>
      <c r="GH63" s="114"/>
      <c r="GI63" s="114"/>
      <c r="GJ63" s="114"/>
      <c r="GK63" s="114"/>
      <c r="GL63" s="114"/>
      <c r="GM63" s="114"/>
      <c r="GN63" s="114"/>
      <c r="GO63" s="114"/>
      <c r="GP63" s="114"/>
      <c r="GQ63" s="114"/>
      <c r="GR63" s="114"/>
      <c r="GS63" s="114"/>
      <c r="GT63" s="114"/>
      <c r="GU63" s="114"/>
      <c r="GV63" s="114"/>
      <c r="GW63" s="114"/>
      <c r="GX63" s="114"/>
      <c r="GY63" s="114"/>
      <c r="GZ63" s="114"/>
      <c r="HA63" s="114"/>
      <c r="HB63" s="114"/>
      <c r="HC63" s="114"/>
      <c r="HD63" s="114"/>
      <c r="HE63" s="114"/>
      <c r="HF63" s="114"/>
      <c r="HG63" s="114"/>
      <c r="HH63" s="114"/>
      <c r="HI63" s="114"/>
      <c r="HJ63" s="114"/>
      <c r="HK63" s="114"/>
      <c r="HL63" s="114"/>
      <c r="HM63" s="114"/>
      <c r="HN63" s="114"/>
      <c r="HO63" s="114"/>
      <c r="HP63" s="114"/>
      <c r="HQ63" s="114"/>
      <c r="HR63" s="114"/>
      <c r="HS63" s="114"/>
      <c r="HT63" s="114"/>
      <c r="HU63" s="114"/>
      <c r="HV63" s="114"/>
      <c r="HW63" s="114"/>
      <c r="HX63" s="114"/>
      <c r="HY63" s="114"/>
      <c r="HZ63" s="114"/>
      <c r="IA63" s="114"/>
      <c r="IB63" s="114"/>
      <c r="IC63" s="114"/>
      <c r="ID63" s="114"/>
      <c r="IE63" s="114"/>
      <c r="IF63" s="114"/>
      <c r="IG63" s="114"/>
      <c r="IH63" s="114"/>
      <c r="II63" s="114"/>
      <c r="IJ63" s="114"/>
      <c r="IK63" s="114"/>
      <c r="IL63" s="114"/>
      <c r="IM63" s="114"/>
      <c r="IN63" s="114"/>
      <c r="IO63" s="114"/>
      <c r="IP63" s="114"/>
      <c r="IQ63" s="114"/>
      <c r="IR63" s="114"/>
      <c r="IS63" s="114"/>
      <c r="IT63" s="114"/>
      <c r="IU63" s="114"/>
      <c r="IV63" s="114"/>
    </row>
    <row r="64" spans="1:256" s="113" customFormat="1" x14ac:dyDescent="0.2">
      <c r="A64" s="305" t="s">
        <v>212</v>
      </c>
      <c r="B64" s="305"/>
      <c r="C64" s="305"/>
      <c r="D64" s="305"/>
      <c r="E64" s="305"/>
      <c r="F64" s="305"/>
      <c r="G64" s="305"/>
      <c r="H64" s="305"/>
      <c r="I64" s="305"/>
      <c r="J64" s="305"/>
      <c r="K64" s="305"/>
      <c r="L64" s="305"/>
      <c r="M64" s="305"/>
      <c r="N64" s="305"/>
      <c r="O64" s="305"/>
      <c r="P64" s="305"/>
      <c r="Q64" s="305"/>
      <c r="R64" s="305"/>
      <c r="S64" s="305"/>
      <c r="T64" s="305"/>
      <c r="U64" s="115"/>
      <c r="FR64" s="114"/>
      <c r="FS64" s="114"/>
      <c r="FT64" s="114"/>
      <c r="FU64" s="114"/>
      <c r="FV64" s="114"/>
      <c r="FW64" s="114"/>
      <c r="FX64" s="114"/>
      <c r="FY64" s="114"/>
      <c r="FZ64" s="114"/>
      <c r="GA64" s="114"/>
      <c r="GB64" s="114"/>
      <c r="GC64" s="114"/>
      <c r="GD64" s="114"/>
      <c r="GE64" s="114"/>
      <c r="GF64" s="114"/>
      <c r="GG64" s="114"/>
      <c r="GH64" s="114"/>
      <c r="GI64" s="114"/>
      <c r="GJ64" s="114"/>
      <c r="GK64" s="114"/>
      <c r="GL64" s="114"/>
      <c r="GM64" s="114"/>
      <c r="GN64" s="114"/>
      <c r="GO64" s="114"/>
      <c r="GP64" s="114"/>
      <c r="GQ64" s="114"/>
      <c r="GR64" s="114"/>
      <c r="GS64" s="114"/>
      <c r="GT64" s="114"/>
      <c r="GU64" s="114"/>
      <c r="GV64" s="114"/>
      <c r="GW64" s="114"/>
      <c r="GX64" s="114"/>
      <c r="GY64" s="114"/>
      <c r="GZ64" s="114"/>
      <c r="HA64" s="114"/>
      <c r="HB64" s="114"/>
      <c r="HC64" s="114"/>
      <c r="HD64" s="114"/>
      <c r="HE64" s="114"/>
      <c r="HF64" s="114"/>
      <c r="HG64" s="114"/>
      <c r="HH64" s="114"/>
      <c r="HI64" s="114"/>
      <c r="HJ64" s="114"/>
      <c r="HK64" s="114"/>
      <c r="HL64" s="114"/>
      <c r="HM64" s="114"/>
      <c r="HN64" s="114"/>
      <c r="HO64" s="114"/>
      <c r="HP64" s="114"/>
      <c r="HQ64" s="114"/>
      <c r="HR64" s="114"/>
      <c r="HS64" s="114"/>
      <c r="HT64" s="114"/>
      <c r="HU64" s="114"/>
      <c r="HV64" s="114"/>
      <c r="HW64" s="114"/>
      <c r="HX64" s="114"/>
      <c r="HY64" s="114"/>
      <c r="HZ64" s="114"/>
      <c r="IA64" s="114"/>
      <c r="IB64" s="114"/>
      <c r="IC64" s="114"/>
      <c r="ID64" s="114"/>
      <c r="IE64" s="114"/>
      <c r="IF64" s="114"/>
      <c r="IG64" s="114"/>
      <c r="IH64" s="114"/>
      <c r="II64" s="114"/>
      <c r="IJ64" s="114"/>
      <c r="IK64" s="114"/>
      <c r="IL64" s="114"/>
      <c r="IM64" s="114"/>
      <c r="IN64" s="114"/>
      <c r="IO64" s="114"/>
      <c r="IP64" s="114"/>
      <c r="IQ64" s="114"/>
      <c r="IR64" s="114"/>
      <c r="IS64" s="114"/>
      <c r="IT64" s="114"/>
      <c r="IU64" s="114"/>
      <c r="IV64" s="114"/>
    </row>
    <row r="65" spans="1:256" s="113" customFormat="1" ht="16.5" customHeight="1" x14ac:dyDescent="0.2">
      <c r="A65" s="297" t="s">
        <v>213</v>
      </c>
      <c r="B65" s="297"/>
      <c r="C65" s="297"/>
      <c r="D65" s="297"/>
      <c r="E65" s="297"/>
      <c r="F65" s="297"/>
      <c r="G65" s="297"/>
      <c r="H65" s="297"/>
      <c r="I65" s="297"/>
      <c r="J65" s="297"/>
      <c r="K65" s="297"/>
      <c r="L65" s="297"/>
      <c r="M65" s="297"/>
      <c r="N65" s="297"/>
      <c r="O65" s="297"/>
      <c r="P65" s="297"/>
      <c r="Q65" s="297"/>
      <c r="R65" s="297"/>
      <c r="S65" s="297"/>
      <c r="T65" s="297"/>
      <c r="U65" s="115"/>
      <c r="FR65" s="114"/>
      <c r="FS65" s="114"/>
      <c r="FT65" s="114"/>
      <c r="FU65" s="114"/>
      <c r="FV65" s="114"/>
      <c r="FW65" s="114"/>
      <c r="FX65" s="114"/>
      <c r="FY65" s="114"/>
      <c r="FZ65" s="114"/>
      <c r="GA65" s="114"/>
      <c r="GB65" s="114"/>
      <c r="GC65" s="114"/>
      <c r="GD65" s="114"/>
      <c r="GE65" s="114"/>
      <c r="GF65" s="114"/>
      <c r="GG65" s="114"/>
      <c r="GH65" s="114"/>
      <c r="GI65" s="114"/>
      <c r="GJ65" s="114"/>
      <c r="GK65" s="114"/>
      <c r="GL65" s="114"/>
      <c r="GM65" s="114"/>
      <c r="GN65" s="114"/>
      <c r="GO65" s="114"/>
      <c r="GP65" s="114"/>
      <c r="GQ65" s="114"/>
      <c r="GR65" s="114"/>
      <c r="GS65" s="114"/>
      <c r="GT65" s="114"/>
      <c r="GU65" s="114"/>
      <c r="GV65" s="114"/>
      <c r="GW65" s="114"/>
      <c r="GX65" s="114"/>
      <c r="GY65" s="114"/>
      <c r="GZ65" s="114"/>
      <c r="HA65" s="114"/>
      <c r="HB65" s="114"/>
      <c r="HC65" s="114"/>
      <c r="HD65" s="114"/>
      <c r="HE65" s="114"/>
      <c r="HF65" s="114"/>
      <c r="HG65" s="114"/>
      <c r="HH65" s="114"/>
      <c r="HI65" s="114"/>
      <c r="HJ65" s="114"/>
      <c r="HK65" s="114"/>
      <c r="HL65" s="114"/>
      <c r="HM65" s="114"/>
      <c r="HN65" s="114"/>
      <c r="HO65" s="114"/>
      <c r="HP65" s="114"/>
      <c r="HQ65" s="114"/>
      <c r="HR65" s="114"/>
      <c r="HS65" s="114"/>
      <c r="HT65" s="114"/>
      <c r="HU65" s="114"/>
      <c r="HV65" s="114"/>
      <c r="HW65" s="114"/>
      <c r="HX65" s="114"/>
      <c r="HY65" s="114"/>
      <c r="HZ65" s="114"/>
      <c r="IA65" s="114"/>
      <c r="IB65" s="114"/>
      <c r="IC65" s="114"/>
      <c r="ID65" s="114"/>
      <c r="IE65" s="114"/>
      <c r="IF65" s="114"/>
      <c r="IG65" s="114"/>
      <c r="IH65" s="114"/>
      <c r="II65" s="114"/>
      <c r="IJ65" s="114"/>
      <c r="IK65" s="114"/>
      <c r="IL65" s="114"/>
      <c r="IM65" s="114"/>
      <c r="IN65" s="114"/>
      <c r="IO65" s="114"/>
      <c r="IP65" s="114"/>
      <c r="IQ65" s="114"/>
      <c r="IR65" s="114"/>
      <c r="IS65" s="114"/>
      <c r="IT65" s="114"/>
      <c r="IU65" s="114"/>
      <c r="IV65" s="114"/>
    </row>
    <row r="66" spans="1:256" s="82" customFormat="1" x14ac:dyDescent="0.2">
      <c r="A66"/>
      <c r="B66"/>
      <c r="C66" s="81"/>
      <c r="D66"/>
      <c r="E66"/>
      <c r="F66"/>
      <c r="G66"/>
      <c r="H66" s="81"/>
      <c r="I66"/>
      <c r="J66"/>
      <c r="K66"/>
      <c r="L66"/>
      <c r="M66" s="81"/>
      <c r="N66"/>
      <c r="O66"/>
      <c r="P66"/>
      <c r="Q66"/>
      <c r="R66" s="81"/>
      <c r="S66"/>
      <c r="T66"/>
      <c r="U66"/>
      <c r="FR66"/>
      <c r="FS66"/>
      <c r="FT66"/>
      <c r="FU66"/>
      <c r="FV66"/>
      <c r="FW66"/>
      <c r="FX66"/>
      <c r="FY66"/>
      <c r="FZ66"/>
      <c r="GA66"/>
      <c r="GB66"/>
      <c r="GC66"/>
      <c r="GD66"/>
      <c r="GE66"/>
      <c r="GF66"/>
      <c r="GG66"/>
      <c r="GH66"/>
      <c r="GI66"/>
      <c r="GJ66"/>
      <c r="GK66"/>
      <c r="GL66"/>
      <c r="GM66"/>
      <c r="GN66"/>
      <c r="GO66"/>
      <c r="GP66"/>
      <c r="GQ66"/>
      <c r="GR66"/>
      <c r="GS66"/>
      <c r="GT66"/>
      <c r="GU66"/>
      <c r="GV66"/>
      <c r="GW66"/>
      <c r="GX66"/>
      <c r="GY66"/>
      <c r="GZ66"/>
      <c r="HA66"/>
      <c r="HB66"/>
      <c r="HC66"/>
      <c r="HD66"/>
      <c r="HE66"/>
      <c r="HF66"/>
      <c r="HG66"/>
      <c r="HH66"/>
      <c r="HI66"/>
      <c r="HJ66"/>
      <c r="HK66"/>
      <c r="HL66"/>
      <c r="HM66"/>
      <c r="HN66"/>
      <c r="HO66"/>
      <c r="HP66"/>
      <c r="HQ66"/>
      <c r="HR66"/>
      <c r="HS66"/>
      <c r="HT66"/>
      <c r="HU66"/>
      <c r="HV66"/>
      <c r="HW66"/>
      <c r="HX66"/>
      <c r="HY66"/>
      <c r="HZ66"/>
      <c r="IA66"/>
      <c r="IB66"/>
      <c r="IC66"/>
      <c r="ID66"/>
      <c r="IE66"/>
      <c r="IF66"/>
      <c r="IG66"/>
      <c r="IH66"/>
      <c r="II66"/>
      <c r="IJ66"/>
      <c r="IK66"/>
      <c r="IL66"/>
      <c r="IM66"/>
      <c r="IN66"/>
      <c r="IO66"/>
      <c r="IP66"/>
      <c r="IQ66"/>
      <c r="IR66"/>
      <c r="IS66"/>
      <c r="IT66"/>
      <c r="IU66"/>
      <c r="IV66"/>
    </row>
    <row r="67" spans="1:256" s="82" customFormat="1" x14ac:dyDescent="0.2">
      <c r="A67"/>
      <c r="B67"/>
      <c r="C67" s="81"/>
      <c r="D67"/>
      <c r="E67"/>
      <c r="F67"/>
      <c r="G67"/>
      <c r="H67" s="81"/>
      <c r="I67"/>
      <c r="J67"/>
      <c r="K67"/>
      <c r="L67"/>
      <c r="M67" s="81"/>
      <c r="N67"/>
      <c r="O67"/>
      <c r="P67"/>
      <c r="Q67"/>
      <c r="R67" s="81"/>
      <c r="S67"/>
      <c r="T67"/>
      <c r="U67"/>
      <c r="FR67"/>
      <c r="FS67"/>
      <c r="FT67"/>
      <c r="FU67"/>
      <c r="FV67"/>
      <c r="FW67"/>
      <c r="FX67"/>
      <c r="FY67"/>
      <c r="FZ67"/>
      <c r="GA67"/>
      <c r="GB67"/>
      <c r="GC67"/>
      <c r="GD67"/>
      <c r="GE67"/>
      <c r="GF67"/>
      <c r="GG67"/>
      <c r="GH67"/>
      <c r="GI67"/>
      <c r="GJ67"/>
      <c r="GK67"/>
      <c r="GL67"/>
      <c r="GM67"/>
      <c r="GN67"/>
      <c r="GO67"/>
      <c r="GP67"/>
      <c r="GQ67"/>
      <c r="GR67"/>
      <c r="GS67"/>
      <c r="GT67"/>
      <c r="GU67"/>
      <c r="GV67"/>
      <c r="GW67"/>
      <c r="GX67"/>
      <c r="GY67"/>
      <c r="GZ67"/>
      <c r="HA67"/>
      <c r="HB67"/>
      <c r="HC67"/>
      <c r="HD67"/>
      <c r="HE67"/>
      <c r="HF67"/>
      <c r="HG67"/>
      <c r="HH67"/>
      <c r="HI67"/>
      <c r="HJ67"/>
      <c r="HK67"/>
      <c r="HL67"/>
      <c r="HM67"/>
      <c r="HN67"/>
      <c r="HO67"/>
      <c r="HP67"/>
      <c r="HQ67"/>
      <c r="HR67"/>
      <c r="HS67"/>
      <c r="HT67"/>
      <c r="HU67"/>
      <c r="HV67"/>
      <c r="HW67"/>
      <c r="HX67"/>
      <c r="HY67"/>
      <c r="HZ67"/>
      <c r="IA67"/>
      <c r="IB67"/>
      <c r="IC67"/>
      <c r="ID67"/>
      <c r="IE67"/>
      <c r="IF67"/>
      <c r="IG67"/>
      <c r="IH67"/>
      <c r="II67"/>
      <c r="IJ67"/>
      <c r="IK67"/>
      <c r="IL67"/>
      <c r="IM67"/>
      <c r="IN67"/>
      <c r="IO67"/>
      <c r="IP67"/>
      <c r="IQ67"/>
      <c r="IR67"/>
      <c r="IS67"/>
      <c r="IT67"/>
      <c r="IU67"/>
      <c r="IV67"/>
    </row>
    <row r="68" spans="1:256" s="82" customFormat="1" x14ac:dyDescent="0.2">
      <c r="A68"/>
      <c r="B68"/>
      <c r="C68" s="81"/>
      <c r="D68"/>
      <c r="E68"/>
      <c r="F68"/>
      <c r="G68"/>
      <c r="H68" s="81"/>
      <c r="I68"/>
      <c r="J68"/>
      <c r="K68"/>
      <c r="L68"/>
      <c r="M68" s="81"/>
      <c r="N68"/>
      <c r="O68"/>
      <c r="P68"/>
      <c r="Q68"/>
      <c r="R68" s="81"/>
      <c r="S68"/>
      <c r="T68"/>
      <c r="U68"/>
      <c r="FR68"/>
      <c r="FS68"/>
      <c r="FT68"/>
      <c r="FU68"/>
      <c r="FV68"/>
      <c r="FW68"/>
      <c r="FX68"/>
      <c r="FY68"/>
      <c r="FZ68"/>
      <c r="GA68"/>
      <c r="GB68"/>
      <c r="GC68"/>
      <c r="GD68"/>
      <c r="GE68"/>
      <c r="GF68"/>
      <c r="GG68"/>
      <c r="GH68"/>
      <c r="GI68"/>
      <c r="GJ68"/>
      <c r="GK68"/>
      <c r="GL68"/>
      <c r="GM68"/>
      <c r="GN68"/>
      <c r="GO68"/>
      <c r="GP68"/>
      <c r="GQ68"/>
      <c r="GR68"/>
      <c r="GS68"/>
      <c r="GT68"/>
      <c r="GU68"/>
      <c r="GV68"/>
      <c r="GW68"/>
      <c r="GX68"/>
      <c r="GY68"/>
      <c r="GZ68"/>
      <c r="HA68"/>
      <c r="HB68"/>
      <c r="HC68"/>
      <c r="HD68"/>
      <c r="HE68"/>
      <c r="HF68"/>
      <c r="HG68"/>
      <c r="HH68"/>
      <c r="HI68"/>
      <c r="HJ68"/>
      <c r="HK68"/>
      <c r="HL68"/>
      <c r="HM68"/>
      <c r="HN68"/>
      <c r="HO68"/>
      <c r="HP68"/>
      <c r="HQ68"/>
      <c r="HR68"/>
      <c r="HS68"/>
      <c r="HT68"/>
      <c r="HU68"/>
      <c r="HV68"/>
      <c r="HW68"/>
      <c r="HX68"/>
      <c r="HY68"/>
      <c r="HZ68"/>
      <c r="IA68"/>
      <c r="IB68"/>
      <c r="IC68"/>
      <c r="ID68"/>
      <c r="IE68"/>
      <c r="IF68"/>
      <c r="IG68"/>
      <c r="IH68"/>
      <c r="II68"/>
      <c r="IJ68"/>
      <c r="IK68"/>
      <c r="IL68"/>
      <c r="IM68"/>
      <c r="IN68"/>
      <c r="IO68"/>
      <c r="IP68"/>
      <c r="IQ68"/>
      <c r="IR68"/>
      <c r="IS68"/>
      <c r="IT68"/>
      <c r="IU68"/>
      <c r="IV68"/>
    </row>
    <row r="69" spans="1:256" s="82" customFormat="1" x14ac:dyDescent="0.2">
      <c r="A69" s="298" t="s">
        <v>214</v>
      </c>
      <c r="B69" s="298"/>
      <c r="C69" s="298"/>
      <c r="D69" s="298"/>
      <c r="E69" s="298"/>
      <c r="F69" s="299" t="s">
        <v>20</v>
      </c>
      <c r="G69" s="299"/>
      <c r="H69" s="299"/>
      <c r="I69" s="299"/>
      <c r="J69" s="118"/>
      <c r="K69" s="300"/>
      <c r="L69" s="300"/>
      <c r="M69" s="300"/>
      <c r="N69" s="300"/>
      <c r="O69" s="301"/>
      <c r="P69" s="301"/>
      <c r="Q69" s="301"/>
      <c r="R69" s="301"/>
      <c r="S69" s="301"/>
      <c r="T69" s="301"/>
      <c r="U69"/>
      <c r="FR69"/>
      <c r="FS69"/>
      <c r="FT69"/>
      <c r="FU69"/>
      <c r="FV69"/>
      <c r="FW69"/>
      <c r="FX69"/>
      <c r="FY69"/>
      <c r="FZ69"/>
      <c r="GA69"/>
      <c r="GB69"/>
      <c r="GC69"/>
      <c r="GD69"/>
      <c r="GE69"/>
      <c r="GF69"/>
      <c r="GG69"/>
      <c r="GH69"/>
      <c r="GI69"/>
      <c r="GJ69"/>
      <c r="GK69"/>
      <c r="GL69"/>
      <c r="GM69"/>
      <c r="GN69"/>
      <c r="GO69"/>
      <c r="GP69"/>
      <c r="GQ69"/>
      <c r="GR69"/>
      <c r="GS69"/>
      <c r="GT69"/>
      <c r="GU69"/>
      <c r="GV69"/>
      <c r="GW69"/>
      <c r="GX69"/>
      <c r="GY69"/>
      <c r="GZ69"/>
      <c r="HA69"/>
      <c r="HB69"/>
      <c r="HC69"/>
      <c r="HD69"/>
      <c r="HE69"/>
      <c r="HF69"/>
      <c r="HG69"/>
      <c r="HH69"/>
      <c r="HI69"/>
      <c r="HJ69"/>
      <c r="HK69"/>
      <c r="HL69"/>
      <c r="HM69"/>
      <c r="HN69"/>
      <c r="HO69"/>
      <c r="HP69"/>
      <c r="HQ69"/>
      <c r="HR69"/>
      <c r="HS69"/>
      <c r="HT69"/>
      <c r="HU69"/>
      <c r="HV69"/>
      <c r="HW69"/>
      <c r="HX69"/>
      <c r="HY69"/>
      <c r="HZ69"/>
      <c r="IA69"/>
      <c r="IB69"/>
      <c r="IC69"/>
      <c r="ID69"/>
      <c r="IE69"/>
      <c r="IF69"/>
      <c r="IG69"/>
      <c r="IH69"/>
      <c r="II69"/>
      <c r="IJ69"/>
      <c r="IK69"/>
      <c r="IL69"/>
      <c r="IM69"/>
      <c r="IN69"/>
      <c r="IO69"/>
      <c r="IP69"/>
      <c r="IQ69"/>
      <c r="IR69"/>
      <c r="IS69"/>
      <c r="IT69"/>
      <c r="IU69"/>
      <c r="IV69"/>
    </row>
    <row r="70" spans="1:256" s="82" customFormat="1" x14ac:dyDescent="0.2">
      <c r="A70" s="302" t="s">
        <v>105</v>
      </c>
      <c r="B70" s="302"/>
      <c r="C70" s="302"/>
      <c r="D70" s="302"/>
      <c r="E70" s="302"/>
      <c r="F70"/>
      <c r="G70"/>
      <c r="H70" s="81"/>
      <c r="I70"/>
      <c r="J70" s="119" t="s">
        <v>106</v>
      </c>
      <c r="K70"/>
      <c r="L70"/>
      <c r="M70" s="81"/>
      <c r="N70"/>
      <c r="O70" s="302" t="s">
        <v>107</v>
      </c>
      <c r="P70" s="302"/>
      <c r="Q70" s="302"/>
      <c r="R70" s="302"/>
      <c r="S70" s="302"/>
      <c r="T70" s="302"/>
      <c r="U70"/>
      <c r="FR70"/>
      <c r="FS70"/>
      <c r="FT70"/>
      <c r="FU70"/>
      <c r="FV70"/>
      <c r="FW70"/>
      <c r="FX70"/>
      <c r="FY70"/>
      <c r="FZ70"/>
      <c r="GA70"/>
      <c r="GB70"/>
      <c r="GC70"/>
      <c r="GD70"/>
      <c r="GE70"/>
      <c r="GF70"/>
      <c r="GG70"/>
      <c r="GH70"/>
      <c r="GI70"/>
      <c r="GJ70"/>
      <c r="GK70"/>
      <c r="GL70"/>
      <c r="GM70"/>
      <c r="GN70"/>
      <c r="GO70"/>
      <c r="GP70"/>
      <c r="GQ70"/>
      <c r="GR70"/>
      <c r="GS70"/>
      <c r="GT70"/>
      <c r="GU70"/>
      <c r="GV70"/>
      <c r="GW70"/>
      <c r="GX70"/>
      <c r="GY70"/>
      <c r="GZ70"/>
      <c r="HA70"/>
      <c r="HB70"/>
      <c r="HC70"/>
      <c r="HD70"/>
      <c r="HE70"/>
      <c r="HF70"/>
      <c r="HG70"/>
      <c r="HH70"/>
      <c r="HI70"/>
      <c r="HJ70"/>
      <c r="HK70"/>
      <c r="HL70"/>
      <c r="HM70"/>
      <c r="HN70"/>
      <c r="HO70"/>
      <c r="HP70"/>
      <c r="HQ70"/>
      <c r="HR70"/>
      <c r="HS70"/>
      <c r="HT70"/>
      <c r="HU70"/>
      <c r="HV70"/>
      <c r="HW70"/>
      <c r="HX70"/>
      <c r="HY70"/>
      <c r="HZ70"/>
      <c r="IA70"/>
      <c r="IB70"/>
      <c r="IC70"/>
      <c r="ID70"/>
      <c r="IE70"/>
      <c r="IF70"/>
      <c r="IG70"/>
      <c r="IH70"/>
      <c r="II70"/>
      <c r="IJ70"/>
      <c r="IK70"/>
      <c r="IL70"/>
      <c r="IM70"/>
      <c r="IN70"/>
      <c r="IO70"/>
      <c r="IP70"/>
      <c r="IQ70"/>
      <c r="IR70"/>
      <c r="IS70"/>
      <c r="IT70"/>
      <c r="IU70"/>
      <c r="IV70"/>
    </row>
    <row r="71" spans="1:256" s="82" customFormat="1" x14ac:dyDescent="0.2">
      <c r="A71"/>
      <c r="B71"/>
      <c r="C71" s="81"/>
      <c r="D71"/>
      <c r="E71"/>
      <c r="F71"/>
      <c r="G71"/>
      <c r="H71" s="81"/>
      <c r="I71"/>
      <c r="J71"/>
      <c r="K71"/>
      <c r="L71"/>
      <c r="M71" s="81"/>
      <c r="N71"/>
      <c r="O71"/>
      <c r="P71"/>
      <c r="Q71"/>
      <c r="R71" s="81"/>
      <c r="S71"/>
      <c r="T71"/>
      <c r="U71"/>
      <c r="FR71"/>
      <c r="FS71"/>
      <c r="FT71"/>
      <c r="FU71"/>
      <c r="FV71"/>
      <c r="FW71"/>
      <c r="FX71"/>
      <c r="FY71"/>
      <c r="FZ71"/>
      <c r="GA71"/>
      <c r="GB71"/>
      <c r="GC71"/>
      <c r="GD71"/>
      <c r="GE71"/>
      <c r="GF71"/>
      <c r="GG71"/>
      <c r="GH71"/>
      <c r="GI71"/>
      <c r="GJ71"/>
      <c r="GK71"/>
      <c r="GL71"/>
      <c r="GM71"/>
      <c r="GN71"/>
      <c r="GO71"/>
      <c r="GP71"/>
      <c r="GQ71"/>
      <c r="GR71"/>
      <c r="GS71"/>
      <c r="GT71"/>
      <c r="GU71"/>
      <c r="GV71"/>
      <c r="GW71"/>
      <c r="GX71"/>
      <c r="GY71"/>
      <c r="GZ71"/>
      <c r="HA71"/>
      <c r="HB71"/>
      <c r="HC71"/>
      <c r="HD71"/>
      <c r="HE71"/>
      <c r="HF71"/>
      <c r="HG71"/>
      <c r="HH71"/>
      <c r="HI71"/>
      <c r="HJ71"/>
      <c r="HK71"/>
      <c r="HL71"/>
      <c r="HM71"/>
      <c r="HN71"/>
      <c r="HO71"/>
      <c r="HP71"/>
      <c r="HQ71"/>
      <c r="HR71"/>
      <c r="HS71"/>
      <c r="HT71"/>
      <c r="HU71"/>
      <c r="HV71"/>
      <c r="HW71"/>
      <c r="HX71"/>
      <c r="HY71"/>
      <c r="HZ71"/>
      <c r="IA71"/>
      <c r="IB71"/>
      <c r="IC71"/>
      <c r="ID71"/>
      <c r="IE71"/>
      <c r="IF71"/>
      <c r="IG71"/>
      <c r="IH71"/>
      <c r="II71"/>
      <c r="IJ71"/>
      <c r="IK71"/>
      <c r="IL71"/>
      <c r="IM71"/>
      <c r="IN71"/>
      <c r="IO71"/>
      <c r="IP71"/>
      <c r="IQ71"/>
      <c r="IR71"/>
      <c r="IS71"/>
      <c r="IT71"/>
      <c r="IU71"/>
      <c r="IV71"/>
    </row>
    <row r="72" spans="1:256" s="82" customFormat="1" ht="15.75" x14ac:dyDescent="0.25">
      <c r="A72" s="80" t="s">
        <v>108</v>
      </c>
      <c r="B72"/>
      <c r="C72" s="81"/>
      <c r="D72"/>
      <c r="E72"/>
      <c r="F72"/>
      <c r="G72"/>
      <c r="H72" s="81"/>
      <c r="I72"/>
      <c r="J72"/>
      <c r="K72"/>
      <c r="L72"/>
      <c r="M72" s="81"/>
      <c r="N72"/>
      <c r="O72"/>
      <c r="P72"/>
      <c r="Q72"/>
      <c r="R72" s="81"/>
      <c r="S72"/>
      <c r="T72"/>
      <c r="U72"/>
      <c r="FR72"/>
      <c r="FS72"/>
      <c r="FT72"/>
      <c r="FU72"/>
      <c r="FV72"/>
      <c r="FW72"/>
      <c r="FX72"/>
      <c r="FY72"/>
      <c r="FZ72"/>
      <c r="GA72"/>
      <c r="GB72"/>
      <c r="GC72"/>
      <c r="GD72"/>
      <c r="GE72"/>
      <c r="GF72"/>
      <c r="GG72"/>
      <c r="GH72"/>
      <c r="GI72"/>
      <c r="GJ72"/>
      <c r="GK72"/>
      <c r="GL72"/>
      <c r="GM72"/>
      <c r="GN72"/>
      <c r="GO72"/>
      <c r="GP72"/>
      <c r="GQ72"/>
      <c r="GR72"/>
      <c r="GS72"/>
      <c r="GT72"/>
      <c r="GU72"/>
      <c r="GV72"/>
      <c r="GW72"/>
      <c r="GX72"/>
      <c r="GY72"/>
      <c r="GZ72"/>
      <c r="HA72"/>
      <c r="HB72"/>
      <c r="HC72"/>
      <c r="HD72"/>
      <c r="HE72"/>
      <c r="HF72"/>
      <c r="HG72"/>
      <c r="HH72"/>
      <c r="HI72"/>
      <c r="HJ72"/>
      <c r="HK72"/>
      <c r="HL72"/>
      <c r="HM72"/>
      <c r="HN72"/>
      <c r="HO72"/>
      <c r="HP72"/>
      <c r="HQ72"/>
      <c r="HR72"/>
      <c r="HS72"/>
      <c r="HT72"/>
      <c r="HU72"/>
      <c r="HV72"/>
      <c r="HW72"/>
      <c r="HX72"/>
      <c r="HY72"/>
      <c r="HZ72"/>
      <c r="IA72"/>
      <c r="IB72"/>
      <c r="IC72"/>
      <c r="ID72"/>
      <c r="IE72"/>
      <c r="IF72"/>
      <c r="IG72"/>
      <c r="IH72"/>
      <c r="II72"/>
      <c r="IJ72"/>
      <c r="IK72"/>
      <c r="IL72"/>
      <c r="IM72"/>
      <c r="IN72"/>
      <c r="IO72"/>
      <c r="IP72"/>
      <c r="IQ72"/>
      <c r="IR72"/>
      <c r="IS72"/>
      <c r="IT72"/>
      <c r="IU72"/>
      <c r="IV72"/>
    </row>
    <row r="73" spans="1:256" s="82" customFormat="1" x14ac:dyDescent="0.2">
      <c r="A73"/>
      <c r="B73"/>
      <c r="C73" s="81"/>
      <c r="D73"/>
      <c r="E73"/>
      <c r="F73"/>
      <c r="G73"/>
      <c r="H73" s="81"/>
      <c r="I73"/>
      <c r="J73"/>
      <c r="K73"/>
      <c r="L73"/>
      <c r="M73" s="81"/>
      <c r="N73"/>
      <c r="O73"/>
      <c r="P73"/>
      <c r="Q73"/>
      <c r="R73" s="81"/>
      <c r="S73"/>
      <c r="T73"/>
      <c r="U73"/>
      <c r="FR73"/>
      <c r="FS73"/>
      <c r="FT73"/>
      <c r="FU73"/>
      <c r="FV73"/>
      <c r="FW73"/>
      <c r="FX73"/>
      <c r="FY73"/>
      <c r="FZ73"/>
      <c r="GA73"/>
      <c r="GB73"/>
      <c r="GC73"/>
      <c r="GD73"/>
      <c r="GE73"/>
      <c r="GF73"/>
      <c r="GG73"/>
      <c r="GH73"/>
      <c r="GI73"/>
      <c r="GJ73"/>
      <c r="GK73"/>
      <c r="GL73"/>
      <c r="GM73"/>
      <c r="GN73"/>
      <c r="GO73"/>
      <c r="GP73"/>
      <c r="GQ73"/>
      <c r="GR73"/>
      <c r="GS73"/>
      <c r="GT73"/>
      <c r="GU73"/>
      <c r="GV73"/>
      <c r="GW73"/>
      <c r="GX73"/>
      <c r="GY73"/>
      <c r="GZ73"/>
      <c r="HA73"/>
      <c r="HB73"/>
      <c r="HC73"/>
      <c r="HD73"/>
      <c r="HE73"/>
      <c r="HF73"/>
      <c r="HG73"/>
      <c r="HH73"/>
      <c r="HI73"/>
      <c r="HJ73"/>
      <c r="HK73"/>
      <c r="HL73"/>
      <c r="HM73"/>
      <c r="HN73"/>
      <c r="HO73"/>
      <c r="HP73"/>
      <c r="HQ73"/>
      <c r="HR73"/>
      <c r="HS73"/>
      <c r="HT73"/>
      <c r="HU73"/>
      <c r="HV73"/>
      <c r="HW73"/>
      <c r="HX73"/>
      <c r="HY73"/>
      <c r="HZ73"/>
      <c r="IA73"/>
      <c r="IB73"/>
      <c r="IC73"/>
      <c r="ID73"/>
      <c r="IE73"/>
      <c r="IF73"/>
      <c r="IG73"/>
      <c r="IH73"/>
      <c r="II73"/>
      <c r="IJ73"/>
      <c r="IK73"/>
      <c r="IL73"/>
      <c r="IM73"/>
      <c r="IN73"/>
      <c r="IO73"/>
      <c r="IP73"/>
      <c r="IQ73"/>
      <c r="IR73"/>
      <c r="IS73"/>
      <c r="IT73"/>
      <c r="IU73"/>
      <c r="IV73"/>
    </row>
    <row r="74" spans="1:256" s="82" customFormat="1" x14ac:dyDescent="0.2">
      <c r="A74"/>
      <c r="B74"/>
      <c r="C74" s="81"/>
      <c r="D74"/>
      <c r="E74"/>
      <c r="F74"/>
      <c r="G74"/>
      <c r="H74" s="81"/>
      <c r="I74"/>
      <c r="J74"/>
      <c r="K74"/>
      <c r="L74"/>
      <c r="M74" s="81"/>
      <c r="N74"/>
      <c r="O74"/>
      <c r="P74"/>
      <c r="Q74"/>
      <c r="R74" s="81"/>
      <c r="S74"/>
      <c r="T74"/>
      <c r="U74"/>
      <c r="FR74"/>
      <c r="FS74"/>
      <c r="FT74"/>
      <c r="FU74"/>
      <c r="FV74"/>
      <c r="FW74"/>
      <c r="FX74"/>
      <c r="FY74"/>
      <c r="FZ74"/>
      <c r="GA74"/>
      <c r="GB74"/>
      <c r="GC74"/>
      <c r="GD74"/>
      <c r="GE74"/>
      <c r="GF74"/>
      <c r="GG74"/>
      <c r="GH74"/>
      <c r="GI74"/>
      <c r="GJ74"/>
      <c r="GK74"/>
      <c r="GL74"/>
      <c r="GM74"/>
      <c r="GN74"/>
      <c r="GO74"/>
      <c r="GP74"/>
      <c r="GQ74"/>
      <c r="GR74"/>
      <c r="GS74"/>
      <c r="GT74"/>
      <c r="GU74"/>
      <c r="GV74"/>
      <c r="GW74"/>
      <c r="GX74"/>
      <c r="GY74"/>
      <c r="GZ74"/>
      <c r="HA74"/>
      <c r="HB74"/>
      <c r="HC74"/>
      <c r="HD74"/>
      <c r="HE74"/>
      <c r="HF74"/>
      <c r="HG74"/>
      <c r="HH74"/>
      <c r="HI74"/>
      <c r="HJ74"/>
      <c r="HK74"/>
      <c r="HL74"/>
      <c r="HM74"/>
      <c r="HN74"/>
      <c r="HO74"/>
      <c r="HP74"/>
      <c r="HQ74"/>
      <c r="HR74"/>
      <c r="HS74"/>
      <c r="HT74"/>
      <c r="HU74"/>
      <c r="HV74"/>
      <c r="HW74"/>
      <c r="HX74"/>
      <c r="HY74"/>
      <c r="HZ74"/>
      <c r="IA74"/>
      <c r="IB74"/>
      <c r="IC74"/>
      <c r="ID74"/>
      <c r="IE74"/>
      <c r="IF74"/>
      <c r="IG74"/>
      <c r="IH74"/>
      <c r="II74"/>
      <c r="IJ74"/>
      <c r="IK74"/>
      <c r="IL74"/>
      <c r="IM74"/>
      <c r="IN74"/>
      <c r="IO74"/>
      <c r="IP74"/>
      <c r="IQ74"/>
      <c r="IR74"/>
      <c r="IS74"/>
      <c r="IT74"/>
      <c r="IU74"/>
      <c r="IV74"/>
    </row>
    <row r="75" spans="1:256" s="82" customFormat="1" x14ac:dyDescent="0.2">
      <c r="A75"/>
      <c r="B75"/>
      <c r="C75" s="81"/>
      <c r="D75"/>
      <c r="E75"/>
      <c r="F75"/>
      <c r="G75"/>
      <c r="H75" s="81"/>
      <c r="I75"/>
      <c r="J75"/>
      <c r="K75"/>
      <c r="L75"/>
      <c r="M75" s="81"/>
      <c r="N75"/>
      <c r="O75"/>
      <c r="P75"/>
      <c r="Q75"/>
      <c r="R75" s="81"/>
      <c r="S75"/>
      <c r="T75"/>
      <c r="U75"/>
      <c r="FR75"/>
      <c r="FS75"/>
      <c r="FT75"/>
      <c r="FU75"/>
      <c r="FV75"/>
      <c r="FW75"/>
      <c r="FX75"/>
      <c r="FY75"/>
      <c r="FZ75"/>
      <c r="GA75"/>
      <c r="GB75"/>
      <c r="GC75"/>
      <c r="GD75"/>
      <c r="GE75"/>
      <c r="GF75"/>
      <c r="GG75"/>
      <c r="GH75"/>
      <c r="GI75"/>
      <c r="GJ75"/>
      <c r="GK75"/>
      <c r="GL75"/>
      <c r="GM75"/>
      <c r="GN75"/>
      <c r="GO75"/>
      <c r="GP75"/>
      <c r="GQ75"/>
      <c r="GR75"/>
      <c r="GS75"/>
      <c r="GT75"/>
      <c r="GU75"/>
      <c r="GV75"/>
      <c r="GW75"/>
      <c r="GX75"/>
      <c r="GY75"/>
      <c r="GZ75"/>
      <c r="HA75"/>
      <c r="HB75"/>
      <c r="HC75"/>
      <c r="HD75"/>
      <c r="HE75"/>
      <c r="HF75"/>
      <c r="HG75"/>
      <c r="HH75"/>
      <c r="HI75"/>
      <c r="HJ75"/>
      <c r="HK75"/>
      <c r="HL75"/>
      <c r="HM75"/>
      <c r="HN75"/>
      <c r="HO75"/>
      <c r="HP75"/>
      <c r="HQ75"/>
      <c r="HR75"/>
      <c r="HS75"/>
      <c r="HT75"/>
      <c r="HU75"/>
      <c r="HV75"/>
      <c r="HW75"/>
      <c r="HX75"/>
      <c r="HY75"/>
      <c r="HZ75"/>
      <c r="IA75"/>
      <c r="IB75"/>
      <c r="IC75"/>
      <c r="ID75"/>
      <c r="IE75"/>
      <c r="IF75"/>
      <c r="IG75"/>
      <c r="IH75"/>
      <c r="II75"/>
      <c r="IJ75"/>
      <c r="IK75"/>
      <c r="IL75"/>
      <c r="IM75"/>
      <c r="IN75"/>
      <c r="IO75"/>
      <c r="IP75"/>
      <c r="IQ75"/>
      <c r="IR75"/>
      <c r="IS75"/>
      <c r="IT75"/>
      <c r="IU75"/>
      <c r="IV75"/>
    </row>
    <row r="76" spans="1:256" s="82" customFormat="1" x14ac:dyDescent="0.2">
      <c r="C76" s="120"/>
      <c r="H76" s="120"/>
      <c r="M76" s="120"/>
      <c r="R76" s="120"/>
      <c r="FR76"/>
      <c r="FS76"/>
      <c r="FT76"/>
      <c r="FU76"/>
      <c r="FV76"/>
      <c r="FW76"/>
      <c r="FX76"/>
      <c r="FY76"/>
      <c r="FZ76"/>
      <c r="GA76"/>
      <c r="GB76"/>
      <c r="GC76"/>
      <c r="GD76"/>
      <c r="GE76"/>
      <c r="GF76"/>
      <c r="GG76"/>
      <c r="GH76"/>
      <c r="GI76"/>
      <c r="GJ76"/>
      <c r="GK76"/>
      <c r="GL76"/>
      <c r="GM76"/>
      <c r="GN76"/>
      <c r="GO76"/>
      <c r="GP76"/>
      <c r="GQ76"/>
      <c r="GR76"/>
      <c r="GS76"/>
      <c r="GT76"/>
      <c r="GU76"/>
      <c r="GV76"/>
      <c r="GW76"/>
      <c r="GX76"/>
      <c r="GY76"/>
      <c r="GZ76"/>
      <c r="HA76"/>
      <c r="HB76"/>
      <c r="HC76"/>
      <c r="HD76"/>
      <c r="HE76"/>
      <c r="HF76"/>
      <c r="HG76"/>
      <c r="HH76"/>
      <c r="HI76"/>
      <c r="HJ76"/>
      <c r="HK76"/>
      <c r="HL76"/>
      <c r="HM76"/>
      <c r="HN76"/>
      <c r="HO76"/>
      <c r="HP76"/>
      <c r="HQ76"/>
      <c r="HR76"/>
      <c r="HS76"/>
      <c r="HT76"/>
      <c r="HU76"/>
      <c r="HV76"/>
      <c r="HW76"/>
      <c r="HX76"/>
      <c r="HY76"/>
      <c r="HZ76"/>
      <c r="IA76"/>
      <c r="IB76"/>
      <c r="IC76"/>
      <c r="ID76"/>
      <c r="IE76"/>
      <c r="IF76"/>
      <c r="IG76"/>
      <c r="IH76"/>
      <c r="II76"/>
      <c r="IJ76"/>
      <c r="IK76"/>
      <c r="IL76"/>
      <c r="IM76"/>
      <c r="IN76"/>
      <c r="IO76"/>
      <c r="IP76"/>
      <c r="IQ76"/>
      <c r="IR76"/>
      <c r="IS76"/>
      <c r="IT76"/>
      <c r="IU76"/>
      <c r="IV76"/>
    </row>
    <row r="77" spans="1:256" s="82" customFormat="1" x14ac:dyDescent="0.2">
      <c r="C77" s="120"/>
      <c r="H77" s="120"/>
      <c r="M77" s="120"/>
      <c r="R77" s="120"/>
      <c r="FR77"/>
      <c r="FS77"/>
      <c r="FT77"/>
      <c r="FU77"/>
      <c r="FV77"/>
      <c r="FW77"/>
      <c r="FX77"/>
      <c r="FY77"/>
      <c r="FZ77"/>
      <c r="GA77"/>
      <c r="GB77"/>
      <c r="GC77"/>
      <c r="GD77"/>
      <c r="GE77"/>
      <c r="GF77"/>
      <c r="GG77"/>
      <c r="GH77"/>
      <c r="GI77"/>
      <c r="GJ77"/>
      <c r="GK77"/>
      <c r="GL77"/>
      <c r="GM77"/>
      <c r="GN77"/>
      <c r="GO77"/>
      <c r="GP77"/>
      <c r="GQ77"/>
      <c r="GR77"/>
      <c r="GS77"/>
      <c r="GT77"/>
      <c r="GU77"/>
      <c r="GV77"/>
      <c r="GW77"/>
      <c r="GX77"/>
      <c r="GY77"/>
      <c r="GZ77"/>
      <c r="HA77"/>
      <c r="HB77"/>
      <c r="HC77"/>
      <c r="HD77"/>
      <c r="HE77"/>
      <c r="HF77"/>
      <c r="HG77"/>
      <c r="HH77"/>
      <c r="HI77"/>
      <c r="HJ77"/>
      <c r="HK77"/>
      <c r="HL77"/>
      <c r="HM77"/>
      <c r="HN77"/>
      <c r="HO77"/>
      <c r="HP77"/>
      <c r="HQ77"/>
      <c r="HR77"/>
      <c r="HS77"/>
      <c r="HT77"/>
      <c r="HU77"/>
      <c r="HV77"/>
      <c r="HW77"/>
      <c r="HX77"/>
      <c r="HY77"/>
      <c r="HZ77"/>
      <c r="IA77"/>
      <c r="IB77"/>
      <c r="IC77"/>
      <c r="ID77"/>
      <c r="IE77"/>
      <c r="IF77"/>
      <c r="IG77"/>
      <c r="IH77"/>
      <c r="II77"/>
      <c r="IJ77"/>
      <c r="IK77"/>
      <c r="IL77"/>
      <c r="IM77"/>
      <c r="IN77"/>
      <c r="IO77"/>
      <c r="IP77"/>
      <c r="IQ77"/>
      <c r="IR77"/>
      <c r="IS77"/>
      <c r="IT77"/>
      <c r="IU77"/>
      <c r="IV77"/>
    </row>
    <row r="78" spans="1:256" s="82" customFormat="1" x14ac:dyDescent="0.2">
      <c r="C78" s="120"/>
      <c r="H78" s="120"/>
      <c r="M78" s="120"/>
      <c r="R78" s="120"/>
      <c r="FR78"/>
      <c r="FS78"/>
      <c r="FT78"/>
      <c r="FU78"/>
      <c r="FV78"/>
      <c r="FW78"/>
      <c r="FX78"/>
      <c r="FY78"/>
      <c r="FZ78"/>
      <c r="GA78"/>
      <c r="GB78"/>
      <c r="GC78"/>
      <c r="GD78"/>
      <c r="GE78"/>
      <c r="GF78"/>
      <c r="GG78"/>
      <c r="GH78"/>
      <c r="GI78"/>
      <c r="GJ78"/>
      <c r="GK78"/>
      <c r="GL78"/>
      <c r="GM78"/>
      <c r="GN78"/>
      <c r="GO78"/>
      <c r="GP78"/>
      <c r="GQ78"/>
      <c r="GR78"/>
      <c r="GS78"/>
      <c r="GT78"/>
      <c r="GU78"/>
      <c r="GV78"/>
      <c r="GW78"/>
      <c r="GX78"/>
      <c r="GY78"/>
      <c r="GZ78"/>
      <c r="HA78"/>
      <c r="HB78"/>
      <c r="HC78"/>
      <c r="HD78"/>
      <c r="HE78"/>
      <c r="HF78"/>
      <c r="HG78"/>
      <c r="HH78"/>
      <c r="HI78"/>
      <c r="HJ78"/>
      <c r="HK78"/>
      <c r="HL78"/>
      <c r="HM78"/>
      <c r="HN78"/>
      <c r="HO78"/>
      <c r="HP78"/>
      <c r="HQ78"/>
      <c r="HR78"/>
      <c r="HS78"/>
      <c r="HT78"/>
      <c r="HU78"/>
      <c r="HV78"/>
      <c r="HW78"/>
      <c r="HX78"/>
      <c r="HY78"/>
      <c r="HZ78"/>
      <c r="IA78"/>
      <c r="IB78"/>
      <c r="IC78"/>
      <c r="ID78"/>
      <c r="IE78"/>
      <c r="IF78"/>
      <c r="IG78"/>
      <c r="IH78"/>
      <c r="II78"/>
      <c r="IJ78"/>
      <c r="IK78"/>
      <c r="IL78"/>
      <c r="IM78"/>
      <c r="IN78"/>
      <c r="IO78"/>
      <c r="IP78"/>
      <c r="IQ78"/>
      <c r="IR78"/>
      <c r="IS78"/>
      <c r="IT78"/>
      <c r="IU78"/>
      <c r="IV78"/>
    </row>
    <row r="79" spans="1:256" s="82" customFormat="1" x14ac:dyDescent="0.2">
      <c r="C79" s="120"/>
      <c r="H79" s="120"/>
      <c r="M79" s="120"/>
      <c r="R79" s="120"/>
      <c r="FR79"/>
      <c r="FS79"/>
      <c r="FT79"/>
      <c r="FU79"/>
      <c r="FV79"/>
      <c r="FW79"/>
      <c r="FX79"/>
      <c r="FY79"/>
      <c r="FZ79"/>
      <c r="GA79"/>
      <c r="GB79"/>
      <c r="GC79"/>
      <c r="GD79"/>
      <c r="GE79"/>
      <c r="GF79"/>
      <c r="GG79"/>
      <c r="GH79"/>
      <c r="GI79"/>
      <c r="GJ79"/>
      <c r="GK79"/>
      <c r="GL79"/>
      <c r="GM79"/>
      <c r="GN79"/>
      <c r="GO79"/>
      <c r="GP79"/>
      <c r="GQ79"/>
      <c r="GR79"/>
      <c r="GS79"/>
      <c r="GT79"/>
      <c r="GU79"/>
      <c r="GV79"/>
      <c r="GW79"/>
      <c r="GX79"/>
      <c r="GY79"/>
      <c r="GZ79"/>
      <c r="HA79"/>
      <c r="HB79"/>
      <c r="HC79"/>
      <c r="HD79"/>
      <c r="HE79"/>
      <c r="HF79"/>
      <c r="HG79"/>
      <c r="HH79"/>
      <c r="HI79"/>
      <c r="HJ79"/>
      <c r="HK79"/>
      <c r="HL79"/>
      <c r="HM79"/>
      <c r="HN79"/>
      <c r="HO79"/>
      <c r="HP79"/>
      <c r="HQ79"/>
      <c r="HR79"/>
      <c r="HS79"/>
      <c r="HT79"/>
      <c r="HU79"/>
      <c r="HV79"/>
      <c r="HW79"/>
      <c r="HX79"/>
      <c r="HY79"/>
      <c r="HZ79"/>
      <c r="IA79"/>
      <c r="IB79"/>
      <c r="IC79"/>
      <c r="ID79"/>
      <c r="IE79"/>
      <c r="IF79"/>
      <c r="IG79"/>
      <c r="IH79"/>
      <c r="II79"/>
      <c r="IJ79"/>
      <c r="IK79"/>
      <c r="IL79"/>
      <c r="IM79"/>
      <c r="IN79"/>
      <c r="IO79"/>
      <c r="IP79"/>
      <c r="IQ79"/>
      <c r="IR79"/>
      <c r="IS79"/>
      <c r="IT79"/>
      <c r="IU79"/>
      <c r="IV79"/>
    </row>
    <row r="80" spans="1:256" s="82" customFormat="1" x14ac:dyDescent="0.2">
      <c r="C80" s="120"/>
      <c r="H80" s="120"/>
      <c r="M80" s="120"/>
      <c r="R80" s="120"/>
      <c r="FR80"/>
      <c r="FS80"/>
      <c r="FT80"/>
      <c r="FU80"/>
      <c r="FV80"/>
      <c r="FW80"/>
      <c r="FX80"/>
      <c r="FY80"/>
      <c r="FZ80"/>
      <c r="GA80"/>
      <c r="GB80"/>
      <c r="GC80"/>
      <c r="GD80"/>
      <c r="GE80"/>
      <c r="GF80"/>
      <c r="GG80"/>
      <c r="GH80"/>
      <c r="GI80"/>
      <c r="GJ80"/>
      <c r="GK80"/>
      <c r="GL80"/>
      <c r="GM80"/>
      <c r="GN80"/>
      <c r="GO80"/>
      <c r="GP80"/>
      <c r="GQ80"/>
      <c r="GR80"/>
      <c r="GS80"/>
      <c r="GT80"/>
      <c r="GU80"/>
      <c r="GV80"/>
      <c r="GW80"/>
      <c r="GX80"/>
      <c r="GY80"/>
      <c r="GZ80"/>
      <c r="HA80"/>
      <c r="HB80"/>
      <c r="HC80"/>
      <c r="HD80"/>
      <c r="HE80"/>
      <c r="HF80"/>
      <c r="HG80"/>
      <c r="HH80"/>
      <c r="HI80"/>
      <c r="HJ80"/>
      <c r="HK80"/>
      <c r="HL80"/>
      <c r="HM80"/>
      <c r="HN80"/>
      <c r="HO80"/>
      <c r="HP80"/>
      <c r="HQ80"/>
      <c r="HR80"/>
      <c r="HS80"/>
      <c r="HT80"/>
      <c r="HU80"/>
      <c r="HV80"/>
      <c r="HW80"/>
      <c r="HX80"/>
      <c r="HY80"/>
      <c r="HZ80"/>
      <c r="IA80"/>
      <c r="IB80"/>
      <c r="IC80"/>
      <c r="ID80"/>
      <c r="IE80"/>
      <c r="IF80"/>
      <c r="IG80"/>
      <c r="IH80"/>
      <c r="II80"/>
      <c r="IJ80"/>
      <c r="IK80"/>
      <c r="IL80"/>
      <c r="IM80"/>
      <c r="IN80"/>
      <c r="IO80"/>
      <c r="IP80"/>
      <c r="IQ80"/>
      <c r="IR80"/>
      <c r="IS80"/>
      <c r="IT80"/>
      <c r="IU80"/>
      <c r="IV80"/>
    </row>
    <row r="81" spans="3:256" s="82" customFormat="1" x14ac:dyDescent="0.2">
      <c r="C81" s="120"/>
      <c r="H81" s="120"/>
      <c r="M81" s="120"/>
      <c r="R81" s="120"/>
      <c r="FR81"/>
      <c r="FS81"/>
      <c r="FT81"/>
      <c r="FU81"/>
      <c r="FV81"/>
      <c r="FW81"/>
      <c r="FX81"/>
      <c r="FY81"/>
      <c r="FZ81"/>
      <c r="GA81"/>
      <c r="GB81"/>
      <c r="GC81"/>
      <c r="GD81"/>
      <c r="GE81"/>
      <c r="GF81"/>
      <c r="GG81"/>
      <c r="GH81"/>
      <c r="GI81"/>
      <c r="GJ81"/>
      <c r="GK81"/>
      <c r="GL81"/>
      <c r="GM81"/>
      <c r="GN81"/>
      <c r="GO81"/>
      <c r="GP81"/>
      <c r="GQ81"/>
      <c r="GR81"/>
      <c r="GS81"/>
      <c r="GT81"/>
      <c r="GU81"/>
      <c r="GV81"/>
      <c r="GW81"/>
      <c r="GX81"/>
      <c r="GY81"/>
      <c r="GZ81"/>
      <c r="HA81"/>
      <c r="HB81"/>
      <c r="HC81"/>
      <c r="HD81"/>
      <c r="HE81"/>
      <c r="HF81"/>
      <c r="HG81"/>
      <c r="HH81"/>
      <c r="HI81"/>
      <c r="HJ81"/>
      <c r="HK81"/>
      <c r="HL81"/>
      <c r="HM81"/>
      <c r="HN81"/>
      <c r="HO81"/>
      <c r="HP81"/>
      <c r="HQ81"/>
      <c r="HR81"/>
      <c r="HS81"/>
      <c r="HT81"/>
      <c r="HU81"/>
      <c r="HV81"/>
      <c r="HW81"/>
      <c r="HX81"/>
      <c r="HY81"/>
      <c r="HZ81"/>
      <c r="IA81"/>
      <c r="IB81"/>
      <c r="IC81"/>
      <c r="ID81"/>
      <c r="IE81"/>
      <c r="IF81"/>
      <c r="IG81"/>
      <c r="IH81"/>
      <c r="II81"/>
      <c r="IJ81"/>
      <c r="IK81"/>
      <c r="IL81"/>
      <c r="IM81"/>
      <c r="IN81"/>
      <c r="IO81"/>
      <c r="IP81"/>
      <c r="IQ81"/>
      <c r="IR81"/>
      <c r="IS81"/>
      <c r="IT81"/>
      <c r="IU81"/>
      <c r="IV81"/>
    </row>
    <row r="82" spans="3:256" s="82" customFormat="1" x14ac:dyDescent="0.2">
      <c r="C82" s="120"/>
      <c r="H82" s="120"/>
      <c r="M82" s="120"/>
      <c r="R82" s="120"/>
      <c r="FR82"/>
      <c r="FS82"/>
      <c r="FT82"/>
      <c r="FU82"/>
      <c r="FV82"/>
      <c r="FW82"/>
      <c r="FX82"/>
      <c r="FY82"/>
      <c r="FZ82"/>
      <c r="GA82"/>
      <c r="GB82"/>
      <c r="GC82"/>
      <c r="GD82"/>
      <c r="GE82"/>
      <c r="GF82"/>
      <c r="GG82"/>
      <c r="GH82"/>
      <c r="GI82"/>
      <c r="GJ82"/>
      <c r="GK82"/>
      <c r="GL82"/>
      <c r="GM82"/>
      <c r="GN82"/>
      <c r="GO82"/>
      <c r="GP82"/>
      <c r="GQ82"/>
      <c r="GR82"/>
      <c r="GS82"/>
      <c r="GT82"/>
      <c r="GU82"/>
      <c r="GV82"/>
      <c r="GW82"/>
      <c r="GX82"/>
      <c r="GY82"/>
      <c r="GZ82"/>
      <c r="HA82"/>
      <c r="HB82"/>
      <c r="HC82"/>
      <c r="HD82"/>
      <c r="HE82"/>
      <c r="HF82"/>
      <c r="HG82"/>
      <c r="HH82"/>
      <c r="HI82"/>
      <c r="HJ82"/>
      <c r="HK82"/>
      <c r="HL82"/>
      <c r="HM82"/>
      <c r="HN82"/>
      <c r="HO82"/>
      <c r="HP82"/>
      <c r="HQ82"/>
      <c r="HR82"/>
      <c r="HS82"/>
      <c r="HT82"/>
      <c r="HU82"/>
      <c r="HV82"/>
      <c r="HW82"/>
      <c r="HX82"/>
      <c r="HY82"/>
      <c r="HZ82"/>
      <c r="IA82"/>
      <c r="IB82"/>
      <c r="IC82"/>
      <c r="ID82"/>
      <c r="IE82"/>
      <c r="IF82"/>
      <c r="IG82"/>
      <c r="IH82"/>
      <c r="II82"/>
      <c r="IJ82"/>
      <c r="IK82"/>
      <c r="IL82"/>
      <c r="IM82"/>
      <c r="IN82"/>
      <c r="IO82"/>
      <c r="IP82"/>
      <c r="IQ82"/>
      <c r="IR82"/>
      <c r="IS82"/>
      <c r="IT82"/>
      <c r="IU82"/>
      <c r="IV82"/>
    </row>
    <row r="83" spans="3:256" s="82" customFormat="1" x14ac:dyDescent="0.2">
      <c r="C83" s="120"/>
      <c r="H83" s="120"/>
      <c r="M83" s="120"/>
      <c r="R83" s="120"/>
      <c r="FR83"/>
      <c r="FS83"/>
      <c r="FT83"/>
      <c r="FU83"/>
      <c r="FV83"/>
      <c r="FW83"/>
      <c r="FX83"/>
      <c r="FY83"/>
      <c r="FZ83"/>
      <c r="GA83"/>
      <c r="GB83"/>
      <c r="GC83"/>
      <c r="GD83"/>
      <c r="GE83"/>
      <c r="GF83"/>
      <c r="GG83"/>
      <c r="GH83"/>
      <c r="GI83"/>
      <c r="GJ83"/>
      <c r="GK83"/>
      <c r="GL83"/>
      <c r="GM83"/>
      <c r="GN83"/>
      <c r="GO83"/>
      <c r="GP83"/>
      <c r="GQ83"/>
      <c r="GR83"/>
      <c r="GS83"/>
      <c r="GT83"/>
      <c r="GU83"/>
      <c r="GV83"/>
      <c r="GW83"/>
      <c r="GX83"/>
      <c r="GY83"/>
      <c r="GZ83"/>
      <c r="HA83"/>
      <c r="HB83"/>
      <c r="HC83"/>
      <c r="HD83"/>
      <c r="HE83"/>
      <c r="HF83"/>
      <c r="HG83"/>
      <c r="HH83"/>
      <c r="HI83"/>
      <c r="HJ83"/>
      <c r="HK83"/>
      <c r="HL83"/>
      <c r="HM83"/>
      <c r="HN83"/>
      <c r="HO83"/>
      <c r="HP83"/>
      <c r="HQ83"/>
      <c r="HR83"/>
      <c r="HS83"/>
      <c r="HT83"/>
      <c r="HU83"/>
      <c r="HV83"/>
      <c r="HW83"/>
      <c r="HX83"/>
      <c r="HY83"/>
      <c r="HZ83"/>
      <c r="IA83"/>
      <c r="IB83"/>
      <c r="IC83"/>
      <c r="ID83"/>
      <c r="IE83"/>
      <c r="IF83"/>
      <c r="IG83"/>
      <c r="IH83"/>
      <c r="II83"/>
      <c r="IJ83"/>
      <c r="IK83"/>
      <c r="IL83"/>
      <c r="IM83"/>
      <c r="IN83"/>
      <c r="IO83"/>
      <c r="IP83"/>
      <c r="IQ83"/>
      <c r="IR83"/>
      <c r="IS83"/>
      <c r="IT83"/>
      <c r="IU83"/>
      <c r="IV83"/>
    </row>
    <row r="84" spans="3:256" s="82" customFormat="1" x14ac:dyDescent="0.2">
      <c r="C84" s="120"/>
      <c r="H84" s="120"/>
      <c r="M84" s="120"/>
      <c r="R84" s="120"/>
      <c r="FR84"/>
      <c r="FS84"/>
      <c r="FT84"/>
      <c r="FU84"/>
      <c r="FV84"/>
      <c r="FW84"/>
      <c r="FX84"/>
      <c r="FY84"/>
      <c r="FZ84"/>
      <c r="GA84"/>
      <c r="GB84"/>
      <c r="GC84"/>
      <c r="GD84"/>
      <c r="GE84"/>
      <c r="GF84"/>
      <c r="GG84"/>
      <c r="GH84"/>
      <c r="GI84"/>
      <c r="GJ84"/>
      <c r="GK84"/>
      <c r="GL84"/>
      <c r="GM84"/>
      <c r="GN84"/>
      <c r="GO84"/>
      <c r="GP84"/>
      <c r="GQ84"/>
      <c r="GR84"/>
      <c r="GS84"/>
      <c r="GT84"/>
      <c r="GU84"/>
      <c r="GV84"/>
      <c r="GW84"/>
      <c r="GX84"/>
      <c r="GY84"/>
      <c r="GZ84"/>
      <c r="HA84"/>
      <c r="HB84"/>
      <c r="HC84"/>
      <c r="HD84"/>
      <c r="HE84"/>
      <c r="HF84"/>
      <c r="HG84"/>
      <c r="HH84"/>
      <c r="HI84"/>
      <c r="HJ84"/>
      <c r="HK84"/>
      <c r="HL84"/>
      <c r="HM84"/>
      <c r="HN84"/>
      <c r="HO84"/>
      <c r="HP84"/>
      <c r="HQ84"/>
      <c r="HR84"/>
      <c r="HS84"/>
      <c r="HT84"/>
      <c r="HU84"/>
      <c r="HV84"/>
      <c r="HW84"/>
      <c r="HX84"/>
      <c r="HY84"/>
      <c r="HZ84"/>
      <c r="IA84"/>
      <c r="IB84"/>
      <c r="IC84"/>
      <c r="ID84"/>
      <c r="IE84"/>
      <c r="IF84"/>
      <c r="IG84"/>
      <c r="IH84"/>
      <c r="II84"/>
      <c r="IJ84"/>
      <c r="IK84"/>
      <c r="IL84"/>
      <c r="IM84"/>
      <c r="IN84"/>
      <c r="IO84"/>
      <c r="IP84"/>
      <c r="IQ84"/>
      <c r="IR84"/>
      <c r="IS84"/>
      <c r="IT84"/>
      <c r="IU84"/>
      <c r="IV84"/>
    </row>
    <row r="85" spans="3:256" s="82" customFormat="1" x14ac:dyDescent="0.2">
      <c r="C85" s="120"/>
      <c r="H85" s="120"/>
      <c r="M85" s="120"/>
      <c r="R85" s="120"/>
      <c r="FR85"/>
      <c r="FS85"/>
      <c r="FT85"/>
      <c r="FU85"/>
      <c r="FV85"/>
      <c r="FW85"/>
      <c r="FX85"/>
      <c r="FY85"/>
      <c r="FZ85"/>
      <c r="GA85"/>
      <c r="GB85"/>
      <c r="GC85"/>
      <c r="GD85"/>
      <c r="GE85"/>
      <c r="GF85"/>
      <c r="GG85"/>
      <c r="GH85"/>
      <c r="GI85"/>
      <c r="GJ85"/>
      <c r="GK85"/>
      <c r="GL85"/>
      <c r="GM85"/>
      <c r="GN85"/>
      <c r="GO85"/>
      <c r="GP85"/>
      <c r="GQ85"/>
      <c r="GR85"/>
      <c r="GS85"/>
      <c r="GT85"/>
      <c r="GU85"/>
      <c r="GV85"/>
      <c r="GW85"/>
      <c r="GX85"/>
      <c r="GY85"/>
      <c r="GZ85"/>
      <c r="HA85"/>
      <c r="HB85"/>
      <c r="HC85"/>
      <c r="HD85"/>
      <c r="HE85"/>
      <c r="HF85"/>
      <c r="HG85"/>
      <c r="HH85"/>
      <c r="HI85"/>
      <c r="HJ85"/>
      <c r="HK85"/>
      <c r="HL85"/>
      <c r="HM85"/>
      <c r="HN85"/>
      <c r="HO85"/>
      <c r="HP85"/>
      <c r="HQ85"/>
      <c r="HR85"/>
      <c r="HS85"/>
      <c r="HT85"/>
      <c r="HU85"/>
      <c r="HV85"/>
      <c r="HW85"/>
      <c r="HX85"/>
      <c r="HY85"/>
      <c r="HZ85"/>
      <c r="IA85"/>
      <c r="IB85"/>
      <c r="IC85"/>
      <c r="ID85"/>
      <c r="IE85"/>
      <c r="IF85"/>
      <c r="IG85"/>
      <c r="IH85"/>
      <c r="II85"/>
      <c r="IJ85"/>
      <c r="IK85"/>
      <c r="IL85"/>
      <c r="IM85"/>
      <c r="IN85"/>
      <c r="IO85"/>
      <c r="IP85"/>
      <c r="IQ85"/>
      <c r="IR85"/>
      <c r="IS85"/>
      <c r="IT85"/>
      <c r="IU85"/>
      <c r="IV85"/>
    </row>
    <row r="86" spans="3:256" s="82" customFormat="1" x14ac:dyDescent="0.2">
      <c r="C86" s="120"/>
      <c r="H86" s="120"/>
      <c r="M86" s="120"/>
      <c r="R86" s="120"/>
      <c r="FR86"/>
      <c r="FS86"/>
      <c r="FT86"/>
      <c r="FU86"/>
      <c r="FV86"/>
      <c r="FW86"/>
      <c r="FX86"/>
      <c r="FY86"/>
      <c r="FZ86"/>
      <c r="GA86"/>
      <c r="GB86"/>
      <c r="GC86"/>
      <c r="GD86"/>
      <c r="GE86"/>
      <c r="GF86"/>
      <c r="GG86"/>
      <c r="GH86"/>
      <c r="GI86"/>
      <c r="GJ86"/>
      <c r="GK86"/>
      <c r="GL86"/>
      <c r="GM86"/>
      <c r="GN86"/>
      <c r="GO86"/>
      <c r="GP86"/>
      <c r="GQ86"/>
      <c r="GR86"/>
      <c r="GS86"/>
      <c r="GT86"/>
      <c r="GU86"/>
      <c r="GV86"/>
      <c r="GW86"/>
      <c r="GX86"/>
      <c r="GY86"/>
      <c r="GZ86"/>
      <c r="HA86"/>
      <c r="HB86"/>
      <c r="HC86"/>
      <c r="HD86"/>
      <c r="HE86"/>
      <c r="HF86"/>
      <c r="HG86"/>
      <c r="HH86"/>
      <c r="HI86"/>
      <c r="HJ86"/>
      <c r="HK86"/>
      <c r="HL86"/>
      <c r="HM86"/>
      <c r="HN86"/>
      <c r="HO86"/>
      <c r="HP86"/>
      <c r="HQ86"/>
      <c r="HR86"/>
      <c r="HS86"/>
      <c r="HT86"/>
      <c r="HU86"/>
      <c r="HV86"/>
      <c r="HW86"/>
      <c r="HX86"/>
      <c r="HY86"/>
      <c r="HZ86"/>
      <c r="IA86"/>
      <c r="IB86"/>
      <c r="IC86"/>
      <c r="ID86"/>
      <c r="IE86"/>
      <c r="IF86"/>
      <c r="IG86"/>
      <c r="IH86"/>
      <c r="II86"/>
      <c r="IJ86"/>
      <c r="IK86"/>
      <c r="IL86"/>
      <c r="IM86"/>
      <c r="IN86"/>
      <c r="IO86"/>
      <c r="IP86"/>
      <c r="IQ86"/>
      <c r="IR86"/>
      <c r="IS86"/>
      <c r="IT86"/>
      <c r="IU86"/>
      <c r="IV86"/>
    </row>
    <row r="87" spans="3:256" s="82" customFormat="1" x14ac:dyDescent="0.2">
      <c r="C87" s="120"/>
      <c r="H87" s="120"/>
      <c r="M87" s="120"/>
      <c r="R87" s="120"/>
      <c r="FR87"/>
      <c r="FS87"/>
      <c r="FT87"/>
      <c r="FU87"/>
      <c r="FV87"/>
      <c r="FW87"/>
      <c r="FX87"/>
      <c r="FY87"/>
      <c r="FZ87"/>
      <c r="GA87"/>
      <c r="GB87"/>
      <c r="GC87"/>
      <c r="GD87"/>
      <c r="GE87"/>
      <c r="GF87"/>
      <c r="GG87"/>
      <c r="GH87"/>
      <c r="GI87"/>
      <c r="GJ87"/>
      <c r="GK87"/>
      <c r="GL87"/>
      <c r="GM87"/>
      <c r="GN87"/>
      <c r="GO87"/>
      <c r="GP87"/>
      <c r="GQ87"/>
      <c r="GR87"/>
      <c r="GS87"/>
      <c r="GT87"/>
      <c r="GU87"/>
      <c r="GV87"/>
      <c r="GW87"/>
      <c r="GX87"/>
      <c r="GY87"/>
      <c r="GZ87"/>
      <c r="HA87"/>
      <c r="HB87"/>
      <c r="HC87"/>
      <c r="HD87"/>
      <c r="HE87"/>
      <c r="HF87"/>
      <c r="HG87"/>
      <c r="HH87"/>
      <c r="HI87"/>
      <c r="HJ87"/>
      <c r="HK87"/>
      <c r="HL87"/>
      <c r="HM87"/>
      <c r="HN87"/>
      <c r="HO87"/>
      <c r="HP87"/>
      <c r="HQ87"/>
      <c r="HR87"/>
      <c r="HS87"/>
      <c r="HT87"/>
      <c r="HU87"/>
      <c r="HV87"/>
      <c r="HW87"/>
      <c r="HX87"/>
      <c r="HY87"/>
      <c r="HZ87"/>
      <c r="IA87"/>
      <c r="IB87"/>
      <c r="IC87"/>
      <c r="ID87"/>
      <c r="IE87"/>
      <c r="IF87"/>
      <c r="IG87"/>
      <c r="IH87"/>
      <c r="II87"/>
      <c r="IJ87"/>
      <c r="IK87"/>
      <c r="IL87"/>
      <c r="IM87"/>
      <c r="IN87"/>
      <c r="IO87"/>
      <c r="IP87"/>
      <c r="IQ87"/>
      <c r="IR87"/>
      <c r="IS87"/>
      <c r="IT87"/>
      <c r="IU87"/>
      <c r="IV87"/>
    </row>
    <row r="88" spans="3:256" s="82" customFormat="1" x14ac:dyDescent="0.2">
      <c r="C88" s="120"/>
      <c r="H88" s="120"/>
      <c r="M88" s="120"/>
      <c r="R88" s="120"/>
      <c r="FR88"/>
      <c r="FS88"/>
      <c r="FT88"/>
      <c r="FU88"/>
      <c r="FV88"/>
      <c r="FW88"/>
      <c r="FX88"/>
      <c r="FY88"/>
      <c r="FZ88"/>
      <c r="GA88"/>
      <c r="GB88"/>
      <c r="GC88"/>
      <c r="GD88"/>
      <c r="GE88"/>
      <c r="GF88"/>
      <c r="GG88"/>
      <c r="GH88"/>
      <c r="GI88"/>
      <c r="GJ88"/>
      <c r="GK88"/>
      <c r="GL88"/>
      <c r="GM88"/>
      <c r="GN88"/>
      <c r="GO88"/>
      <c r="GP88"/>
      <c r="GQ88"/>
      <c r="GR88"/>
      <c r="GS88"/>
      <c r="GT88"/>
      <c r="GU88"/>
      <c r="GV88"/>
      <c r="GW88"/>
      <c r="GX88"/>
      <c r="GY88"/>
      <c r="GZ88"/>
      <c r="HA88"/>
      <c r="HB88"/>
      <c r="HC88"/>
      <c r="HD88"/>
      <c r="HE88"/>
      <c r="HF88"/>
      <c r="HG88"/>
      <c r="HH88"/>
      <c r="HI88"/>
      <c r="HJ88"/>
      <c r="HK88"/>
      <c r="HL88"/>
      <c r="HM88"/>
      <c r="HN88"/>
      <c r="HO88"/>
      <c r="HP88"/>
      <c r="HQ88"/>
      <c r="HR88"/>
      <c r="HS88"/>
      <c r="HT88"/>
      <c r="HU88"/>
      <c r="HV88"/>
      <c r="HW88"/>
      <c r="HX88"/>
      <c r="HY88"/>
      <c r="HZ88"/>
      <c r="IA88"/>
      <c r="IB88"/>
      <c r="IC88"/>
      <c r="ID88"/>
      <c r="IE88"/>
      <c r="IF88"/>
      <c r="IG88"/>
      <c r="IH88"/>
      <c r="II88"/>
      <c r="IJ88"/>
      <c r="IK88"/>
      <c r="IL88"/>
      <c r="IM88"/>
      <c r="IN88"/>
      <c r="IO88"/>
      <c r="IP88"/>
      <c r="IQ88"/>
      <c r="IR88"/>
      <c r="IS88"/>
      <c r="IT88"/>
      <c r="IU88"/>
      <c r="IV88"/>
    </row>
    <row r="89" spans="3:256" s="82" customFormat="1" x14ac:dyDescent="0.2">
      <c r="C89" s="120"/>
      <c r="H89" s="120"/>
      <c r="M89" s="120"/>
      <c r="R89" s="120"/>
      <c r="FR89"/>
      <c r="FS89"/>
      <c r="FT89"/>
      <c r="FU89"/>
      <c r="FV89"/>
      <c r="FW89"/>
      <c r="FX89"/>
      <c r="FY89"/>
      <c r="FZ89"/>
      <c r="GA89"/>
      <c r="GB89"/>
      <c r="GC89"/>
      <c r="GD89"/>
      <c r="GE89"/>
      <c r="GF89"/>
      <c r="GG89"/>
      <c r="GH89"/>
      <c r="GI89"/>
      <c r="GJ89"/>
      <c r="GK89"/>
      <c r="GL89"/>
      <c r="GM89"/>
      <c r="GN89"/>
      <c r="GO89"/>
      <c r="GP89"/>
      <c r="GQ89"/>
      <c r="GR89"/>
      <c r="GS89"/>
      <c r="GT89"/>
      <c r="GU89"/>
      <c r="GV89"/>
      <c r="GW89"/>
      <c r="GX89"/>
      <c r="GY89"/>
      <c r="GZ89"/>
      <c r="HA89"/>
      <c r="HB89"/>
      <c r="HC89"/>
      <c r="HD89"/>
      <c r="HE89"/>
      <c r="HF89"/>
      <c r="HG89"/>
      <c r="HH89"/>
      <c r="HI89"/>
      <c r="HJ89"/>
      <c r="HK89"/>
      <c r="HL89"/>
      <c r="HM89"/>
      <c r="HN89"/>
      <c r="HO89"/>
      <c r="HP89"/>
      <c r="HQ89"/>
      <c r="HR89"/>
      <c r="HS89"/>
      <c r="HT89"/>
      <c r="HU89"/>
      <c r="HV89"/>
      <c r="HW89"/>
      <c r="HX89"/>
      <c r="HY89"/>
      <c r="HZ89"/>
      <c r="IA89"/>
      <c r="IB89"/>
      <c r="IC89"/>
      <c r="ID89"/>
      <c r="IE89"/>
      <c r="IF89"/>
      <c r="IG89"/>
      <c r="IH89"/>
      <c r="II89"/>
      <c r="IJ89"/>
      <c r="IK89"/>
      <c r="IL89"/>
      <c r="IM89"/>
      <c r="IN89"/>
      <c r="IO89"/>
      <c r="IP89"/>
      <c r="IQ89"/>
      <c r="IR89"/>
      <c r="IS89"/>
      <c r="IT89"/>
      <c r="IU89"/>
      <c r="IV89"/>
    </row>
    <row r="90" spans="3:256" s="82" customFormat="1" x14ac:dyDescent="0.2">
      <c r="C90" s="120"/>
      <c r="H90" s="120"/>
      <c r="M90" s="120"/>
      <c r="R90" s="120"/>
      <c r="FR90"/>
      <c r="FS90"/>
      <c r="FT90"/>
      <c r="FU90"/>
      <c r="FV90"/>
      <c r="FW90"/>
      <c r="FX90"/>
      <c r="FY90"/>
      <c r="FZ90"/>
      <c r="GA90"/>
      <c r="GB90"/>
      <c r="GC90"/>
      <c r="GD90"/>
      <c r="GE90"/>
      <c r="GF90"/>
      <c r="GG90"/>
      <c r="GH90"/>
      <c r="GI90"/>
      <c r="GJ90"/>
      <c r="GK90"/>
      <c r="GL90"/>
      <c r="GM90"/>
      <c r="GN90"/>
      <c r="GO90"/>
      <c r="GP90"/>
      <c r="GQ90"/>
      <c r="GR90"/>
      <c r="GS90"/>
      <c r="GT90"/>
      <c r="GU90"/>
      <c r="GV90"/>
      <c r="GW90"/>
      <c r="GX90"/>
      <c r="GY90"/>
      <c r="GZ90"/>
      <c r="HA90"/>
      <c r="HB90"/>
      <c r="HC90"/>
      <c r="HD90"/>
      <c r="HE90"/>
      <c r="HF90"/>
      <c r="HG90"/>
      <c r="HH90"/>
      <c r="HI90"/>
      <c r="HJ90"/>
      <c r="HK90"/>
      <c r="HL90"/>
      <c r="HM90"/>
      <c r="HN90"/>
      <c r="HO90"/>
      <c r="HP90"/>
      <c r="HQ90"/>
      <c r="HR90"/>
      <c r="HS90"/>
      <c r="HT90"/>
      <c r="HU90"/>
      <c r="HV90"/>
      <c r="HW90"/>
      <c r="HX90"/>
      <c r="HY90"/>
      <c r="HZ90"/>
      <c r="IA90"/>
      <c r="IB90"/>
      <c r="IC90"/>
      <c r="ID90"/>
      <c r="IE90"/>
      <c r="IF90"/>
      <c r="IG90"/>
      <c r="IH90"/>
      <c r="II90"/>
      <c r="IJ90"/>
      <c r="IK90"/>
      <c r="IL90"/>
      <c r="IM90"/>
      <c r="IN90"/>
      <c r="IO90"/>
      <c r="IP90"/>
      <c r="IQ90"/>
      <c r="IR90"/>
      <c r="IS90"/>
      <c r="IT90"/>
      <c r="IU90"/>
      <c r="IV90"/>
    </row>
    <row r="91" spans="3:256" s="82" customFormat="1" x14ac:dyDescent="0.2">
      <c r="C91" s="120"/>
      <c r="H91" s="120"/>
      <c r="M91" s="120"/>
      <c r="R91" s="120"/>
      <c r="FR91"/>
      <c r="FS91"/>
      <c r="FT91"/>
      <c r="FU91"/>
      <c r="FV91"/>
      <c r="FW91"/>
      <c r="FX91"/>
      <c r="FY91"/>
      <c r="FZ91"/>
      <c r="GA91"/>
      <c r="GB91"/>
      <c r="GC91"/>
      <c r="GD91"/>
      <c r="GE91"/>
      <c r="GF91"/>
      <c r="GG91"/>
      <c r="GH91"/>
      <c r="GI91"/>
      <c r="GJ91"/>
      <c r="GK91"/>
      <c r="GL91"/>
      <c r="GM91"/>
      <c r="GN91"/>
      <c r="GO91"/>
      <c r="GP91"/>
      <c r="GQ91"/>
      <c r="GR91"/>
      <c r="GS91"/>
      <c r="GT91"/>
      <c r="GU91"/>
      <c r="GV91"/>
      <c r="GW91"/>
      <c r="GX91"/>
      <c r="GY91"/>
      <c r="GZ91"/>
      <c r="HA91"/>
      <c r="HB91"/>
      <c r="HC91"/>
      <c r="HD91"/>
      <c r="HE91"/>
      <c r="HF91"/>
      <c r="HG91"/>
      <c r="HH91"/>
      <c r="HI91"/>
      <c r="HJ91"/>
      <c r="HK91"/>
      <c r="HL91"/>
      <c r="HM91"/>
      <c r="HN91"/>
      <c r="HO91"/>
      <c r="HP91"/>
      <c r="HQ91"/>
      <c r="HR91"/>
      <c r="HS91"/>
      <c r="HT91"/>
      <c r="HU91"/>
      <c r="HV91"/>
      <c r="HW91"/>
      <c r="HX91"/>
      <c r="HY91"/>
      <c r="HZ91"/>
      <c r="IA91"/>
      <c r="IB91"/>
      <c r="IC91"/>
      <c r="ID91"/>
      <c r="IE91"/>
      <c r="IF91"/>
      <c r="IG91"/>
      <c r="IH91"/>
      <c r="II91"/>
      <c r="IJ91"/>
      <c r="IK91"/>
      <c r="IL91"/>
      <c r="IM91"/>
      <c r="IN91"/>
      <c r="IO91"/>
      <c r="IP91"/>
      <c r="IQ91"/>
      <c r="IR91"/>
      <c r="IS91"/>
      <c r="IT91"/>
      <c r="IU91"/>
      <c r="IV91"/>
    </row>
    <row r="92" spans="3:256" s="82" customFormat="1" x14ac:dyDescent="0.2">
      <c r="C92" s="120"/>
      <c r="H92" s="120"/>
      <c r="M92" s="120"/>
      <c r="R92" s="120"/>
      <c r="FR92"/>
      <c r="FS92"/>
      <c r="FT92"/>
      <c r="FU92"/>
      <c r="FV92"/>
      <c r="FW92"/>
      <c r="FX92"/>
      <c r="FY92"/>
      <c r="FZ92"/>
      <c r="GA92"/>
      <c r="GB92"/>
      <c r="GC92"/>
      <c r="GD92"/>
      <c r="GE92"/>
      <c r="GF92"/>
      <c r="GG92"/>
      <c r="GH92"/>
      <c r="GI92"/>
      <c r="GJ92"/>
      <c r="GK92"/>
      <c r="GL92"/>
      <c r="GM92"/>
      <c r="GN92"/>
      <c r="GO92"/>
      <c r="GP92"/>
      <c r="GQ92"/>
      <c r="GR92"/>
      <c r="GS92"/>
      <c r="GT92"/>
      <c r="GU92"/>
      <c r="GV92"/>
      <c r="GW92"/>
      <c r="GX92"/>
      <c r="GY92"/>
      <c r="GZ92"/>
      <c r="HA92"/>
      <c r="HB92"/>
      <c r="HC92"/>
      <c r="HD92"/>
      <c r="HE92"/>
      <c r="HF92"/>
      <c r="HG92"/>
      <c r="HH92"/>
      <c r="HI92"/>
      <c r="HJ92"/>
      <c r="HK92"/>
      <c r="HL92"/>
      <c r="HM92"/>
      <c r="HN92"/>
      <c r="HO92"/>
      <c r="HP92"/>
      <c r="HQ92"/>
      <c r="HR92"/>
      <c r="HS92"/>
      <c r="HT92"/>
      <c r="HU92"/>
      <c r="HV92"/>
      <c r="HW92"/>
      <c r="HX92"/>
      <c r="HY92"/>
      <c r="HZ92"/>
      <c r="IA92"/>
      <c r="IB92"/>
      <c r="IC92"/>
      <c r="ID92"/>
      <c r="IE92"/>
      <c r="IF92"/>
      <c r="IG92"/>
      <c r="IH92"/>
      <c r="II92"/>
      <c r="IJ92"/>
      <c r="IK92"/>
      <c r="IL92"/>
      <c r="IM92"/>
      <c r="IN92"/>
      <c r="IO92"/>
      <c r="IP92"/>
      <c r="IQ92"/>
      <c r="IR92"/>
      <c r="IS92"/>
      <c r="IT92"/>
      <c r="IU92"/>
      <c r="IV92"/>
    </row>
    <row r="93" spans="3:256" s="82" customFormat="1" x14ac:dyDescent="0.2">
      <c r="C93" s="120"/>
      <c r="H93" s="120"/>
      <c r="M93" s="120"/>
      <c r="R93" s="120"/>
      <c r="FR93"/>
      <c r="FS93"/>
      <c r="FT93"/>
      <c r="FU93"/>
      <c r="FV93"/>
      <c r="FW93"/>
      <c r="FX93"/>
      <c r="FY93"/>
      <c r="FZ93"/>
      <c r="GA93"/>
      <c r="GB93"/>
      <c r="GC93"/>
      <c r="GD93"/>
      <c r="GE93"/>
      <c r="GF93"/>
      <c r="GG93"/>
      <c r="GH93"/>
      <c r="GI93"/>
      <c r="GJ93"/>
      <c r="GK93"/>
      <c r="GL93"/>
      <c r="GM93"/>
      <c r="GN93"/>
      <c r="GO93"/>
      <c r="GP93"/>
      <c r="GQ93"/>
      <c r="GR93"/>
      <c r="GS93"/>
      <c r="GT93"/>
      <c r="GU93"/>
      <c r="GV93"/>
      <c r="GW93"/>
      <c r="GX93"/>
      <c r="GY93"/>
      <c r="GZ93"/>
      <c r="HA93"/>
      <c r="HB93"/>
      <c r="HC93"/>
      <c r="HD93"/>
      <c r="HE93"/>
      <c r="HF93"/>
      <c r="HG93"/>
      <c r="HH93"/>
      <c r="HI93"/>
      <c r="HJ93"/>
      <c r="HK93"/>
      <c r="HL93"/>
      <c r="HM93"/>
      <c r="HN93"/>
      <c r="HO93"/>
      <c r="HP93"/>
      <c r="HQ93"/>
      <c r="HR93"/>
      <c r="HS93"/>
      <c r="HT93"/>
      <c r="HU93"/>
      <c r="HV93"/>
      <c r="HW93"/>
      <c r="HX93"/>
      <c r="HY93"/>
      <c r="HZ93"/>
      <c r="IA93"/>
      <c r="IB93"/>
      <c r="IC93"/>
      <c r="ID93"/>
      <c r="IE93"/>
      <c r="IF93"/>
      <c r="IG93"/>
      <c r="IH93"/>
      <c r="II93"/>
      <c r="IJ93"/>
      <c r="IK93"/>
      <c r="IL93"/>
      <c r="IM93"/>
      <c r="IN93"/>
      <c r="IO93"/>
      <c r="IP93"/>
      <c r="IQ93"/>
      <c r="IR93"/>
      <c r="IS93"/>
      <c r="IT93"/>
      <c r="IU93"/>
      <c r="IV93"/>
    </row>
    <row r="94" spans="3:256" s="82" customFormat="1" x14ac:dyDescent="0.2">
      <c r="C94" s="120"/>
      <c r="H94" s="120"/>
      <c r="M94" s="120"/>
      <c r="R94" s="120"/>
      <c r="FR94"/>
      <c r="FS94"/>
      <c r="FT94"/>
      <c r="FU94"/>
      <c r="FV94"/>
      <c r="FW94"/>
      <c r="FX94"/>
      <c r="FY94"/>
      <c r="FZ94"/>
      <c r="GA94"/>
      <c r="GB94"/>
      <c r="GC94"/>
      <c r="GD94"/>
      <c r="GE94"/>
      <c r="GF94"/>
      <c r="GG94"/>
      <c r="GH94"/>
      <c r="GI94"/>
      <c r="GJ94"/>
      <c r="GK94"/>
      <c r="GL94"/>
      <c r="GM94"/>
      <c r="GN94"/>
      <c r="GO94"/>
      <c r="GP94"/>
      <c r="GQ94"/>
      <c r="GR94"/>
      <c r="GS94"/>
      <c r="GT94"/>
      <c r="GU94"/>
      <c r="GV94"/>
      <c r="GW94"/>
      <c r="GX94"/>
      <c r="GY94"/>
      <c r="GZ94"/>
      <c r="HA94"/>
      <c r="HB94"/>
      <c r="HC94"/>
      <c r="HD94"/>
      <c r="HE94"/>
      <c r="HF94"/>
      <c r="HG94"/>
      <c r="HH94"/>
      <c r="HI94"/>
      <c r="HJ94"/>
      <c r="HK94"/>
      <c r="HL94"/>
      <c r="HM94"/>
      <c r="HN94"/>
      <c r="HO94"/>
      <c r="HP94"/>
      <c r="HQ94"/>
      <c r="HR94"/>
      <c r="HS94"/>
      <c r="HT94"/>
      <c r="HU94"/>
      <c r="HV94"/>
      <c r="HW94"/>
      <c r="HX94"/>
      <c r="HY94"/>
      <c r="HZ94"/>
      <c r="IA94"/>
      <c r="IB94"/>
      <c r="IC94"/>
      <c r="ID94"/>
      <c r="IE94"/>
      <c r="IF94"/>
      <c r="IG94"/>
      <c r="IH94"/>
      <c r="II94"/>
      <c r="IJ94"/>
      <c r="IK94"/>
      <c r="IL94"/>
      <c r="IM94"/>
      <c r="IN94"/>
      <c r="IO94"/>
      <c r="IP94"/>
      <c r="IQ94"/>
      <c r="IR94"/>
      <c r="IS94"/>
      <c r="IT94"/>
      <c r="IU94"/>
      <c r="IV94"/>
    </row>
    <row r="95" spans="3:256" s="82" customFormat="1" x14ac:dyDescent="0.2">
      <c r="C95" s="120"/>
      <c r="H95" s="120"/>
      <c r="M95" s="120"/>
      <c r="R95" s="120"/>
      <c r="FR95"/>
      <c r="FS95"/>
      <c r="FT95"/>
      <c r="FU95"/>
      <c r="FV95"/>
      <c r="FW95"/>
      <c r="FX95"/>
      <c r="FY95"/>
      <c r="FZ95"/>
      <c r="GA95"/>
      <c r="GB95"/>
      <c r="GC95"/>
      <c r="GD95"/>
      <c r="GE95"/>
      <c r="GF95"/>
      <c r="GG95"/>
      <c r="GH95"/>
      <c r="GI95"/>
      <c r="GJ95"/>
      <c r="GK95"/>
      <c r="GL95"/>
      <c r="GM95"/>
      <c r="GN95"/>
      <c r="GO95"/>
      <c r="GP95"/>
      <c r="GQ95"/>
      <c r="GR95"/>
      <c r="GS95"/>
      <c r="GT95"/>
      <c r="GU95"/>
      <c r="GV95"/>
      <c r="GW95"/>
      <c r="GX95"/>
      <c r="GY95"/>
      <c r="GZ95"/>
      <c r="HA95"/>
      <c r="HB95"/>
      <c r="HC95"/>
      <c r="HD95"/>
      <c r="HE95"/>
      <c r="HF95"/>
      <c r="HG95"/>
      <c r="HH95"/>
      <c r="HI95"/>
      <c r="HJ95"/>
      <c r="HK95"/>
      <c r="HL95"/>
      <c r="HM95"/>
      <c r="HN95"/>
      <c r="HO95"/>
      <c r="HP95"/>
      <c r="HQ95"/>
      <c r="HR95"/>
      <c r="HS95"/>
      <c r="HT95"/>
      <c r="HU95"/>
      <c r="HV95"/>
      <c r="HW95"/>
      <c r="HX95"/>
      <c r="HY95"/>
      <c r="HZ95"/>
      <c r="IA95"/>
      <c r="IB95"/>
      <c r="IC95"/>
      <c r="ID95"/>
      <c r="IE95"/>
      <c r="IF95"/>
      <c r="IG95"/>
      <c r="IH95"/>
      <c r="II95"/>
      <c r="IJ95"/>
      <c r="IK95"/>
      <c r="IL95"/>
      <c r="IM95"/>
      <c r="IN95"/>
      <c r="IO95"/>
      <c r="IP95"/>
      <c r="IQ95"/>
      <c r="IR95"/>
      <c r="IS95"/>
      <c r="IT95"/>
      <c r="IU95"/>
      <c r="IV95"/>
    </row>
    <row r="96" spans="3:256" s="82" customFormat="1" x14ac:dyDescent="0.2">
      <c r="C96" s="120"/>
      <c r="H96" s="120"/>
      <c r="M96" s="120"/>
      <c r="R96" s="120"/>
      <c r="FR96"/>
      <c r="FS96"/>
      <c r="FT96"/>
      <c r="FU96"/>
      <c r="FV96"/>
      <c r="FW96"/>
      <c r="FX96"/>
      <c r="FY96"/>
      <c r="FZ96"/>
      <c r="GA96"/>
      <c r="GB96"/>
      <c r="GC96"/>
      <c r="GD96"/>
      <c r="GE96"/>
      <c r="GF96"/>
      <c r="GG96"/>
      <c r="GH96"/>
      <c r="GI96"/>
      <c r="GJ96"/>
      <c r="GK96"/>
      <c r="GL96"/>
      <c r="GM96"/>
      <c r="GN96"/>
      <c r="GO96"/>
      <c r="GP96"/>
      <c r="GQ96"/>
      <c r="GR96"/>
      <c r="GS96"/>
      <c r="GT96"/>
      <c r="GU96"/>
      <c r="GV96"/>
      <c r="GW96"/>
      <c r="GX96"/>
      <c r="GY96"/>
      <c r="GZ96"/>
      <c r="HA96"/>
      <c r="HB96"/>
      <c r="HC96"/>
      <c r="HD96"/>
      <c r="HE96"/>
      <c r="HF96"/>
      <c r="HG96"/>
      <c r="HH96"/>
      <c r="HI96"/>
      <c r="HJ96"/>
      <c r="HK96"/>
      <c r="HL96"/>
      <c r="HM96"/>
      <c r="HN96"/>
      <c r="HO96"/>
      <c r="HP96"/>
      <c r="HQ96"/>
      <c r="HR96"/>
      <c r="HS96"/>
      <c r="HT96"/>
      <c r="HU96"/>
      <c r="HV96"/>
      <c r="HW96"/>
      <c r="HX96"/>
      <c r="HY96"/>
      <c r="HZ96"/>
      <c r="IA96"/>
      <c r="IB96"/>
      <c r="IC96"/>
      <c r="ID96"/>
      <c r="IE96"/>
      <c r="IF96"/>
      <c r="IG96"/>
      <c r="IH96"/>
      <c r="II96"/>
      <c r="IJ96"/>
      <c r="IK96"/>
      <c r="IL96"/>
      <c r="IM96"/>
      <c r="IN96"/>
      <c r="IO96"/>
      <c r="IP96"/>
      <c r="IQ96"/>
      <c r="IR96"/>
      <c r="IS96"/>
      <c r="IT96"/>
      <c r="IU96"/>
      <c r="IV96"/>
    </row>
    <row r="97" spans="3:256" s="82" customFormat="1" x14ac:dyDescent="0.2">
      <c r="C97" s="120"/>
      <c r="H97" s="120"/>
      <c r="M97" s="120"/>
      <c r="R97" s="120"/>
      <c r="FR97"/>
      <c r="FS97"/>
      <c r="FT97"/>
      <c r="FU97"/>
      <c r="FV97"/>
      <c r="FW97"/>
      <c r="FX97"/>
      <c r="FY97"/>
      <c r="FZ97"/>
      <c r="GA97"/>
      <c r="GB97"/>
      <c r="GC97"/>
      <c r="GD97"/>
      <c r="GE97"/>
      <c r="GF97"/>
      <c r="GG97"/>
      <c r="GH97"/>
      <c r="GI97"/>
      <c r="GJ97"/>
      <c r="GK97"/>
      <c r="GL97"/>
      <c r="GM97"/>
      <c r="GN97"/>
      <c r="GO97"/>
      <c r="GP97"/>
      <c r="GQ97"/>
      <c r="GR97"/>
      <c r="GS97"/>
      <c r="GT97"/>
      <c r="GU97"/>
      <c r="GV97"/>
      <c r="GW97"/>
      <c r="GX97"/>
      <c r="GY97"/>
      <c r="GZ97"/>
      <c r="HA97"/>
      <c r="HB97"/>
      <c r="HC97"/>
      <c r="HD97"/>
      <c r="HE97"/>
      <c r="HF97"/>
      <c r="HG97"/>
      <c r="HH97"/>
      <c r="HI97"/>
      <c r="HJ97"/>
      <c r="HK97"/>
      <c r="HL97"/>
      <c r="HM97"/>
      <c r="HN97"/>
      <c r="HO97"/>
      <c r="HP97"/>
      <c r="HQ97"/>
      <c r="HR97"/>
      <c r="HS97"/>
      <c r="HT97"/>
      <c r="HU97"/>
      <c r="HV97"/>
      <c r="HW97"/>
      <c r="HX97"/>
      <c r="HY97"/>
      <c r="HZ97"/>
      <c r="IA97"/>
      <c r="IB97"/>
      <c r="IC97"/>
      <c r="ID97"/>
      <c r="IE97"/>
      <c r="IF97"/>
      <c r="IG97"/>
      <c r="IH97"/>
      <c r="II97"/>
      <c r="IJ97"/>
      <c r="IK97"/>
      <c r="IL97"/>
      <c r="IM97"/>
      <c r="IN97"/>
      <c r="IO97"/>
      <c r="IP97"/>
      <c r="IQ97"/>
      <c r="IR97"/>
      <c r="IS97"/>
      <c r="IT97"/>
      <c r="IU97"/>
      <c r="IV97"/>
    </row>
    <row r="98" spans="3:256" s="82" customFormat="1" x14ac:dyDescent="0.2">
      <c r="C98" s="120"/>
      <c r="H98" s="120"/>
      <c r="M98" s="120"/>
      <c r="R98" s="120"/>
      <c r="FR98"/>
      <c r="FS98"/>
      <c r="FT98"/>
      <c r="FU98"/>
      <c r="FV98"/>
      <c r="FW98"/>
      <c r="FX98"/>
      <c r="FY98"/>
      <c r="FZ98"/>
      <c r="GA98"/>
      <c r="GB98"/>
      <c r="GC98"/>
      <c r="GD98"/>
      <c r="GE98"/>
      <c r="GF98"/>
      <c r="GG98"/>
      <c r="GH98"/>
      <c r="GI98"/>
      <c r="GJ98"/>
      <c r="GK98"/>
      <c r="GL98"/>
      <c r="GM98"/>
      <c r="GN98"/>
      <c r="GO98"/>
      <c r="GP98"/>
      <c r="GQ98"/>
      <c r="GR98"/>
      <c r="GS98"/>
      <c r="GT98"/>
      <c r="GU98"/>
      <c r="GV98"/>
      <c r="GW98"/>
      <c r="GX98"/>
      <c r="GY98"/>
      <c r="GZ98"/>
      <c r="HA98"/>
      <c r="HB98"/>
      <c r="HC98"/>
      <c r="HD98"/>
      <c r="HE98"/>
      <c r="HF98"/>
      <c r="HG98"/>
      <c r="HH98"/>
      <c r="HI98"/>
      <c r="HJ98"/>
      <c r="HK98"/>
      <c r="HL98"/>
      <c r="HM98"/>
      <c r="HN98"/>
      <c r="HO98"/>
      <c r="HP98"/>
      <c r="HQ98"/>
      <c r="HR98"/>
      <c r="HS98"/>
      <c r="HT98"/>
      <c r="HU98"/>
      <c r="HV98"/>
      <c r="HW98"/>
      <c r="HX98"/>
      <c r="HY98"/>
      <c r="HZ98"/>
      <c r="IA98"/>
      <c r="IB98"/>
      <c r="IC98"/>
      <c r="ID98"/>
      <c r="IE98"/>
      <c r="IF98"/>
      <c r="IG98"/>
      <c r="IH98"/>
      <c r="II98"/>
      <c r="IJ98"/>
      <c r="IK98"/>
      <c r="IL98"/>
      <c r="IM98"/>
      <c r="IN98"/>
      <c r="IO98"/>
      <c r="IP98"/>
      <c r="IQ98"/>
      <c r="IR98"/>
      <c r="IS98"/>
      <c r="IT98"/>
      <c r="IU98"/>
      <c r="IV98"/>
    </row>
    <row r="99" spans="3:256" s="82" customFormat="1" x14ac:dyDescent="0.2">
      <c r="C99" s="120"/>
      <c r="H99" s="120"/>
      <c r="M99" s="120"/>
      <c r="R99" s="120"/>
      <c r="FR99"/>
      <c r="FS99"/>
      <c r="FT99"/>
      <c r="FU99"/>
      <c r="FV99"/>
      <c r="FW99"/>
      <c r="FX99"/>
      <c r="FY99"/>
      <c r="FZ99"/>
      <c r="GA99"/>
      <c r="GB99"/>
      <c r="GC99"/>
      <c r="GD99"/>
      <c r="GE99"/>
      <c r="GF99"/>
      <c r="GG99"/>
      <c r="GH99"/>
      <c r="GI99"/>
      <c r="GJ99"/>
      <c r="GK99"/>
      <c r="GL99"/>
      <c r="GM99"/>
      <c r="GN99"/>
      <c r="GO99"/>
      <c r="GP99"/>
      <c r="GQ99"/>
      <c r="GR99"/>
      <c r="GS99"/>
      <c r="GT99"/>
      <c r="GU99"/>
      <c r="GV99"/>
      <c r="GW99"/>
      <c r="GX99"/>
      <c r="GY99"/>
      <c r="GZ99"/>
      <c r="HA99"/>
      <c r="HB99"/>
      <c r="HC99"/>
      <c r="HD99"/>
      <c r="HE99"/>
      <c r="HF99"/>
      <c r="HG99"/>
      <c r="HH99"/>
      <c r="HI99"/>
      <c r="HJ99"/>
      <c r="HK99"/>
      <c r="HL99"/>
      <c r="HM99"/>
      <c r="HN99"/>
      <c r="HO99"/>
      <c r="HP99"/>
      <c r="HQ99"/>
      <c r="HR99"/>
      <c r="HS99"/>
      <c r="HT99"/>
      <c r="HU99"/>
      <c r="HV99"/>
      <c r="HW99"/>
      <c r="HX99"/>
      <c r="HY99"/>
      <c r="HZ99"/>
      <c r="IA99"/>
      <c r="IB99"/>
      <c r="IC99"/>
      <c r="ID99"/>
      <c r="IE99"/>
      <c r="IF99"/>
      <c r="IG99"/>
      <c r="IH99"/>
      <c r="II99"/>
      <c r="IJ99"/>
      <c r="IK99"/>
      <c r="IL99"/>
      <c r="IM99"/>
      <c r="IN99"/>
      <c r="IO99"/>
      <c r="IP99"/>
      <c r="IQ99"/>
      <c r="IR99"/>
      <c r="IS99"/>
      <c r="IT99"/>
      <c r="IU99"/>
      <c r="IV99"/>
    </row>
    <row r="100" spans="3:256" s="82" customFormat="1" x14ac:dyDescent="0.2">
      <c r="C100" s="120"/>
      <c r="H100" s="120"/>
      <c r="M100" s="120"/>
      <c r="R100" s="120"/>
      <c r="FR100"/>
      <c r="FS100"/>
      <c r="FT100"/>
      <c r="FU100"/>
      <c r="FV100"/>
      <c r="FW100"/>
      <c r="FX100"/>
      <c r="FY100"/>
      <c r="FZ100"/>
      <c r="GA100"/>
      <c r="GB100"/>
      <c r="GC100"/>
      <c r="GD100"/>
      <c r="GE100"/>
      <c r="GF100"/>
      <c r="GG100"/>
      <c r="GH100"/>
      <c r="GI100"/>
      <c r="GJ100"/>
      <c r="GK100"/>
      <c r="GL100"/>
      <c r="GM100"/>
      <c r="GN100"/>
      <c r="GO100"/>
      <c r="GP100"/>
      <c r="GQ100"/>
      <c r="GR100"/>
      <c r="GS100"/>
      <c r="GT100"/>
      <c r="GU100"/>
      <c r="GV100"/>
      <c r="GW100"/>
      <c r="GX100"/>
      <c r="GY100"/>
      <c r="GZ100"/>
      <c r="HA100"/>
      <c r="HB100"/>
      <c r="HC100"/>
      <c r="HD100"/>
      <c r="HE100"/>
      <c r="HF100"/>
      <c r="HG100"/>
      <c r="HH100"/>
      <c r="HI100"/>
      <c r="HJ100"/>
      <c r="HK100"/>
      <c r="HL100"/>
      <c r="HM100"/>
      <c r="HN100"/>
      <c r="HO100"/>
      <c r="HP100"/>
      <c r="HQ100"/>
      <c r="HR100"/>
      <c r="HS100"/>
      <c r="HT100"/>
      <c r="HU100"/>
      <c r="HV100"/>
      <c r="HW100"/>
      <c r="HX100"/>
      <c r="HY100"/>
      <c r="HZ100"/>
      <c r="IA100"/>
      <c r="IB100"/>
      <c r="IC100"/>
      <c r="ID100"/>
      <c r="IE100"/>
      <c r="IF100"/>
      <c r="IG100"/>
      <c r="IH100"/>
      <c r="II100"/>
      <c r="IJ100"/>
      <c r="IK100"/>
      <c r="IL100"/>
      <c r="IM100"/>
      <c r="IN100"/>
      <c r="IO100"/>
      <c r="IP100"/>
      <c r="IQ100"/>
      <c r="IR100"/>
      <c r="IS100"/>
      <c r="IT100"/>
      <c r="IU100"/>
      <c r="IV100"/>
    </row>
    <row r="101" spans="3:256" s="82" customFormat="1" x14ac:dyDescent="0.2">
      <c r="C101" s="120"/>
      <c r="H101" s="120"/>
      <c r="M101" s="120"/>
      <c r="R101" s="120"/>
      <c r="FR101"/>
      <c r="FS101"/>
      <c r="FT101"/>
      <c r="FU101"/>
      <c r="FV101"/>
      <c r="FW101"/>
      <c r="FX101"/>
      <c r="FY101"/>
      <c r="FZ101"/>
      <c r="GA101"/>
      <c r="GB101"/>
      <c r="GC101"/>
      <c r="GD101"/>
      <c r="GE101"/>
      <c r="GF101"/>
      <c r="GG101"/>
      <c r="GH101"/>
      <c r="GI101"/>
      <c r="GJ101"/>
      <c r="GK101"/>
      <c r="GL101"/>
      <c r="GM101"/>
      <c r="GN101"/>
      <c r="GO101"/>
      <c r="GP101"/>
      <c r="GQ101"/>
      <c r="GR101"/>
      <c r="GS101"/>
      <c r="GT101"/>
      <c r="GU101"/>
      <c r="GV101"/>
      <c r="GW101"/>
      <c r="GX101"/>
      <c r="GY101"/>
      <c r="GZ101"/>
      <c r="HA101"/>
      <c r="HB101"/>
      <c r="HC101"/>
      <c r="HD101"/>
      <c r="HE101"/>
      <c r="HF101"/>
      <c r="HG101"/>
      <c r="HH101"/>
      <c r="HI101"/>
      <c r="HJ101"/>
      <c r="HK101"/>
      <c r="HL101"/>
      <c r="HM101"/>
      <c r="HN101"/>
      <c r="HO101"/>
      <c r="HP101"/>
      <c r="HQ101"/>
      <c r="HR101"/>
      <c r="HS101"/>
      <c r="HT101"/>
      <c r="HU101"/>
      <c r="HV101"/>
      <c r="HW101"/>
      <c r="HX101"/>
      <c r="HY101"/>
      <c r="HZ101"/>
      <c r="IA101"/>
      <c r="IB101"/>
      <c r="IC101"/>
      <c r="ID101"/>
      <c r="IE101"/>
      <c r="IF101"/>
      <c r="IG101"/>
      <c r="IH101"/>
      <c r="II101"/>
      <c r="IJ101"/>
      <c r="IK101"/>
      <c r="IL101"/>
      <c r="IM101"/>
      <c r="IN101"/>
      <c r="IO101"/>
      <c r="IP101"/>
      <c r="IQ101"/>
      <c r="IR101"/>
      <c r="IS101"/>
      <c r="IT101"/>
      <c r="IU101"/>
      <c r="IV101"/>
    </row>
    <row r="102" spans="3:256" s="82" customFormat="1" x14ac:dyDescent="0.2">
      <c r="C102" s="120"/>
      <c r="H102" s="120"/>
      <c r="M102" s="120"/>
      <c r="R102" s="120"/>
      <c r="FR102"/>
      <c r="FS102"/>
      <c r="FT102"/>
      <c r="FU102"/>
      <c r="FV102"/>
      <c r="FW102"/>
      <c r="FX102"/>
      <c r="FY102"/>
      <c r="FZ102"/>
      <c r="GA102"/>
      <c r="GB102"/>
      <c r="GC102"/>
      <c r="GD102"/>
      <c r="GE102"/>
      <c r="GF102"/>
      <c r="GG102"/>
      <c r="GH102"/>
      <c r="GI102"/>
      <c r="GJ102"/>
      <c r="GK102"/>
      <c r="GL102"/>
      <c r="GM102"/>
      <c r="GN102"/>
      <c r="GO102"/>
      <c r="GP102"/>
      <c r="GQ102"/>
      <c r="GR102"/>
      <c r="GS102"/>
      <c r="GT102"/>
      <c r="GU102"/>
      <c r="GV102"/>
      <c r="GW102"/>
      <c r="GX102"/>
      <c r="GY102"/>
      <c r="GZ102"/>
      <c r="HA102"/>
      <c r="HB102"/>
      <c r="HC102"/>
      <c r="HD102"/>
      <c r="HE102"/>
      <c r="HF102"/>
      <c r="HG102"/>
      <c r="HH102"/>
      <c r="HI102"/>
      <c r="HJ102"/>
      <c r="HK102"/>
      <c r="HL102"/>
      <c r="HM102"/>
      <c r="HN102"/>
      <c r="HO102"/>
      <c r="HP102"/>
      <c r="HQ102"/>
      <c r="HR102"/>
      <c r="HS102"/>
      <c r="HT102"/>
      <c r="HU102"/>
      <c r="HV102"/>
      <c r="HW102"/>
      <c r="HX102"/>
      <c r="HY102"/>
      <c r="HZ102"/>
      <c r="IA102"/>
      <c r="IB102"/>
      <c r="IC102"/>
      <c r="ID102"/>
      <c r="IE102"/>
      <c r="IF102"/>
      <c r="IG102"/>
      <c r="IH102"/>
      <c r="II102"/>
      <c r="IJ102"/>
      <c r="IK102"/>
      <c r="IL102"/>
      <c r="IM102"/>
      <c r="IN102"/>
      <c r="IO102"/>
      <c r="IP102"/>
      <c r="IQ102"/>
      <c r="IR102"/>
      <c r="IS102"/>
      <c r="IT102"/>
      <c r="IU102"/>
      <c r="IV102"/>
    </row>
    <row r="103" spans="3:256" s="82" customFormat="1" x14ac:dyDescent="0.2">
      <c r="C103" s="120"/>
      <c r="H103" s="120"/>
      <c r="M103" s="120"/>
      <c r="R103" s="120"/>
      <c r="FR103"/>
      <c r="FS103"/>
      <c r="FT103"/>
      <c r="FU103"/>
      <c r="FV103"/>
      <c r="FW103"/>
      <c r="FX103"/>
      <c r="FY103"/>
      <c r="FZ103"/>
      <c r="GA103"/>
      <c r="GB103"/>
      <c r="GC103"/>
      <c r="GD103"/>
      <c r="GE103"/>
      <c r="GF103"/>
      <c r="GG103"/>
      <c r="GH103"/>
      <c r="GI103"/>
      <c r="GJ103"/>
      <c r="GK103"/>
      <c r="GL103"/>
      <c r="GM103"/>
      <c r="GN103"/>
      <c r="GO103"/>
      <c r="GP103"/>
      <c r="GQ103"/>
      <c r="GR103"/>
      <c r="GS103"/>
      <c r="GT103"/>
      <c r="GU103"/>
      <c r="GV103"/>
      <c r="GW103"/>
      <c r="GX103"/>
      <c r="GY103"/>
      <c r="GZ103"/>
      <c r="HA103"/>
      <c r="HB103"/>
      <c r="HC103"/>
      <c r="HD103"/>
      <c r="HE103"/>
      <c r="HF103"/>
      <c r="HG103"/>
      <c r="HH103"/>
      <c r="HI103"/>
      <c r="HJ103"/>
      <c r="HK103"/>
      <c r="HL103"/>
      <c r="HM103"/>
      <c r="HN103"/>
      <c r="HO103"/>
      <c r="HP103"/>
      <c r="HQ103"/>
      <c r="HR103"/>
      <c r="HS103"/>
      <c r="HT103"/>
      <c r="HU103"/>
      <c r="HV103"/>
      <c r="HW103"/>
      <c r="HX103"/>
      <c r="HY103"/>
      <c r="HZ103"/>
      <c r="IA103"/>
      <c r="IB103"/>
      <c r="IC103"/>
      <c r="ID103"/>
      <c r="IE103"/>
      <c r="IF103"/>
      <c r="IG103"/>
      <c r="IH103"/>
      <c r="II103"/>
      <c r="IJ103"/>
      <c r="IK103"/>
      <c r="IL103"/>
      <c r="IM103"/>
      <c r="IN103"/>
      <c r="IO103"/>
      <c r="IP103"/>
      <c r="IQ103"/>
      <c r="IR103"/>
      <c r="IS103"/>
      <c r="IT103"/>
      <c r="IU103"/>
      <c r="IV103"/>
    </row>
    <row r="104" spans="3:256" s="82" customFormat="1" x14ac:dyDescent="0.2">
      <c r="C104" s="120"/>
      <c r="H104" s="120"/>
      <c r="M104" s="120"/>
      <c r="R104" s="120"/>
      <c r="FR104"/>
      <c r="FS104"/>
      <c r="FT104"/>
      <c r="FU104"/>
      <c r="FV104"/>
      <c r="FW104"/>
      <c r="FX104"/>
      <c r="FY104"/>
      <c r="FZ104"/>
      <c r="GA104"/>
      <c r="GB104"/>
      <c r="GC104"/>
      <c r="GD104"/>
      <c r="GE104"/>
      <c r="GF104"/>
      <c r="GG104"/>
      <c r="GH104"/>
      <c r="GI104"/>
      <c r="GJ104"/>
      <c r="GK104"/>
      <c r="GL104"/>
      <c r="GM104"/>
      <c r="GN104"/>
      <c r="GO104"/>
      <c r="GP104"/>
      <c r="GQ104"/>
      <c r="GR104"/>
      <c r="GS104"/>
      <c r="GT104"/>
      <c r="GU104"/>
      <c r="GV104"/>
      <c r="GW104"/>
      <c r="GX104"/>
      <c r="GY104"/>
      <c r="GZ104"/>
      <c r="HA104"/>
      <c r="HB104"/>
      <c r="HC104"/>
      <c r="HD104"/>
      <c r="HE104"/>
      <c r="HF104"/>
      <c r="HG104"/>
      <c r="HH104"/>
      <c r="HI104"/>
      <c r="HJ104"/>
      <c r="HK104"/>
      <c r="HL104"/>
      <c r="HM104"/>
      <c r="HN104"/>
      <c r="HO104"/>
      <c r="HP104"/>
      <c r="HQ104"/>
      <c r="HR104"/>
      <c r="HS104"/>
      <c r="HT104"/>
      <c r="HU104"/>
      <c r="HV104"/>
      <c r="HW104"/>
      <c r="HX104"/>
      <c r="HY104"/>
      <c r="HZ104"/>
      <c r="IA104"/>
      <c r="IB104"/>
      <c r="IC104"/>
      <c r="ID104"/>
      <c r="IE104"/>
      <c r="IF104"/>
      <c r="IG104"/>
      <c r="IH104"/>
      <c r="II104"/>
      <c r="IJ104"/>
      <c r="IK104"/>
      <c r="IL104"/>
      <c r="IM104"/>
      <c r="IN104"/>
      <c r="IO104"/>
      <c r="IP104"/>
      <c r="IQ104"/>
      <c r="IR104"/>
      <c r="IS104"/>
      <c r="IT104"/>
      <c r="IU104"/>
      <c r="IV104"/>
    </row>
    <row r="105" spans="3:256" s="82" customFormat="1" x14ac:dyDescent="0.2">
      <c r="C105" s="120"/>
      <c r="H105" s="120"/>
      <c r="M105" s="120"/>
      <c r="R105" s="120"/>
      <c r="FR105"/>
      <c r="FS105"/>
      <c r="FT105"/>
      <c r="FU105"/>
      <c r="FV105"/>
      <c r="FW105"/>
      <c r="FX105"/>
      <c r="FY105"/>
      <c r="FZ105"/>
      <c r="GA105"/>
      <c r="GB105"/>
      <c r="GC105"/>
      <c r="GD105"/>
      <c r="GE105"/>
      <c r="GF105"/>
      <c r="GG105"/>
      <c r="GH105"/>
      <c r="GI105"/>
      <c r="GJ105"/>
      <c r="GK105"/>
      <c r="GL105"/>
      <c r="GM105"/>
      <c r="GN105"/>
      <c r="GO105"/>
      <c r="GP105"/>
      <c r="GQ105"/>
      <c r="GR105"/>
      <c r="GS105"/>
      <c r="GT105"/>
      <c r="GU105"/>
      <c r="GV105"/>
      <c r="GW105"/>
      <c r="GX105"/>
      <c r="GY105"/>
      <c r="GZ105"/>
      <c r="HA105"/>
      <c r="HB105"/>
      <c r="HC105"/>
      <c r="HD105"/>
      <c r="HE105"/>
      <c r="HF105"/>
      <c r="HG105"/>
      <c r="HH105"/>
      <c r="HI105"/>
      <c r="HJ105"/>
      <c r="HK105"/>
      <c r="HL105"/>
      <c r="HM105"/>
      <c r="HN105"/>
      <c r="HO105"/>
      <c r="HP105"/>
      <c r="HQ105"/>
      <c r="HR105"/>
      <c r="HS105"/>
      <c r="HT105"/>
      <c r="HU105"/>
      <c r="HV105"/>
      <c r="HW105"/>
      <c r="HX105"/>
      <c r="HY105"/>
      <c r="HZ105"/>
      <c r="IA105"/>
      <c r="IB105"/>
      <c r="IC105"/>
      <c r="ID105"/>
      <c r="IE105"/>
      <c r="IF105"/>
      <c r="IG105"/>
      <c r="IH105"/>
      <c r="II105"/>
      <c r="IJ105"/>
      <c r="IK105"/>
      <c r="IL105"/>
      <c r="IM105"/>
      <c r="IN105"/>
      <c r="IO105"/>
      <c r="IP105"/>
      <c r="IQ105"/>
      <c r="IR105"/>
      <c r="IS105"/>
      <c r="IT105"/>
      <c r="IU105"/>
      <c r="IV105"/>
    </row>
    <row r="106" spans="3:256" s="82" customFormat="1" x14ac:dyDescent="0.2">
      <c r="C106" s="120"/>
      <c r="H106" s="120"/>
      <c r="M106" s="120"/>
      <c r="R106" s="120"/>
      <c r="FR106"/>
      <c r="FS106"/>
      <c r="FT106"/>
      <c r="FU106"/>
      <c r="FV106"/>
      <c r="FW106"/>
      <c r="FX106"/>
      <c r="FY106"/>
      <c r="FZ106"/>
      <c r="GA106"/>
      <c r="GB106"/>
      <c r="GC106"/>
      <c r="GD106"/>
      <c r="GE106"/>
      <c r="GF106"/>
      <c r="GG106"/>
      <c r="GH106"/>
      <c r="GI106"/>
      <c r="GJ106"/>
      <c r="GK106"/>
      <c r="GL106"/>
      <c r="GM106"/>
      <c r="GN106"/>
      <c r="GO106"/>
      <c r="GP106"/>
      <c r="GQ106"/>
      <c r="GR106"/>
      <c r="GS106"/>
      <c r="GT106"/>
      <c r="GU106"/>
      <c r="GV106"/>
      <c r="GW106"/>
      <c r="GX106"/>
      <c r="GY106"/>
      <c r="GZ106"/>
      <c r="HA106"/>
      <c r="HB106"/>
      <c r="HC106"/>
      <c r="HD106"/>
      <c r="HE106"/>
      <c r="HF106"/>
      <c r="HG106"/>
      <c r="HH106"/>
      <c r="HI106"/>
      <c r="HJ106"/>
      <c r="HK106"/>
      <c r="HL106"/>
      <c r="HM106"/>
      <c r="HN106"/>
      <c r="HO106"/>
      <c r="HP106"/>
      <c r="HQ106"/>
      <c r="HR106"/>
      <c r="HS106"/>
      <c r="HT106"/>
      <c r="HU106"/>
      <c r="HV106"/>
      <c r="HW106"/>
      <c r="HX106"/>
      <c r="HY106"/>
      <c r="HZ106"/>
      <c r="IA106"/>
      <c r="IB106"/>
      <c r="IC106"/>
      <c r="ID106"/>
      <c r="IE106"/>
      <c r="IF106"/>
      <c r="IG106"/>
      <c r="IH106"/>
      <c r="II106"/>
      <c r="IJ106"/>
      <c r="IK106"/>
      <c r="IL106"/>
      <c r="IM106"/>
      <c r="IN106"/>
      <c r="IO106"/>
      <c r="IP106"/>
      <c r="IQ106"/>
      <c r="IR106"/>
      <c r="IS106"/>
      <c r="IT106"/>
      <c r="IU106"/>
      <c r="IV106"/>
    </row>
    <row r="107" spans="3:256" s="82" customFormat="1" x14ac:dyDescent="0.2">
      <c r="C107" s="120"/>
      <c r="H107" s="120"/>
      <c r="M107" s="120"/>
      <c r="R107" s="120"/>
      <c r="FR107"/>
      <c r="FS107"/>
      <c r="FT107"/>
      <c r="FU107"/>
      <c r="FV107"/>
      <c r="FW107"/>
      <c r="FX107"/>
      <c r="FY107"/>
      <c r="FZ107"/>
      <c r="GA107"/>
      <c r="GB107"/>
      <c r="GC107"/>
      <c r="GD107"/>
      <c r="GE107"/>
      <c r="GF107"/>
      <c r="GG107"/>
      <c r="GH107"/>
      <c r="GI107"/>
      <c r="GJ107"/>
      <c r="GK107"/>
      <c r="GL107"/>
      <c r="GM107"/>
      <c r="GN107"/>
      <c r="GO107"/>
      <c r="GP107"/>
      <c r="GQ107"/>
      <c r="GR107"/>
      <c r="GS107"/>
      <c r="GT107"/>
      <c r="GU107"/>
      <c r="GV107"/>
      <c r="GW107"/>
      <c r="GX107"/>
      <c r="GY107"/>
      <c r="GZ107"/>
      <c r="HA107"/>
      <c r="HB107"/>
      <c r="HC107"/>
      <c r="HD107"/>
      <c r="HE107"/>
      <c r="HF107"/>
      <c r="HG107"/>
      <c r="HH107"/>
      <c r="HI107"/>
      <c r="HJ107"/>
      <c r="HK107"/>
      <c r="HL107"/>
      <c r="HM107"/>
      <c r="HN107"/>
      <c r="HO107"/>
      <c r="HP107"/>
      <c r="HQ107"/>
      <c r="HR107"/>
      <c r="HS107"/>
      <c r="HT107"/>
      <c r="HU107"/>
      <c r="HV107"/>
      <c r="HW107"/>
      <c r="HX107"/>
      <c r="HY107"/>
      <c r="HZ107"/>
      <c r="IA107"/>
      <c r="IB107"/>
      <c r="IC107"/>
      <c r="ID107"/>
      <c r="IE107"/>
      <c r="IF107"/>
      <c r="IG107"/>
      <c r="IH107"/>
      <c r="II107"/>
      <c r="IJ107"/>
      <c r="IK107"/>
      <c r="IL107"/>
      <c r="IM107"/>
      <c r="IN107"/>
      <c r="IO107"/>
      <c r="IP107"/>
      <c r="IQ107"/>
      <c r="IR107"/>
      <c r="IS107"/>
      <c r="IT107"/>
      <c r="IU107"/>
      <c r="IV107"/>
    </row>
    <row r="108" spans="3:256" s="82" customFormat="1" x14ac:dyDescent="0.2">
      <c r="C108" s="120"/>
      <c r="H108" s="120"/>
      <c r="M108" s="120"/>
      <c r="R108" s="120"/>
      <c r="FR108"/>
      <c r="FS108"/>
      <c r="FT108"/>
      <c r="FU108"/>
      <c r="FV108"/>
      <c r="FW108"/>
      <c r="FX108"/>
      <c r="FY108"/>
      <c r="FZ108"/>
      <c r="GA108"/>
      <c r="GB108"/>
      <c r="GC108"/>
      <c r="GD108"/>
      <c r="GE108"/>
      <c r="GF108"/>
      <c r="GG108"/>
      <c r="GH108"/>
      <c r="GI108"/>
      <c r="GJ108"/>
      <c r="GK108"/>
      <c r="GL108"/>
      <c r="GM108"/>
      <c r="GN108"/>
      <c r="GO108"/>
      <c r="GP108"/>
      <c r="GQ108"/>
      <c r="GR108"/>
      <c r="GS108"/>
      <c r="GT108"/>
      <c r="GU108"/>
      <c r="GV108"/>
      <c r="GW108"/>
      <c r="GX108"/>
      <c r="GY108"/>
      <c r="GZ108"/>
      <c r="HA108"/>
      <c r="HB108"/>
      <c r="HC108"/>
      <c r="HD108"/>
      <c r="HE108"/>
      <c r="HF108"/>
      <c r="HG108"/>
      <c r="HH108"/>
      <c r="HI108"/>
      <c r="HJ108"/>
      <c r="HK108"/>
      <c r="HL108"/>
      <c r="HM108"/>
      <c r="HN108"/>
      <c r="HO108"/>
      <c r="HP108"/>
      <c r="HQ108"/>
      <c r="HR108"/>
      <c r="HS108"/>
      <c r="HT108"/>
      <c r="HU108"/>
      <c r="HV108"/>
      <c r="HW108"/>
      <c r="HX108"/>
      <c r="HY108"/>
      <c r="HZ108"/>
      <c r="IA108"/>
      <c r="IB108"/>
      <c r="IC108"/>
      <c r="ID108"/>
      <c r="IE108"/>
      <c r="IF108"/>
      <c r="IG108"/>
      <c r="IH108"/>
      <c r="II108"/>
      <c r="IJ108"/>
      <c r="IK108"/>
      <c r="IL108"/>
      <c r="IM108"/>
      <c r="IN108"/>
      <c r="IO108"/>
      <c r="IP108"/>
      <c r="IQ108"/>
      <c r="IR108"/>
      <c r="IS108"/>
      <c r="IT108"/>
      <c r="IU108"/>
      <c r="IV108"/>
    </row>
    <row r="109" spans="3:256" s="82" customFormat="1" x14ac:dyDescent="0.2">
      <c r="C109" s="120"/>
      <c r="H109" s="120"/>
      <c r="M109" s="120"/>
      <c r="R109" s="120"/>
      <c r="FR109"/>
      <c r="FS109"/>
      <c r="FT109"/>
      <c r="FU109"/>
      <c r="FV109"/>
      <c r="FW109"/>
      <c r="FX109"/>
      <c r="FY109"/>
      <c r="FZ109"/>
      <c r="GA109"/>
      <c r="GB109"/>
      <c r="GC109"/>
      <c r="GD109"/>
      <c r="GE109"/>
      <c r="GF109"/>
      <c r="GG109"/>
      <c r="GH109"/>
      <c r="GI109"/>
      <c r="GJ109"/>
      <c r="GK109"/>
      <c r="GL109"/>
      <c r="GM109"/>
      <c r="GN109"/>
      <c r="GO109"/>
      <c r="GP109"/>
      <c r="GQ109"/>
      <c r="GR109"/>
      <c r="GS109"/>
      <c r="GT109"/>
      <c r="GU109"/>
      <c r="GV109"/>
      <c r="GW109"/>
      <c r="GX109"/>
      <c r="GY109"/>
      <c r="GZ109"/>
      <c r="HA109"/>
      <c r="HB109"/>
      <c r="HC109"/>
      <c r="HD109"/>
      <c r="HE109"/>
      <c r="HF109"/>
      <c r="HG109"/>
      <c r="HH109"/>
      <c r="HI109"/>
      <c r="HJ109"/>
      <c r="HK109"/>
      <c r="HL109"/>
      <c r="HM109"/>
      <c r="HN109"/>
      <c r="HO109"/>
      <c r="HP109"/>
      <c r="HQ109"/>
      <c r="HR109"/>
      <c r="HS109"/>
      <c r="HT109"/>
      <c r="HU109"/>
      <c r="HV109"/>
      <c r="HW109"/>
      <c r="HX109"/>
      <c r="HY109"/>
      <c r="HZ109"/>
      <c r="IA109"/>
      <c r="IB109"/>
      <c r="IC109"/>
      <c r="ID109"/>
      <c r="IE109"/>
      <c r="IF109"/>
      <c r="IG109"/>
      <c r="IH109"/>
      <c r="II109"/>
      <c r="IJ109"/>
      <c r="IK109"/>
      <c r="IL109"/>
      <c r="IM109"/>
      <c r="IN109"/>
      <c r="IO109"/>
      <c r="IP109"/>
      <c r="IQ109"/>
      <c r="IR109"/>
      <c r="IS109"/>
      <c r="IT109"/>
      <c r="IU109"/>
      <c r="IV109"/>
    </row>
    <row r="110" spans="3:256" s="82" customFormat="1" x14ac:dyDescent="0.2">
      <c r="C110" s="120"/>
      <c r="H110" s="120"/>
      <c r="M110" s="120"/>
      <c r="R110" s="120"/>
      <c r="FR110"/>
      <c r="FS110"/>
      <c r="FT110"/>
      <c r="FU110"/>
      <c r="FV110"/>
      <c r="FW110"/>
      <c r="FX110"/>
      <c r="FY110"/>
      <c r="FZ110"/>
      <c r="GA110"/>
      <c r="GB110"/>
      <c r="GC110"/>
      <c r="GD110"/>
      <c r="GE110"/>
      <c r="GF110"/>
      <c r="GG110"/>
      <c r="GH110"/>
      <c r="GI110"/>
      <c r="GJ110"/>
      <c r="GK110"/>
      <c r="GL110"/>
      <c r="GM110"/>
      <c r="GN110"/>
      <c r="GO110"/>
      <c r="GP110"/>
      <c r="GQ110"/>
      <c r="GR110"/>
      <c r="GS110"/>
      <c r="GT110"/>
      <c r="GU110"/>
      <c r="GV110"/>
      <c r="GW110"/>
      <c r="GX110"/>
      <c r="GY110"/>
      <c r="GZ110"/>
      <c r="HA110"/>
      <c r="HB110"/>
      <c r="HC110"/>
      <c r="HD110"/>
      <c r="HE110"/>
      <c r="HF110"/>
      <c r="HG110"/>
      <c r="HH110"/>
      <c r="HI110"/>
      <c r="HJ110"/>
      <c r="HK110"/>
      <c r="HL110"/>
      <c r="HM110"/>
      <c r="HN110"/>
      <c r="HO110"/>
      <c r="HP110"/>
      <c r="HQ110"/>
      <c r="HR110"/>
      <c r="HS110"/>
      <c r="HT110"/>
      <c r="HU110"/>
      <c r="HV110"/>
      <c r="HW110"/>
      <c r="HX110"/>
      <c r="HY110"/>
      <c r="HZ110"/>
      <c r="IA110"/>
      <c r="IB110"/>
      <c r="IC110"/>
      <c r="ID110"/>
      <c r="IE110"/>
      <c r="IF110"/>
      <c r="IG110"/>
      <c r="IH110"/>
      <c r="II110"/>
      <c r="IJ110"/>
      <c r="IK110"/>
      <c r="IL110"/>
      <c r="IM110"/>
      <c r="IN110"/>
      <c r="IO110"/>
      <c r="IP110"/>
      <c r="IQ110"/>
      <c r="IR110"/>
      <c r="IS110"/>
      <c r="IT110"/>
      <c r="IU110"/>
      <c r="IV110"/>
    </row>
    <row r="111" spans="3:256" s="82" customFormat="1" x14ac:dyDescent="0.2">
      <c r="C111" s="120"/>
      <c r="H111" s="120"/>
      <c r="M111" s="120"/>
      <c r="R111" s="120"/>
      <c r="FR111"/>
      <c r="FS111"/>
      <c r="FT111"/>
      <c r="FU111"/>
      <c r="FV111"/>
      <c r="FW111"/>
      <c r="FX111"/>
      <c r="FY111"/>
      <c r="FZ111"/>
      <c r="GA111"/>
      <c r="GB111"/>
      <c r="GC111"/>
      <c r="GD111"/>
      <c r="GE111"/>
      <c r="GF111"/>
      <c r="GG111"/>
      <c r="GH111"/>
      <c r="GI111"/>
      <c r="GJ111"/>
      <c r="GK111"/>
      <c r="GL111"/>
      <c r="GM111"/>
      <c r="GN111"/>
      <c r="GO111"/>
      <c r="GP111"/>
      <c r="GQ111"/>
      <c r="GR111"/>
      <c r="GS111"/>
      <c r="GT111"/>
      <c r="GU111"/>
      <c r="GV111"/>
      <c r="GW111"/>
      <c r="GX111"/>
      <c r="GY111"/>
      <c r="GZ111"/>
      <c r="HA111"/>
      <c r="HB111"/>
      <c r="HC111"/>
      <c r="HD111"/>
      <c r="HE111"/>
      <c r="HF111"/>
      <c r="HG111"/>
      <c r="HH111"/>
      <c r="HI111"/>
      <c r="HJ111"/>
      <c r="HK111"/>
      <c r="HL111"/>
      <c r="HM111"/>
      <c r="HN111"/>
      <c r="HO111"/>
      <c r="HP111"/>
      <c r="HQ111"/>
      <c r="HR111"/>
      <c r="HS111"/>
      <c r="HT111"/>
      <c r="HU111"/>
      <c r="HV111"/>
      <c r="HW111"/>
      <c r="HX111"/>
      <c r="HY111"/>
      <c r="HZ111"/>
      <c r="IA111"/>
      <c r="IB111"/>
      <c r="IC111"/>
      <c r="ID111"/>
      <c r="IE111"/>
      <c r="IF111"/>
      <c r="IG111"/>
      <c r="IH111"/>
      <c r="II111"/>
      <c r="IJ111"/>
      <c r="IK111"/>
      <c r="IL111"/>
      <c r="IM111"/>
      <c r="IN111"/>
      <c r="IO111"/>
      <c r="IP111"/>
      <c r="IQ111"/>
      <c r="IR111"/>
      <c r="IS111"/>
      <c r="IT111"/>
      <c r="IU111"/>
      <c r="IV111"/>
    </row>
    <row r="112" spans="3:256" s="82" customFormat="1" x14ac:dyDescent="0.2">
      <c r="C112" s="120"/>
      <c r="H112" s="120"/>
      <c r="M112" s="120"/>
      <c r="R112" s="120"/>
      <c r="FR112"/>
      <c r="FS112"/>
      <c r="FT112"/>
      <c r="FU112"/>
      <c r="FV112"/>
      <c r="FW112"/>
      <c r="FX112"/>
      <c r="FY112"/>
      <c r="FZ112"/>
      <c r="GA112"/>
      <c r="GB112"/>
      <c r="GC112"/>
      <c r="GD112"/>
      <c r="GE112"/>
      <c r="GF112"/>
      <c r="GG112"/>
      <c r="GH112"/>
      <c r="GI112"/>
      <c r="GJ112"/>
      <c r="GK112"/>
      <c r="GL112"/>
      <c r="GM112"/>
      <c r="GN112"/>
      <c r="GO112"/>
      <c r="GP112"/>
      <c r="GQ112"/>
      <c r="GR112"/>
      <c r="GS112"/>
      <c r="GT112"/>
      <c r="GU112"/>
      <c r="GV112"/>
      <c r="GW112"/>
      <c r="GX112"/>
      <c r="GY112"/>
      <c r="GZ112"/>
      <c r="HA112"/>
      <c r="HB112"/>
      <c r="HC112"/>
      <c r="HD112"/>
      <c r="HE112"/>
      <c r="HF112"/>
      <c r="HG112"/>
      <c r="HH112"/>
      <c r="HI112"/>
      <c r="HJ112"/>
      <c r="HK112"/>
      <c r="HL112"/>
      <c r="HM112"/>
      <c r="HN112"/>
      <c r="HO112"/>
      <c r="HP112"/>
      <c r="HQ112"/>
      <c r="HR112"/>
      <c r="HS112"/>
      <c r="HT112"/>
      <c r="HU112"/>
      <c r="HV112"/>
      <c r="HW112"/>
      <c r="HX112"/>
      <c r="HY112"/>
      <c r="HZ112"/>
      <c r="IA112"/>
      <c r="IB112"/>
      <c r="IC112"/>
      <c r="ID112"/>
      <c r="IE112"/>
      <c r="IF112"/>
      <c r="IG112"/>
      <c r="IH112"/>
      <c r="II112"/>
      <c r="IJ112"/>
      <c r="IK112"/>
      <c r="IL112"/>
      <c r="IM112"/>
      <c r="IN112"/>
      <c r="IO112"/>
      <c r="IP112"/>
      <c r="IQ112"/>
      <c r="IR112"/>
      <c r="IS112"/>
      <c r="IT112"/>
      <c r="IU112"/>
      <c r="IV112"/>
    </row>
    <row r="113" spans="3:256" s="82" customFormat="1" x14ac:dyDescent="0.2">
      <c r="C113" s="120"/>
      <c r="H113" s="120"/>
      <c r="M113" s="120"/>
      <c r="R113" s="120"/>
      <c r="FR113"/>
      <c r="FS113"/>
      <c r="FT113"/>
      <c r="FU113"/>
      <c r="FV113"/>
      <c r="FW113"/>
      <c r="FX113"/>
      <c r="FY113"/>
      <c r="FZ113"/>
      <c r="GA113"/>
      <c r="GB113"/>
      <c r="GC113"/>
      <c r="GD113"/>
      <c r="GE113"/>
      <c r="GF113"/>
      <c r="GG113"/>
      <c r="GH113"/>
      <c r="GI113"/>
      <c r="GJ113"/>
      <c r="GK113"/>
      <c r="GL113"/>
      <c r="GM113"/>
      <c r="GN113"/>
      <c r="GO113"/>
      <c r="GP113"/>
      <c r="GQ113"/>
      <c r="GR113"/>
      <c r="GS113"/>
      <c r="GT113"/>
      <c r="GU113"/>
      <c r="GV113"/>
      <c r="GW113"/>
      <c r="GX113"/>
      <c r="GY113"/>
      <c r="GZ113"/>
      <c r="HA113"/>
      <c r="HB113"/>
      <c r="HC113"/>
      <c r="HD113"/>
      <c r="HE113"/>
      <c r="HF113"/>
      <c r="HG113"/>
      <c r="HH113"/>
      <c r="HI113"/>
      <c r="HJ113"/>
      <c r="HK113"/>
      <c r="HL113"/>
      <c r="HM113"/>
      <c r="HN113"/>
      <c r="HO113"/>
      <c r="HP113"/>
      <c r="HQ113"/>
      <c r="HR113"/>
      <c r="HS113"/>
      <c r="HT113"/>
      <c r="HU113"/>
      <c r="HV113"/>
      <c r="HW113"/>
      <c r="HX113"/>
      <c r="HY113"/>
      <c r="HZ113"/>
      <c r="IA113"/>
      <c r="IB113"/>
      <c r="IC113"/>
      <c r="ID113"/>
      <c r="IE113"/>
      <c r="IF113"/>
      <c r="IG113"/>
      <c r="IH113"/>
      <c r="II113"/>
      <c r="IJ113"/>
      <c r="IK113"/>
      <c r="IL113"/>
      <c r="IM113"/>
      <c r="IN113"/>
      <c r="IO113"/>
      <c r="IP113"/>
      <c r="IQ113"/>
      <c r="IR113"/>
      <c r="IS113"/>
      <c r="IT113"/>
      <c r="IU113"/>
      <c r="IV113"/>
    </row>
    <row r="114" spans="3:256" s="82" customFormat="1" x14ac:dyDescent="0.2">
      <c r="C114" s="120"/>
      <c r="H114" s="120"/>
      <c r="M114" s="120"/>
      <c r="R114" s="120"/>
      <c r="FR114"/>
      <c r="FS114"/>
      <c r="FT114"/>
      <c r="FU114"/>
      <c r="FV114"/>
      <c r="FW114"/>
      <c r="FX114"/>
      <c r="FY114"/>
      <c r="FZ114"/>
      <c r="GA114"/>
      <c r="GB114"/>
      <c r="GC114"/>
      <c r="GD114"/>
      <c r="GE114"/>
      <c r="GF114"/>
      <c r="GG114"/>
      <c r="GH114"/>
      <c r="GI114"/>
      <c r="GJ114"/>
      <c r="GK114"/>
      <c r="GL114"/>
      <c r="GM114"/>
      <c r="GN114"/>
      <c r="GO114"/>
      <c r="GP114"/>
      <c r="GQ114"/>
      <c r="GR114"/>
      <c r="GS114"/>
      <c r="GT114"/>
      <c r="GU114"/>
      <c r="GV114"/>
      <c r="GW114"/>
      <c r="GX114"/>
      <c r="GY114"/>
      <c r="GZ114"/>
      <c r="HA114"/>
      <c r="HB114"/>
      <c r="HC114"/>
      <c r="HD114"/>
      <c r="HE114"/>
      <c r="HF114"/>
      <c r="HG114"/>
      <c r="HH114"/>
      <c r="HI114"/>
      <c r="HJ114"/>
      <c r="HK114"/>
      <c r="HL114"/>
      <c r="HM114"/>
      <c r="HN114"/>
      <c r="HO114"/>
      <c r="HP114"/>
      <c r="HQ114"/>
      <c r="HR114"/>
      <c r="HS114"/>
      <c r="HT114"/>
      <c r="HU114"/>
      <c r="HV114"/>
      <c r="HW114"/>
      <c r="HX114"/>
      <c r="HY114"/>
      <c r="HZ114"/>
      <c r="IA114"/>
      <c r="IB114"/>
      <c r="IC114"/>
      <c r="ID114"/>
      <c r="IE114"/>
      <c r="IF114"/>
      <c r="IG114"/>
      <c r="IH114"/>
      <c r="II114"/>
      <c r="IJ114"/>
      <c r="IK114"/>
      <c r="IL114"/>
      <c r="IM114"/>
      <c r="IN114"/>
      <c r="IO114"/>
      <c r="IP114"/>
      <c r="IQ114"/>
      <c r="IR114"/>
      <c r="IS114"/>
      <c r="IT114"/>
      <c r="IU114"/>
      <c r="IV114"/>
    </row>
    <row r="115" spans="3:256" s="82" customFormat="1" x14ac:dyDescent="0.2">
      <c r="C115" s="120"/>
      <c r="H115" s="120"/>
      <c r="M115" s="120"/>
      <c r="R115" s="120"/>
      <c r="FR115"/>
      <c r="FS115"/>
      <c r="FT115"/>
      <c r="FU115"/>
      <c r="FV115"/>
      <c r="FW115"/>
      <c r="FX115"/>
      <c r="FY115"/>
      <c r="FZ115"/>
      <c r="GA115"/>
      <c r="GB115"/>
      <c r="GC115"/>
      <c r="GD115"/>
      <c r="GE115"/>
      <c r="GF115"/>
      <c r="GG115"/>
      <c r="GH115"/>
      <c r="GI115"/>
      <c r="GJ115"/>
      <c r="GK115"/>
      <c r="GL115"/>
      <c r="GM115"/>
      <c r="GN115"/>
      <c r="GO115"/>
      <c r="GP115"/>
      <c r="GQ115"/>
      <c r="GR115"/>
      <c r="GS115"/>
      <c r="GT115"/>
      <c r="GU115"/>
      <c r="GV115"/>
      <c r="GW115"/>
      <c r="GX115"/>
      <c r="GY115"/>
      <c r="GZ115"/>
      <c r="HA115"/>
      <c r="HB115"/>
      <c r="HC115"/>
      <c r="HD115"/>
      <c r="HE115"/>
      <c r="HF115"/>
      <c r="HG115"/>
      <c r="HH115"/>
      <c r="HI115"/>
      <c r="HJ115"/>
      <c r="HK115"/>
      <c r="HL115"/>
      <c r="HM115"/>
      <c r="HN115"/>
      <c r="HO115"/>
      <c r="HP115"/>
      <c r="HQ115"/>
      <c r="HR115"/>
      <c r="HS115"/>
      <c r="HT115"/>
      <c r="HU115"/>
      <c r="HV115"/>
      <c r="HW115"/>
      <c r="HX115"/>
      <c r="HY115"/>
      <c r="HZ115"/>
      <c r="IA115"/>
      <c r="IB115"/>
      <c r="IC115"/>
      <c r="ID115"/>
      <c r="IE115"/>
      <c r="IF115"/>
      <c r="IG115"/>
      <c r="IH115"/>
      <c r="II115"/>
      <c r="IJ115"/>
      <c r="IK115"/>
      <c r="IL115"/>
      <c r="IM115"/>
      <c r="IN115"/>
      <c r="IO115"/>
      <c r="IP115"/>
      <c r="IQ115"/>
      <c r="IR115"/>
      <c r="IS115"/>
      <c r="IT115"/>
      <c r="IU115"/>
      <c r="IV115"/>
    </row>
    <row r="116" spans="3:256" s="82" customFormat="1" x14ac:dyDescent="0.2">
      <c r="C116" s="120"/>
      <c r="H116" s="120"/>
      <c r="M116" s="120"/>
      <c r="R116" s="120"/>
      <c r="FR116"/>
      <c r="FS116"/>
      <c r="FT116"/>
      <c r="FU116"/>
      <c r="FV116"/>
      <c r="FW116"/>
      <c r="FX116"/>
      <c r="FY116"/>
      <c r="FZ116"/>
      <c r="GA116"/>
      <c r="GB116"/>
      <c r="GC116"/>
      <c r="GD116"/>
      <c r="GE116"/>
      <c r="GF116"/>
      <c r="GG116"/>
      <c r="GH116"/>
      <c r="GI116"/>
      <c r="GJ116"/>
      <c r="GK116"/>
      <c r="GL116"/>
      <c r="GM116"/>
      <c r="GN116"/>
      <c r="GO116"/>
      <c r="GP116"/>
      <c r="GQ116"/>
      <c r="GR116"/>
      <c r="GS116"/>
      <c r="GT116"/>
      <c r="GU116"/>
      <c r="GV116"/>
      <c r="GW116"/>
      <c r="GX116"/>
      <c r="GY116"/>
      <c r="GZ116"/>
      <c r="HA116"/>
      <c r="HB116"/>
      <c r="HC116"/>
      <c r="HD116"/>
      <c r="HE116"/>
      <c r="HF116"/>
      <c r="HG116"/>
      <c r="HH116"/>
      <c r="HI116"/>
      <c r="HJ116"/>
      <c r="HK116"/>
      <c r="HL116"/>
      <c r="HM116"/>
      <c r="HN116"/>
      <c r="HO116"/>
      <c r="HP116"/>
      <c r="HQ116"/>
      <c r="HR116"/>
      <c r="HS116"/>
      <c r="HT116"/>
      <c r="HU116"/>
      <c r="HV116"/>
      <c r="HW116"/>
      <c r="HX116"/>
      <c r="HY116"/>
      <c r="HZ116"/>
      <c r="IA116"/>
      <c r="IB116"/>
      <c r="IC116"/>
      <c r="ID116"/>
      <c r="IE116"/>
      <c r="IF116"/>
      <c r="IG116"/>
      <c r="IH116"/>
      <c r="II116"/>
      <c r="IJ116"/>
      <c r="IK116"/>
      <c r="IL116"/>
      <c r="IM116"/>
      <c r="IN116"/>
      <c r="IO116"/>
      <c r="IP116"/>
      <c r="IQ116"/>
      <c r="IR116"/>
      <c r="IS116"/>
      <c r="IT116"/>
      <c r="IU116"/>
      <c r="IV116"/>
    </row>
    <row r="117" spans="3:256" s="82" customFormat="1" x14ac:dyDescent="0.2">
      <c r="C117" s="120"/>
      <c r="H117" s="120"/>
      <c r="M117" s="120"/>
      <c r="R117" s="120"/>
      <c r="FR117"/>
      <c r="FS117"/>
      <c r="FT117"/>
      <c r="FU117"/>
      <c r="FV117"/>
      <c r="FW117"/>
      <c r="FX117"/>
      <c r="FY117"/>
      <c r="FZ117"/>
      <c r="GA117"/>
      <c r="GB117"/>
      <c r="GC117"/>
      <c r="GD117"/>
      <c r="GE117"/>
      <c r="GF117"/>
      <c r="GG117"/>
      <c r="GH117"/>
      <c r="GI117"/>
      <c r="GJ117"/>
      <c r="GK117"/>
      <c r="GL117"/>
      <c r="GM117"/>
      <c r="GN117"/>
      <c r="GO117"/>
      <c r="GP117"/>
      <c r="GQ117"/>
      <c r="GR117"/>
      <c r="GS117"/>
      <c r="GT117"/>
      <c r="GU117"/>
      <c r="GV117"/>
      <c r="GW117"/>
      <c r="GX117"/>
      <c r="GY117"/>
      <c r="GZ117"/>
      <c r="HA117"/>
      <c r="HB117"/>
      <c r="HC117"/>
      <c r="HD117"/>
      <c r="HE117"/>
      <c r="HF117"/>
      <c r="HG117"/>
      <c r="HH117"/>
      <c r="HI117"/>
      <c r="HJ117"/>
      <c r="HK117"/>
      <c r="HL117"/>
      <c r="HM117"/>
      <c r="HN117"/>
      <c r="HO117"/>
      <c r="HP117"/>
      <c r="HQ117"/>
      <c r="HR117"/>
      <c r="HS117"/>
      <c r="HT117"/>
      <c r="HU117"/>
      <c r="HV117"/>
      <c r="HW117"/>
      <c r="HX117"/>
      <c r="HY117"/>
      <c r="HZ117"/>
      <c r="IA117"/>
      <c r="IB117"/>
      <c r="IC117"/>
      <c r="ID117"/>
      <c r="IE117"/>
      <c r="IF117"/>
      <c r="IG117"/>
      <c r="IH117"/>
      <c r="II117"/>
      <c r="IJ117"/>
      <c r="IK117"/>
      <c r="IL117"/>
      <c r="IM117"/>
      <c r="IN117"/>
      <c r="IO117"/>
      <c r="IP117"/>
      <c r="IQ117"/>
      <c r="IR117"/>
      <c r="IS117"/>
      <c r="IT117"/>
      <c r="IU117"/>
      <c r="IV117"/>
    </row>
    <row r="118" spans="3:256" s="82" customFormat="1" x14ac:dyDescent="0.2">
      <c r="C118" s="120"/>
      <c r="H118" s="120"/>
      <c r="M118" s="120"/>
      <c r="R118" s="120"/>
      <c r="FR118"/>
      <c r="FS118"/>
      <c r="FT118"/>
      <c r="FU118"/>
      <c r="FV118"/>
      <c r="FW118"/>
      <c r="FX118"/>
      <c r="FY118"/>
      <c r="FZ118"/>
      <c r="GA118"/>
      <c r="GB118"/>
      <c r="GC118"/>
      <c r="GD118"/>
      <c r="GE118"/>
      <c r="GF118"/>
      <c r="GG118"/>
      <c r="GH118"/>
      <c r="GI118"/>
      <c r="GJ118"/>
      <c r="GK118"/>
      <c r="GL118"/>
      <c r="GM118"/>
      <c r="GN118"/>
      <c r="GO118"/>
      <c r="GP118"/>
      <c r="GQ118"/>
      <c r="GR118"/>
      <c r="GS118"/>
      <c r="GT118"/>
      <c r="GU118"/>
      <c r="GV118"/>
      <c r="GW118"/>
      <c r="GX118"/>
      <c r="GY118"/>
      <c r="GZ118"/>
      <c r="HA118"/>
      <c r="HB118"/>
      <c r="HC118"/>
      <c r="HD118"/>
      <c r="HE118"/>
      <c r="HF118"/>
      <c r="HG118"/>
      <c r="HH118"/>
      <c r="HI118"/>
      <c r="HJ118"/>
      <c r="HK118"/>
      <c r="HL118"/>
      <c r="HM118"/>
      <c r="HN118"/>
      <c r="HO118"/>
      <c r="HP118"/>
      <c r="HQ118"/>
      <c r="HR118"/>
      <c r="HS118"/>
      <c r="HT118"/>
      <c r="HU118"/>
      <c r="HV118"/>
      <c r="HW118"/>
      <c r="HX118"/>
      <c r="HY118"/>
      <c r="HZ118"/>
      <c r="IA118"/>
      <c r="IB118"/>
      <c r="IC118"/>
      <c r="ID118"/>
      <c r="IE118"/>
      <c r="IF118"/>
      <c r="IG118"/>
      <c r="IH118"/>
      <c r="II118"/>
      <c r="IJ118"/>
      <c r="IK118"/>
      <c r="IL118"/>
      <c r="IM118"/>
      <c r="IN118"/>
      <c r="IO118"/>
      <c r="IP118"/>
      <c r="IQ118"/>
      <c r="IR118"/>
      <c r="IS118"/>
      <c r="IT118"/>
      <c r="IU118"/>
      <c r="IV118"/>
    </row>
    <row r="119" spans="3:256" s="82" customFormat="1" x14ac:dyDescent="0.2">
      <c r="C119" s="120"/>
      <c r="H119" s="120"/>
      <c r="M119" s="120"/>
      <c r="R119" s="120"/>
      <c r="FR119"/>
      <c r="FS119"/>
      <c r="FT119"/>
      <c r="FU119"/>
      <c r="FV119"/>
      <c r="FW119"/>
      <c r="FX119"/>
      <c r="FY119"/>
      <c r="FZ119"/>
      <c r="GA119"/>
      <c r="GB119"/>
      <c r="GC119"/>
      <c r="GD119"/>
      <c r="GE119"/>
      <c r="GF119"/>
      <c r="GG119"/>
      <c r="GH119"/>
      <c r="GI119"/>
      <c r="GJ119"/>
      <c r="GK119"/>
      <c r="GL119"/>
      <c r="GM119"/>
      <c r="GN119"/>
      <c r="GO119"/>
      <c r="GP119"/>
      <c r="GQ119"/>
      <c r="GR119"/>
      <c r="GS119"/>
      <c r="GT119"/>
      <c r="GU119"/>
      <c r="GV119"/>
      <c r="GW119"/>
      <c r="GX119"/>
      <c r="GY119"/>
      <c r="GZ119"/>
      <c r="HA119"/>
      <c r="HB119"/>
      <c r="HC119"/>
      <c r="HD119"/>
      <c r="HE119"/>
      <c r="HF119"/>
      <c r="HG119"/>
      <c r="HH119"/>
      <c r="HI119"/>
      <c r="HJ119"/>
      <c r="HK119"/>
      <c r="HL119"/>
      <c r="HM119"/>
      <c r="HN119"/>
      <c r="HO119"/>
      <c r="HP119"/>
      <c r="HQ119"/>
      <c r="HR119"/>
      <c r="HS119"/>
      <c r="HT119"/>
      <c r="HU119"/>
      <c r="HV119"/>
      <c r="HW119"/>
      <c r="HX119"/>
      <c r="HY119"/>
      <c r="HZ119"/>
      <c r="IA119"/>
      <c r="IB119"/>
      <c r="IC119"/>
      <c r="ID119"/>
      <c r="IE119"/>
      <c r="IF119"/>
      <c r="IG119"/>
      <c r="IH119"/>
      <c r="II119"/>
      <c r="IJ119"/>
      <c r="IK119"/>
      <c r="IL119"/>
      <c r="IM119"/>
      <c r="IN119"/>
      <c r="IO119"/>
      <c r="IP119"/>
      <c r="IQ119"/>
      <c r="IR119"/>
      <c r="IS119"/>
      <c r="IT119"/>
      <c r="IU119"/>
      <c r="IV119"/>
    </row>
    <row r="120" spans="3:256" s="82" customFormat="1" x14ac:dyDescent="0.2">
      <c r="C120" s="120"/>
      <c r="H120" s="120"/>
      <c r="M120" s="120"/>
      <c r="R120" s="120"/>
      <c r="FR120"/>
      <c r="FS120"/>
      <c r="FT120"/>
      <c r="FU120"/>
      <c r="FV120"/>
      <c r="FW120"/>
      <c r="FX120"/>
      <c r="FY120"/>
      <c r="FZ120"/>
      <c r="GA120"/>
      <c r="GB120"/>
      <c r="GC120"/>
      <c r="GD120"/>
      <c r="GE120"/>
      <c r="GF120"/>
      <c r="GG120"/>
      <c r="GH120"/>
      <c r="GI120"/>
      <c r="GJ120"/>
      <c r="GK120"/>
      <c r="GL120"/>
      <c r="GM120"/>
      <c r="GN120"/>
      <c r="GO120"/>
      <c r="GP120"/>
      <c r="GQ120"/>
      <c r="GR120"/>
      <c r="GS120"/>
      <c r="GT120"/>
      <c r="GU120"/>
      <c r="GV120"/>
      <c r="GW120"/>
      <c r="GX120"/>
      <c r="GY120"/>
      <c r="GZ120"/>
      <c r="HA120"/>
      <c r="HB120"/>
      <c r="HC120"/>
      <c r="HD120"/>
      <c r="HE120"/>
      <c r="HF120"/>
      <c r="HG120"/>
      <c r="HH120"/>
      <c r="HI120"/>
      <c r="HJ120"/>
      <c r="HK120"/>
      <c r="HL120"/>
      <c r="HM120"/>
      <c r="HN120"/>
      <c r="HO120"/>
      <c r="HP120"/>
      <c r="HQ120"/>
      <c r="HR120"/>
      <c r="HS120"/>
      <c r="HT120"/>
      <c r="HU120"/>
      <c r="HV120"/>
      <c r="HW120"/>
      <c r="HX120"/>
      <c r="HY120"/>
      <c r="HZ120"/>
      <c r="IA120"/>
      <c r="IB120"/>
      <c r="IC120"/>
      <c r="ID120"/>
      <c r="IE120"/>
      <c r="IF120"/>
      <c r="IG120"/>
      <c r="IH120"/>
      <c r="II120"/>
      <c r="IJ120"/>
      <c r="IK120"/>
      <c r="IL120"/>
      <c r="IM120"/>
      <c r="IN120"/>
      <c r="IO120"/>
      <c r="IP120"/>
      <c r="IQ120"/>
      <c r="IR120"/>
      <c r="IS120"/>
      <c r="IT120"/>
      <c r="IU120"/>
      <c r="IV120"/>
    </row>
    <row r="121" spans="3:256" s="82" customFormat="1" x14ac:dyDescent="0.2">
      <c r="C121" s="120"/>
      <c r="H121" s="120"/>
      <c r="M121" s="120"/>
      <c r="R121" s="120"/>
      <c r="FR121"/>
      <c r="FS121"/>
      <c r="FT121"/>
      <c r="FU121"/>
      <c r="FV121"/>
      <c r="FW121"/>
      <c r="FX121"/>
      <c r="FY121"/>
      <c r="FZ121"/>
      <c r="GA121"/>
      <c r="GB121"/>
      <c r="GC121"/>
      <c r="GD121"/>
      <c r="GE121"/>
      <c r="GF121"/>
      <c r="GG121"/>
      <c r="GH121"/>
      <c r="GI121"/>
      <c r="GJ121"/>
      <c r="GK121"/>
      <c r="GL121"/>
      <c r="GM121"/>
      <c r="GN121"/>
      <c r="GO121"/>
      <c r="GP121"/>
      <c r="GQ121"/>
      <c r="GR121"/>
      <c r="GS121"/>
      <c r="GT121"/>
      <c r="GU121"/>
      <c r="GV121"/>
      <c r="GW121"/>
      <c r="GX121"/>
      <c r="GY121"/>
      <c r="GZ121"/>
      <c r="HA121"/>
      <c r="HB121"/>
      <c r="HC121"/>
      <c r="HD121"/>
      <c r="HE121"/>
      <c r="HF121"/>
      <c r="HG121"/>
      <c r="HH121"/>
      <c r="HI121"/>
      <c r="HJ121"/>
      <c r="HK121"/>
      <c r="HL121"/>
      <c r="HM121"/>
      <c r="HN121"/>
      <c r="HO121"/>
      <c r="HP121"/>
      <c r="HQ121"/>
      <c r="HR121"/>
      <c r="HS121"/>
      <c r="HT121"/>
      <c r="HU121"/>
      <c r="HV121"/>
      <c r="HW121"/>
      <c r="HX121"/>
      <c r="HY121"/>
      <c r="HZ121"/>
      <c r="IA121"/>
      <c r="IB121"/>
      <c r="IC121"/>
      <c r="ID121"/>
      <c r="IE121"/>
      <c r="IF121"/>
      <c r="IG121"/>
      <c r="IH121"/>
      <c r="II121"/>
      <c r="IJ121"/>
      <c r="IK121"/>
      <c r="IL121"/>
      <c r="IM121"/>
      <c r="IN121"/>
      <c r="IO121"/>
      <c r="IP121"/>
      <c r="IQ121"/>
      <c r="IR121"/>
      <c r="IS121"/>
      <c r="IT121"/>
      <c r="IU121"/>
      <c r="IV121"/>
    </row>
    <row r="122" spans="3:256" s="82" customFormat="1" x14ac:dyDescent="0.2">
      <c r="C122" s="120"/>
      <c r="H122" s="120"/>
      <c r="M122" s="120"/>
      <c r="R122" s="120"/>
      <c r="FR122"/>
      <c r="FS122"/>
      <c r="FT122"/>
      <c r="FU122"/>
      <c r="FV122"/>
      <c r="FW122"/>
      <c r="FX122"/>
      <c r="FY122"/>
      <c r="FZ122"/>
      <c r="GA122"/>
      <c r="GB122"/>
      <c r="GC122"/>
      <c r="GD122"/>
      <c r="GE122"/>
      <c r="GF122"/>
      <c r="GG122"/>
      <c r="GH122"/>
      <c r="GI122"/>
      <c r="GJ122"/>
      <c r="GK122"/>
      <c r="GL122"/>
      <c r="GM122"/>
      <c r="GN122"/>
      <c r="GO122"/>
      <c r="GP122"/>
      <c r="GQ122"/>
      <c r="GR122"/>
      <c r="GS122"/>
      <c r="GT122"/>
      <c r="GU122"/>
      <c r="GV122"/>
      <c r="GW122"/>
      <c r="GX122"/>
      <c r="GY122"/>
      <c r="GZ122"/>
      <c r="HA122"/>
      <c r="HB122"/>
      <c r="HC122"/>
      <c r="HD122"/>
      <c r="HE122"/>
      <c r="HF122"/>
      <c r="HG122"/>
      <c r="HH122"/>
      <c r="HI122"/>
      <c r="HJ122"/>
      <c r="HK122"/>
      <c r="HL122"/>
      <c r="HM122"/>
      <c r="HN122"/>
      <c r="HO122"/>
      <c r="HP122"/>
      <c r="HQ122"/>
      <c r="HR122"/>
      <c r="HS122"/>
      <c r="HT122"/>
      <c r="HU122"/>
      <c r="HV122"/>
      <c r="HW122"/>
      <c r="HX122"/>
      <c r="HY122"/>
      <c r="HZ122"/>
      <c r="IA122"/>
      <c r="IB122"/>
      <c r="IC122"/>
      <c r="ID122"/>
      <c r="IE122"/>
      <c r="IF122"/>
      <c r="IG122"/>
      <c r="IH122"/>
      <c r="II122"/>
      <c r="IJ122"/>
      <c r="IK122"/>
      <c r="IL122"/>
      <c r="IM122"/>
      <c r="IN122"/>
      <c r="IO122"/>
      <c r="IP122"/>
      <c r="IQ122"/>
      <c r="IR122"/>
      <c r="IS122"/>
      <c r="IT122"/>
      <c r="IU122"/>
      <c r="IV122"/>
    </row>
    <row r="123" spans="3:256" s="82" customFormat="1" x14ac:dyDescent="0.2">
      <c r="C123" s="120"/>
      <c r="H123" s="120"/>
      <c r="M123" s="120"/>
      <c r="R123" s="120"/>
      <c r="FR123"/>
      <c r="FS123"/>
      <c r="FT123"/>
      <c r="FU123"/>
      <c r="FV123"/>
      <c r="FW123"/>
      <c r="FX123"/>
      <c r="FY123"/>
      <c r="FZ123"/>
      <c r="GA123"/>
      <c r="GB123"/>
      <c r="GC123"/>
      <c r="GD123"/>
      <c r="GE123"/>
      <c r="GF123"/>
      <c r="GG123"/>
      <c r="GH123"/>
      <c r="GI123"/>
      <c r="GJ123"/>
      <c r="GK123"/>
      <c r="GL123"/>
      <c r="GM123"/>
      <c r="GN123"/>
      <c r="GO123"/>
      <c r="GP123"/>
      <c r="GQ123"/>
      <c r="GR123"/>
      <c r="GS123"/>
      <c r="GT123"/>
      <c r="GU123"/>
      <c r="GV123"/>
      <c r="GW123"/>
      <c r="GX123"/>
      <c r="GY123"/>
      <c r="GZ123"/>
      <c r="HA123"/>
      <c r="HB123"/>
      <c r="HC123"/>
      <c r="HD123"/>
      <c r="HE123"/>
      <c r="HF123"/>
      <c r="HG123"/>
      <c r="HH123"/>
      <c r="HI123"/>
      <c r="HJ123"/>
      <c r="HK123"/>
      <c r="HL123"/>
      <c r="HM123"/>
      <c r="HN123"/>
      <c r="HO123"/>
      <c r="HP123"/>
      <c r="HQ123"/>
      <c r="HR123"/>
      <c r="HS123"/>
      <c r="HT123"/>
      <c r="HU123"/>
      <c r="HV123"/>
      <c r="HW123"/>
      <c r="HX123"/>
      <c r="HY123"/>
      <c r="HZ123"/>
      <c r="IA123"/>
      <c r="IB123"/>
      <c r="IC123"/>
      <c r="ID123"/>
      <c r="IE123"/>
      <c r="IF123"/>
      <c r="IG123"/>
      <c r="IH123"/>
      <c r="II123"/>
      <c r="IJ123"/>
      <c r="IK123"/>
      <c r="IL123"/>
      <c r="IM123"/>
      <c r="IN123"/>
      <c r="IO123"/>
      <c r="IP123"/>
      <c r="IQ123"/>
      <c r="IR123"/>
      <c r="IS123"/>
      <c r="IT123"/>
      <c r="IU123"/>
      <c r="IV123"/>
    </row>
    <row r="124" spans="3:256" s="82" customFormat="1" x14ac:dyDescent="0.2">
      <c r="C124" s="120"/>
      <c r="H124" s="120"/>
      <c r="M124" s="120"/>
      <c r="R124" s="120"/>
      <c r="FR124"/>
      <c r="FS124"/>
      <c r="FT124"/>
      <c r="FU124"/>
      <c r="FV124"/>
      <c r="FW124"/>
      <c r="FX124"/>
      <c r="FY124"/>
      <c r="FZ124"/>
      <c r="GA124"/>
      <c r="GB124"/>
      <c r="GC124"/>
      <c r="GD124"/>
      <c r="GE124"/>
      <c r="GF124"/>
      <c r="GG124"/>
      <c r="GH124"/>
      <c r="GI124"/>
      <c r="GJ124"/>
      <c r="GK124"/>
      <c r="GL124"/>
      <c r="GM124"/>
      <c r="GN124"/>
      <c r="GO124"/>
      <c r="GP124"/>
      <c r="GQ124"/>
      <c r="GR124"/>
      <c r="GS124"/>
      <c r="GT124"/>
      <c r="GU124"/>
      <c r="GV124"/>
      <c r="GW124"/>
      <c r="GX124"/>
      <c r="GY124"/>
      <c r="GZ124"/>
      <c r="HA124"/>
      <c r="HB124"/>
      <c r="HC124"/>
      <c r="HD124"/>
      <c r="HE124"/>
      <c r="HF124"/>
      <c r="HG124"/>
      <c r="HH124"/>
      <c r="HI124"/>
      <c r="HJ124"/>
      <c r="HK124"/>
      <c r="HL124"/>
      <c r="HM124"/>
      <c r="HN124"/>
      <c r="HO124"/>
      <c r="HP124"/>
      <c r="HQ124"/>
      <c r="HR124"/>
      <c r="HS124"/>
      <c r="HT124"/>
      <c r="HU124"/>
      <c r="HV124"/>
      <c r="HW124"/>
      <c r="HX124"/>
      <c r="HY124"/>
      <c r="HZ124"/>
      <c r="IA124"/>
      <c r="IB124"/>
      <c r="IC124"/>
      <c r="ID124"/>
      <c r="IE124"/>
      <c r="IF124"/>
      <c r="IG124"/>
      <c r="IH124"/>
      <c r="II124"/>
      <c r="IJ124"/>
      <c r="IK124"/>
      <c r="IL124"/>
      <c r="IM124"/>
      <c r="IN124"/>
      <c r="IO124"/>
      <c r="IP124"/>
      <c r="IQ124"/>
      <c r="IR124"/>
      <c r="IS124"/>
      <c r="IT124"/>
      <c r="IU124"/>
      <c r="IV124"/>
    </row>
    <row r="125" spans="3:256" s="82" customFormat="1" x14ac:dyDescent="0.2">
      <c r="C125" s="120"/>
      <c r="H125" s="120"/>
      <c r="M125" s="120"/>
      <c r="R125" s="120"/>
      <c r="FR125"/>
      <c r="FS125"/>
      <c r="FT125"/>
      <c r="FU125"/>
      <c r="FV125"/>
      <c r="FW125"/>
      <c r="FX125"/>
      <c r="FY125"/>
      <c r="FZ125"/>
      <c r="GA125"/>
      <c r="GB125"/>
      <c r="GC125"/>
      <c r="GD125"/>
      <c r="GE125"/>
      <c r="GF125"/>
      <c r="GG125"/>
      <c r="GH125"/>
      <c r="GI125"/>
      <c r="GJ125"/>
      <c r="GK125"/>
      <c r="GL125"/>
      <c r="GM125"/>
      <c r="GN125"/>
      <c r="GO125"/>
      <c r="GP125"/>
      <c r="GQ125"/>
      <c r="GR125"/>
      <c r="GS125"/>
      <c r="GT125"/>
      <c r="GU125"/>
      <c r="GV125"/>
      <c r="GW125"/>
      <c r="GX125"/>
      <c r="GY125"/>
      <c r="GZ125"/>
      <c r="HA125"/>
      <c r="HB125"/>
      <c r="HC125"/>
      <c r="HD125"/>
      <c r="HE125"/>
      <c r="HF125"/>
      <c r="HG125"/>
      <c r="HH125"/>
      <c r="HI125"/>
      <c r="HJ125"/>
      <c r="HK125"/>
      <c r="HL125"/>
      <c r="HM125"/>
      <c r="HN125"/>
      <c r="HO125"/>
      <c r="HP125"/>
      <c r="HQ125"/>
      <c r="HR125"/>
      <c r="HS125"/>
      <c r="HT125"/>
      <c r="HU125"/>
      <c r="HV125"/>
      <c r="HW125"/>
      <c r="HX125"/>
      <c r="HY125"/>
      <c r="HZ125"/>
      <c r="IA125"/>
      <c r="IB125"/>
      <c r="IC125"/>
      <c r="ID125"/>
      <c r="IE125"/>
      <c r="IF125"/>
      <c r="IG125"/>
      <c r="IH125"/>
      <c r="II125"/>
      <c r="IJ125"/>
      <c r="IK125"/>
      <c r="IL125"/>
      <c r="IM125"/>
      <c r="IN125"/>
      <c r="IO125"/>
      <c r="IP125"/>
      <c r="IQ125"/>
      <c r="IR125"/>
      <c r="IS125"/>
      <c r="IT125"/>
      <c r="IU125"/>
      <c r="IV125"/>
    </row>
    <row r="126" spans="3:256" s="82" customFormat="1" x14ac:dyDescent="0.2">
      <c r="C126" s="120"/>
      <c r="H126" s="120"/>
      <c r="M126" s="120"/>
      <c r="R126" s="120"/>
      <c r="FR126"/>
      <c r="FS126"/>
      <c r="FT126"/>
      <c r="FU126"/>
      <c r="FV126"/>
      <c r="FW126"/>
      <c r="FX126"/>
      <c r="FY126"/>
      <c r="FZ126"/>
      <c r="GA126"/>
      <c r="GB126"/>
      <c r="GC126"/>
      <c r="GD126"/>
      <c r="GE126"/>
      <c r="GF126"/>
      <c r="GG126"/>
      <c r="GH126"/>
      <c r="GI126"/>
      <c r="GJ126"/>
      <c r="GK126"/>
      <c r="GL126"/>
      <c r="GM126"/>
      <c r="GN126"/>
      <c r="GO126"/>
      <c r="GP126"/>
      <c r="GQ126"/>
      <c r="GR126"/>
      <c r="GS126"/>
      <c r="GT126"/>
      <c r="GU126"/>
      <c r="GV126"/>
      <c r="GW126"/>
      <c r="GX126"/>
      <c r="GY126"/>
      <c r="GZ126"/>
      <c r="HA126"/>
      <c r="HB126"/>
      <c r="HC126"/>
      <c r="HD126"/>
      <c r="HE126"/>
      <c r="HF126"/>
      <c r="HG126"/>
      <c r="HH126"/>
      <c r="HI126"/>
      <c r="HJ126"/>
      <c r="HK126"/>
      <c r="HL126"/>
      <c r="HM126"/>
      <c r="HN126"/>
      <c r="HO126"/>
      <c r="HP126"/>
      <c r="HQ126"/>
      <c r="HR126"/>
      <c r="HS126"/>
      <c r="HT126"/>
      <c r="HU126"/>
      <c r="HV126"/>
      <c r="HW126"/>
      <c r="HX126"/>
      <c r="HY126"/>
      <c r="HZ126"/>
      <c r="IA126"/>
      <c r="IB126"/>
      <c r="IC126"/>
      <c r="ID126"/>
      <c r="IE126"/>
      <c r="IF126"/>
      <c r="IG126"/>
      <c r="IH126"/>
      <c r="II126"/>
      <c r="IJ126"/>
      <c r="IK126"/>
      <c r="IL126"/>
      <c r="IM126"/>
      <c r="IN126"/>
      <c r="IO126"/>
      <c r="IP126"/>
      <c r="IQ126"/>
      <c r="IR126"/>
      <c r="IS126"/>
      <c r="IT126"/>
      <c r="IU126"/>
      <c r="IV126"/>
    </row>
    <row r="127" spans="3:256" s="82" customFormat="1" x14ac:dyDescent="0.2">
      <c r="C127" s="120"/>
      <c r="H127" s="120"/>
      <c r="M127" s="120"/>
      <c r="R127" s="120"/>
      <c r="FR127"/>
      <c r="FS127"/>
      <c r="FT127"/>
      <c r="FU127"/>
      <c r="FV127"/>
      <c r="FW127"/>
      <c r="FX127"/>
      <c r="FY127"/>
      <c r="FZ127"/>
      <c r="GA127"/>
      <c r="GB127"/>
      <c r="GC127"/>
      <c r="GD127"/>
      <c r="GE127"/>
      <c r="GF127"/>
      <c r="GG127"/>
      <c r="GH127"/>
      <c r="GI127"/>
      <c r="GJ127"/>
      <c r="GK127"/>
      <c r="GL127"/>
      <c r="GM127"/>
      <c r="GN127"/>
      <c r="GO127"/>
      <c r="GP127"/>
      <c r="GQ127"/>
      <c r="GR127"/>
      <c r="GS127"/>
      <c r="GT127"/>
      <c r="GU127"/>
      <c r="GV127"/>
      <c r="GW127"/>
      <c r="GX127"/>
      <c r="GY127"/>
      <c r="GZ127"/>
      <c r="HA127"/>
      <c r="HB127"/>
      <c r="HC127"/>
      <c r="HD127"/>
      <c r="HE127"/>
      <c r="HF127"/>
      <c r="HG127"/>
      <c r="HH127"/>
      <c r="HI127"/>
      <c r="HJ127"/>
      <c r="HK127"/>
      <c r="HL127"/>
      <c r="HM127"/>
      <c r="HN127"/>
      <c r="HO127"/>
      <c r="HP127"/>
      <c r="HQ127"/>
      <c r="HR127"/>
      <c r="HS127"/>
      <c r="HT127"/>
      <c r="HU127"/>
      <c r="HV127"/>
      <c r="HW127"/>
      <c r="HX127"/>
      <c r="HY127"/>
      <c r="HZ127"/>
      <c r="IA127"/>
      <c r="IB127"/>
      <c r="IC127"/>
      <c r="ID127"/>
      <c r="IE127"/>
      <c r="IF127"/>
      <c r="IG127"/>
      <c r="IH127"/>
      <c r="II127"/>
      <c r="IJ127"/>
      <c r="IK127"/>
      <c r="IL127"/>
      <c r="IM127"/>
      <c r="IN127"/>
      <c r="IO127"/>
      <c r="IP127"/>
      <c r="IQ127"/>
      <c r="IR127"/>
      <c r="IS127"/>
      <c r="IT127"/>
      <c r="IU127"/>
      <c r="IV127"/>
    </row>
    <row r="128" spans="3:256" s="82" customFormat="1" x14ac:dyDescent="0.2">
      <c r="C128" s="120"/>
      <c r="H128" s="120"/>
      <c r="M128" s="120"/>
      <c r="R128" s="120"/>
      <c r="FR128"/>
      <c r="FS128"/>
      <c r="FT128"/>
      <c r="FU128"/>
      <c r="FV128"/>
      <c r="FW128"/>
      <c r="FX128"/>
      <c r="FY128"/>
      <c r="FZ128"/>
      <c r="GA128"/>
      <c r="GB128"/>
      <c r="GC128"/>
      <c r="GD128"/>
      <c r="GE128"/>
      <c r="GF128"/>
      <c r="GG128"/>
      <c r="GH128"/>
      <c r="GI128"/>
      <c r="GJ128"/>
      <c r="GK128"/>
      <c r="GL128"/>
      <c r="GM128"/>
      <c r="GN128"/>
      <c r="GO128"/>
      <c r="GP128"/>
      <c r="GQ128"/>
      <c r="GR128"/>
      <c r="GS128"/>
      <c r="GT128"/>
      <c r="GU128"/>
      <c r="GV128"/>
      <c r="GW128"/>
      <c r="GX128"/>
      <c r="GY128"/>
      <c r="GZ128"/>
      <c r="HA128"/>
      <c r="HB128"/>
      <c r="HC128"/>
      <c r="HD128"/>
      <c r="HE128"/>
      <c r="HF128"/>
      <c r="HG128"/>
      <c r="HH128"/>
      <c r="HI128"/>
      <c r="HJ128"/>
      <c r="HK128"/>
      <c r="HL128"/>
      <c r="HM128"/>
      <c r="HN128"/>
      <c r="HO128"/>
      <c r="HP128"/>
      <c r="HQ128"/>
      <c r="HR128"/>
      <c r="HS128"/>
      <c r="HT128"/>
      <c r="HU128"/>
      <c r="HV128"/>
      <c r="HW128"/>
      <c r="HX128"/>
      <c r="HY128"/>
      <c r="HZ128"/>
      <c r="IA128"/>
      <c r="IB128"/>
      <c r="IC128"/>
      <c r="ID128"/>
      <c r="IE128"/>
      <c r="IF128"/>
      <c r="IG128"/>
      <c r="IH128"/>
      <c r="II128"/>
      <c r="IJ128"/>
      <c r="IK128"/>
      <c r="IL128"/>
      <c r="IM128"/>
      <c r="IN128"/>
      <c r="IO128"/>
      <c r="IP128"/>
      <c r="IQ128"/>
      <c r="IR128"/>
      <c r="IS128"/>
      <c r="IT128"/>
      <c r="IU128"/>
      <c r="IV128"/>
    </row>
    <row r="129" spans="1:256" s="82" customFormat="1" x14ac:dyDescent="0.2">
      <c r="C129" s="120"/>
      <c r="H129" s="120"/>
      <c r="M129" s="120"/>
      <c r="R129" s="120"/>
      <c r="FR129"/>
      <c r="FS129"/>
      <c r="FT129"/>
      <c r="FU129"/>
      <c r="FV129"/>
      <c r="FW129"/>
      <c r="FX129"/>
      <c r="FY129"/>
      <c r="FZ129"/>
      <c r="GA129"/>
      <c r="GB129"/>
      <c r="GC129"/>
      <c r="GD129"/>
      <c r="GE129"/>
      <c r="GF129"/>
      <c r="GG129"/>
      <c r="GH129"/>
      <c r="GI129"/>
      <c r="GJ129"/>
      <c r="GK129"/>
      <c r="GL129"/>
      <c r="GM129"/>
      <c r="GN129"/>
      <c r="GO129"/>
      <c r="GP129"/>
      <c r="GQ129"/>
      <c r="GR129"/>
      <c r="GS129"/>
      <c r="GT129"/>
      <c r="GU129"/>
      <c r="GV129"/>
      <c r="GW129"/>
      <c r="GX129"/>
      <c r="GY129"/>
      <c r="GZ129"/>
      <c r="HA129"/>
      <c r="HB129"/>
      <c r="HC129"/>
      <c r="HD129"/>
      <c r="HE129"/>
      <c r="HF129"/>
      <c r="HG129"/>
      <c r="HH129"/>
      <c r="HI129"/>
      <c r="HJ129"/>
      <c r="HK129"/>
      <c r="HL129"/>
      <c r="HM129"/>
      <c r="HN129"/>
      <c r="HO129"/>
      <c r="HP129"/>
      <c r="HQ129"/>
      <c r="HR129"/>
      <c r="HS129"/>
      <c r="HT129"/>
      <c r="HU129"/>
      <c r="HV129"/>
      <c r="HW129"/>
      <c r="HX129"/>
      <c r="HY129"/>
      <c r="HZ129"/>
      <c r="IA129"/>
      <c r="IB129"/>
      <c r="IC129"/>
      <c r="ID129"/>
      <c r="IE129"/>
      <c r="IF129"/>
      <c r="IG129"/>
      <c r="IH129"/>
      <c r="II129"/>
      <c r="IJ129"/>
      <c r="IK129"/>
      <c r="IL129"/>
      <c r="IM129"/>
      <c r="IN129"/>
      <c r="IO129"/>
      <c r="IP129"/>
      <c r="IQ129"/>
      <c r="IR129"/>
      <c r="IS129"/>
      <c r="IT129"/>
      <c r="IU129"/>
      <c r="IV129"/>
    </row>
    <row r="130" spans="1:256" s="82" customFormat="1" x14ac:dyDescent="0.2">
      <c r="C130" s="120"/>
      <c r="H130" s="120"/>
      <c r="M130" s="120"/>
      <c r="R130" s="120"/>
      <c r="FR130"/>
      <c r="FS130"/>
      <c r="FT130"/>
      <c r="FU130"/>
      <c r="FV130"/>
      <c r="FW130"/>
      <c r="FX130"/>
      <c r="FY130"/>
      <c r="FZ130"/>
      <c r="GA130"/>
      <c r="GB130"/>
      <c r="GC130"/>
      <c r="GD130"/>
      <c r="GE130"/>
      <c r="GF130"/>
      <c r="GG130"/>
      <c r="GH130"/>
      <c r="GI130"/>
      <c r="GJ130"/>
      <c r="GK130"/>
      <c r="GL130"/>
      <c r="GM130"/>
      <c r="GN130"/>
      <c r="GO130"/>
      <c r="GP130"/>
      <c r="GQ130"/>
      <c r="GR130"/>
      <c r="GS130"/>
      <c r="GT130"/>
      <c r="GU130"/>
      <c r="GV130"/>
      <c r="GW130"/>
      <c r="GX130"/>
      <c r="GY130"/>
      <c r="GZ130"/>
      <c r="HA130"/>
      <c r="HB130"/>
      <c r="HC130"/>
      <c r="HD130"/>
      <c r="HE130"/>
      <c r="HF130"/>
      <c r="HG130"/>
      <c r="HH130"/>
      <c r="HI130"/>
      <c r="HJ130"/>
      <c r="HK130"/>
      <c r="HL130"/>
      <c r="HM130"/>
      <c r="HN130"/>
      <c r="HO130"/>
      <c r="HP130"/>
      <c r="HQ130"/>
      <c r="HR130"/>
      <c r="HS130"/>
      <c r="HT130"/>
      <c r="HU130"/>
      <c r="HV130"/>
      <c r="HW130"/>
      <c r="HX130"/>
      <c r="HY130"/>
      <c r="HZ130"/>
      <c r="IA130"/>
      <c r="IB130"/>
      <c r="IC130"/>
      <c r="ID130"/>
      <c r="IE130"/>
      <c r="IF130"/>
      <c r="IG130"/>
      <c r="IH130"/>
      <c r="II130"/>
      <c r="IJ130"/>
      <c r="IK130"/>
      <c r="IL130"/>
      <c r="IM130"/>
      <c r="IN130"/>
      <c r="IO130"/>
      <c r="IP130"/>
      <c r="IQ130"/>
      <c r="IR130"/>
      <c r="IS130"/>
      <c r="IT130"/>
      <c r="IU130"/>
      <c r="IV130"/>
    </row>
    <row r="131" spans="1:256" s="82" customFormat="1" x14ac:dyDescent="0.2">
      <c r="C131" s="120"/>
      <c r="H131" s="120"/>
      <c r="M131" s="120"/>
      <c r="R131" s="120"/>
      <c r="FR131"/>
      <c r="FS131"/>
      <c r="FT131"/>
      <c r="FU131"/>
      <c r="FV131"/>
      <c r="FW131"/>
      <c r="FX131"/>
      <c r="FY131"/>
      <c r="FZ131"/>
      <c r="GA131"/>
      <c r="GB131"/>
      <c r="GC131"/>
      <c r="GD131"/>
      <c r="GE131"/>
      <c r="GF131"/>
      <c r="GG131"/>
      <c r="GH131"/>
      <c r="GI131"/>
      <c r="GJ131"/>
      <c r="GK131"/>
      <c r="GL131"/>
      <c r="GM131"/>
      <c r="GN131"/>
      <c r="GO131"/>
      <c r="GP131"/>
      <c r="GQ131"/>
      <c r="GR131"/>
      <c r="GS131"/>
      <c r="GT131"/>
      <c r="GU131"/>
      <c r="GV131"/>
      <c r="GW131"/>
      <c r="GX131"/>
      <c r="GY131"/>
      <c r="GZ131"/>
      <c r="HA131"/>
      <c r="HB131"/>
      <c r="HC131"/>
      <c r="HD131"/>
      <c r="HE131"/>
      <c r="HF131"/>
      <c r="HG131"/>
      <c r="HH131"/>
      <c r="HI131"/>
      <c r="HJ131"/>
      <c r="HK131"/>
      <c r="HL131"/>
      <c r="HM131"/>
      <c r="HN131"/>
      <c r="HO131"/>
      <c r="HP131"/>
      <c r="HQ131"/>
      <c r="HR131"/>
      <c r="HS131"/>
      <c r="HT131"/>
      <c r="HU131"/>
      <c r="HV131"/>
      <c r="HW131"/>
      <c r="HX131"/>
      <c r="HY131"/>
      <c r="HZ131"/>
      <c r="IA131"/>
      <c r="IB131"/>
      <c r="IC131"/>
      <c r="ID131"/>
      <c r="IE131"/>
      <c r="IF131"/>
      <c r="IG131"/>
      <c r="IH131"/>
      <c r="II131"/>
      <c r="IJ131"/>
      <c r="IK131"/>
      <c r="IL131"/>
      <c r="IM131"/>
      <c r="IN131"/>
      <c r="IO131"/>
      <c r="IP131"/>
      <c r="IQ131"/>
      <c r="IR131"/>
      <c r="IS131"/>
      <c r="IT131"/>
      <c r="IU131"/>
      <c r="IV131"/>
    </row>
    <row r="132" spans="1:256" s="82" customFormat="1" x14ac:dyDescent="0.2">
      <c r="C132" s="120"/>
      <c r="H132" s="120"/>
      <c r="M132" s="120"/>
      <c r="R132" s="120"/>
      <c r="FR132"/>
      <c r="FS132"/>
      <c r="FT132"/>
      <c r="FU132"/>
      <c r="FV132"/>
      <c r="FW132"/>
      <c r="FX132"/>
      <c r="FY132"/>
      <c r="FZ132"/>
      <c r="GA132"/>
      <c r="GB132"/>
      <c r="GC132"/>
      <c r="GD132"/>
      <c r="GE132"/>
      <c r="GF132"/>
      <c r="GG132"/>
      <c r="GH132"/>
      <c r="GI132"/>
      <c r="GJ132"/>
      <c r="GK132"/>
      <c r="GL132"/>
      <c r="GM132"/>
      <c r="GN132"/>
      <c r="GO132"/>
      <c r="GP132"/>
      <c r="GQ132"/>
      <c r="GR132"/>
      <c r="GS132"/>
      <c r="GT132"/>
      <c r="GU132"/>
      <c r="GV132"/>
      <c r="GW132"/>
      <c r="GX132"/>
      <c r="GY132"/>
      <c r="GZ132"/>
      <c r="HA132"/>
      <c r="HB132"/>
      <c r="HC132"/>
      <c r="HD132"/>
      <c r="HE132"/>
      <c r="HF132"/>
      <c r="HG132"/>
      <c r="HH132"/>
      <c r="HI132"/>
      <c r="HJ132"/>
      <c r="HK132"/>
      <c r="HL132"/>
      <c r="HM132"/>
      <c r="HN132"/>
      <c r="HO132"/>
      <c r="HP132"/>
      <c r="HQ132"/>
      <c r="HR132"/>
      <c r="HS132"/>
      <c r="HT132"/>
      <c r="HU132"/>
      <c r="HV132"/>
      <c r="HW132"/>
      <c r="HX132"/>
      <c r="HY132"/>
      <c r="HZ132"/>
      <c r="IA132"/>
      <c r="IB132"/>
      <c r="IC132"/>
      <c r="ID132"/>
      <c r="IE132"/>
      <c r="IF132"/>
      <c r="IG132"/>
      <c r="IH132"/>
      <c r="II132"/>
      <c r="IJ132"/>
      <c r="IK132"/>
      <c r="IL132"/>
      <c r="IM132"/>
      <c r="IN132"/>
      <c r="IO132"/>
      <c r="IP132"/>
      <c r="IQ132"/>
      <c r="IR132"/>
      <c r="IS132"/>
      <c r="IT132"/>
      <c r="IU132"/>
      <c r="IV132"/>
    </row>
    <row r="133" spans="1:256" s="82" customFormat="1" x14ac:dyDescent="0.2">
      <c r="C133" s="120"/>
      <c r="H133" s="120"/>
      <c r="M133" s="120"/>
      <c r="R133" s="120"/>
      <c r="FR133"/>
      <c r="FS133"/>
      <c r="FT133"/>
      <c r="FU133"/>
      <c r="FV133"/>
      <c r="FW133"/>
      <c r="FX133"/>
      <c r="FY133"/>
      <c r="FZ133"/>
      <c r="GA133"/>
      <c r="GB133"/>
      <c r="GC133"/>
      <c r="GD133"/>
      <c r="GE133"/>
      <c r="GF133"/>
      <c r="GG133"/>
      <c r="GH133"/>
      <c r="GI133"/>
      <c r="GJ133"/>
      <c r="GK133"/>
      <c r="GL133"/>
      <c r="GM133"/>
      <c r="GN133"/>
      <c r="GO133"/>
      <c r="GP133"/>
      <c r="GQ133"/>
      <c r="GR133"/>
      <c r="GS133"/>
      <c r="GT133"/>
      <c r="GU133"/>
      <c r="GV133"/>
      <c r="GW133"/>
      <c r="GX133"/>
      <c r="GY133"/>
      <c r="GZ133"/>
      <c r="HA133"/>
      <c r="HB133"/>
      <c r="HC133"/>
      <c r="HD133"/>
      <c r="HE133"/>
      <c r="HF133"/>
      <c r="HG133"/>
      <c r="HH133"/>
      <c r="HI133"/>
      <c r="HJ133"/>
      <c r="HK133"/>
      <c r="HL133"/>
      <c r="HM133"/>
      <c r="HN133"/>
      <c r="HO133"/>
      <c r="HP133"/>
      <c r="HQ133"/>
      <c r="HR133"/>
      <c r="HS133"/>
      <c r="HT133"/>
      <c r="HU133"/>
      <c r="HV133"/>
      <c r="HW133"/>
      <c r="HX133"/>
      <c r="HY133"/>
      <c r="HZ133"/>
      <c r="IA133"/>
      <c r="IB133"/>
      <c r="IC133"/>
      <c r="ID133"/>
      <c r="IE133"/>
      <c r="IF133"/>
      <c r="IG133"/>
      <c r="IH133"/>
      <c r="II133"/>
      <c r="IJ133"/>
      <c r="IK133"/>
      <c r="IL133"/>
      <c r="IM133"/>
      <c r="IN133"/>
      <c r="IO133"/>
      <c r="IP133"/>
      <c r="IQ133"/>
      <c r="IR133"/>
      <c r="IS133"/>
      <c r="IT133"/>
      <c r="IU133"/>
      <c r="IV133"/>
    </row>
    <row r="134" spans="1:256" s="82" customFormat="1" x14ac:dyDescent="0.2">
      <c r="C134" s="120"/>
      <c r="H134" s="120"/>
      <c r="M134" s="120"/>
      <c r="R134" s="120"/>
      <c r="FR134"/>
      <c r="FS134"/>
      <c r="FT134"/>
      <c r="FU134"/>
      <c r="FV134"/>
      <c r="FW134"/>
      <c r="FX134"/>
      <c r="FY134"/>
      <c r="FZ134"/>
      <c r="GA134"/>
      <c r="GB134"/>
      <c r="GC134"/>
      <c r="GD134"/>
      <c r="GE134"/>
      <c r="GF134"/>
      <c r="GG134"/>
      <c r="GH134"/>
      <c r="GI134"/>
      <c r="GJ134"/>
      <c r="GK134"/>
      <c r="GL134"/>
      <c r="GM134"/>
      <c r="GN134"/>
      <c r="GO134"/>
      <c r="GP134"/>
      <c r="GQ134"/>
      <c r="GR134"/>
      <c r="GS134"/>
      <c r="GT134"/>
      <c r="GU134"/>
      <c r="GV134"/>
      <c r="GW134"/>
      <c r="GX134"/>
      <c r="GY134"/>
      <c r="GZ134"/>
      <c r="HA134"/>
      <c r="HB134"/>
      <c r="HC134"/>
      <c r="HD134"/>
      <c r="HE134"/>
      <c r="HF134"/>
      <c r="HG134"/>
      <c r="HH134"/>
      <c r="HI134"/>
      <c r="HJ134"/>
      <c r="HK134"/>
      <c r="HL134"/>
      <c r="HM134"/>
      <c r="HN134"/>
      <c r="HO134"/>
      <c r="HP134"/>
      <c r="HQ134"/>
      <c r="HR134"/>
      <c r="HS134"/>
      <c r="HT134"/>
      <c r="HU134"/>
      <c r="HV134"/>
      <c r="HW134"/>
      <c r="HX134"/>
      <c r="HY134"/>
      <c r="HZ134"/>
      <c r="IA134"/>
      <c r="IB134"/>
      <c r="IC134"/>
      <c r="ID134"/>
      <c r="IE134"/>
      <c r="IF134"/>
      <c r="IG134"/>
      <c r="IH134"/>
      <c r="II134"/>
      <c r="IJ134"/>
      <c r="IK134"/>
      <c r="IL134"/>
      <c r="IM134"/>
      <c r="IN134"/>
      <c r="IO134"/>
      <c r="IP134"/>
      <c r="IQ134"/>
      <c r="IR134"/>
      <c r="IS134"/>
      <c r="IT134"/>
      <c r="IU134"/>
      <c r="IV134"/>
    </row>
    <row r="135" spans="1:256" s="82" customFormat="1" x14ac:dyDescent="0.2">
      <c r="A135"/>
      <c r="B135"/>
      <c r="C135" s="81"/>
      <c r="D135"/>
      <c r="E135"/>
      <c r="F135"/>
      <c r="G135"/>
      <c r="H135" s="81"/>
      <c r="I135"/>
      <c r="J135"/>
      <c r="K135"/>
      <c r="L135"/>
      <c r="M135" s="81"/>
      <c r="N135"/>
      <c r="O135"/>
      <c r="P135"/>
      <c r="Q135"/>
      <c r="R135" s="81"/>
      <c r="S135"/>
      <c r="T135"/>
      <c r="U135"/>
      <c r="FR135"/>
      <c r="FS135"/>
      <c r="FT135"/>
      <c r="FU135"/>
      <c r="FV135"/>
      <c r="FW135"/>
      <c r="FX135"/>
      <c r="FY135"/>
      <c r="FZ135"/>
      <c r="GA135"/>
      <c r="GB135"/>
      <c r="GC135"/>
      <c r="GD135"/>
      <c r="GE135"/>
      <c r="GF135"/>
      <c r="GG135"/>
      <c r="GH135"/>
      <c r="GI135"/>
      <c r="GJ135"/>
      <c r="GK135"/>
      <c r="GL135"/>
      <c r="GM135"/>
      <c r="GN135"/>
      <c r="GO135"/>
      <c r="GP135"/>
      <c r="GQ135"/>
      <c r="GR135"/>
      <c r="GS135"/>
      <c r="GT135"/>
      <c r="GU135"/>
      <c r="GV135"/>
      <c r="GW135"/>
      <c r="GX135"/>
      <c r="GY135"/>
      <c r="GZ135"/>
      <c r="HA135"/>
      <c r="HB135"/>
      <c r="HC135"/>
      <c r="HD135"/>
      <c r="HE135"/>
      <c r="HF135"/>
      <c r="HG135"/>
      <c r="HH135"/>
      <c r="HI135"/>
      <c r="HJ135"/>
      <c r="HK135"/>
      <c r="HL135"/>
      <c r="HM135"/>
      <c r="HN135"/>
      <c r="HO135"/>
      <c r="HP135"/>
      <c r="HQ135"/>
      <c r="HR135"/>
      <c r="HS135"/>
      <c r="HT135"/>
      <c r="HU135"/>
      <c r="HV135"/>
      <c r="HW135"/>
      <c r="HX135"/>
      <c r="HY135"/>
      <c r="HZ135"/>
      <c r="IA135"/>
      <c r="IB135"/>
      <c r="IC135"/>
      <c r="ID135"/>
      <c r="IE135"/>
      <c r="IF135"/>
      <c r="IG135"/>
      <c r="IH135"/>
      <c r="II135"/>
      <c r="IJ135"/>
      <c r="IK135"/>
      <c r="IL135"/>
      <c r="IM135"/>
      <c r="IN135"/>
      <c r="IO135"/>
      <c r="IP135"/>
      <c r="IQ135"/>
      <c r="IR135"/>
      <c r="IS135"/>
      <c r="IT135"/>
      <c r="IU135"/>
      <c r="IV135"/>
    </row>
    <row r="136" spans="1:256" s="82" customFormat="1" x14ac:dyDescent="0.2">
      <c r="A136"/>
      <c r="B136"/>
      <c r="C136" s="81"/>
      <c r="D136"/>
      <c r="E136"/>
      <c r="F136"/>
      <c r="G136"/>
      <c r="H136" s="81"/>
      <c r="I136"/>
      <c r="J136"/>
      <c r="K136"/>
      <c r="L136"/>
      <c r="M136" s="81"/>
      <c r="N136"/>
      <c r="O136"/>
      <c r="P136"/>
      <c r="Q136"/>
      <c r="R136" s="81"/>
      <c r="S136"/>
      <c r="T136"/>
      <c r="U136"/>
      <c r="FR136"/>
      <c r="FS136"/>
      <c r="FT136"/>
      <c r="FU136"/>
      <c r="FV136"/>
      <c r="FW136"/>
      <c r="FX136"/>
      <c r="FY136"/>
      <c r="FZ136"/>
      <c r="GA136"/>
      <c r="GB136"/>
      <c r="GC136"/>
      <c r="GD136"/>
      <c r="GE136"/>
      <c r="GF136"/>
      <c r="GG136"/>
      <c r="GH136"/>
      <c r="GI136"/>
      <c r="GJ136"/>
      <c r="GK136"/>
      <c r="GL136"/>
      <c r="GM136"/>
      <c r="GN136"/>
      <c r="GO136"/>
      <c r="GP136"/>
      <c r="GQ136"/>
      <c r="GR136"/>
      <c r="GS136"/>
      <c r="GT136"/>
      <c r="GU136"/>
      <c r="GV136"/>
      <c r="GW136"/>
      <c r="GX136"/>
      <c r="GY136"/>
      <c r="GZ136"/>
      <c r="HA136"/>
      <c r="HB136"/>
      <c r="HC136"/>
      <c r="HD136"/>
      <c r="HE136"/>
      <c r="HF136"/>
      <c r="HG136"/>
      <c r="HH136"/>
      <c r="HI136"/>
      <c r="HJ136"/>
      <c r="HK136"/>
      <c r="HL136"/>
      <c r="HM136"/>
      <c r="HN136"/>
      <c r="HO136"/>
      <c r="HP136"/>
      <c r="HQ136"/>
      <c r="HR136"/>
      <c r="HS136"/>
      <c r="HT136"/>
      <c r="HU136"/>
      <c r="HV136"/>
      <c r="HW136"/>
      <c r="HX136"/>
      <c r="HY136"/>
      <c r="HZ136"/>
      <c r="IA136"/>
      <c r="IB136"/>
      <c r="IC136"/>
      <c r="ID136"/>
      <c r="IE136"/>
      <c r="IF136"/>
      <c r="IG136"/>
      <c r="IH136"/>
      <c r="II136"/>
      <c r="IJ136"/>
      <c r="IK136"/>
      <c r="IL136"/>
      <c r="IM136"/>
      <c r="IN136"/>
      <c r="IO136"/>
      <c r="IP136"/>
      <c r="IQ136"/>
      <c r="IR136"/>
      <c r="IS136"/>
      <c r="IT136"/>
      <c r="IU136"/>
      <c r="IV136"/>
    </row>
    <row r="137" spans="1:256" s="82" customFormat="1" x14ac:dyDescent="0.2">
      <c r="A137"/>
      <c r="B137"/>
      <c r="C137" s="81"/>
      <c r="D137"/>
      <c r="E137"/>
      <c r="F137"/>
      <c r="G137"/>
      <c r="H137" s="81"/>
      <c r="I137"/>
      <c r="J137"/>
      <c r="K137"/>
      <c r="L137"/>
      <c r="M137" s="81"/>
      <c r="N137"/>
      <c r="O137"/>
      <c r="P137"/>
      <c r="Q137"/>
      <c r="R137" s="81"/>
      <c r="S137"/>
      <c r="T137"/>
      <c r="U137"/>
      <c r="FR137"/>
      <c r="FS137"/>
      <c r="FT137"/>
      <c r="FU137"/>
      <c r="FV137"/>
      <c r="FW137"/>
      <c r="FX137"/>
      <c r="FY137"/>
      <c r="FZ137"/>
      <c r="GA137"/>
      <c r="GB137"/>
      <c r="GC137"/>
      <c r="GD137"/>
      <c r="GE137"/>
      <c r="GF137"/>
      <c r="GG137"/>
      <c r="GH137"/>
      <c r="GI137"/>
      <c r="GJ137"/>
      <c r="GK137"/>
      <c r="GL137"/>
      <c r="GM137"/>
      <c r="GN137"/>
      <c r="GO137"/>
      <c r="GP137"/>
      <c r="GQ137"/>
      <c r="GR137"/>
      <c r="GS137"/>
      <c r="GT137"/>
      <c r="GU137"/>
      <c r="GV137"/>
      <c r="GW137"/>
      <c r="GX137"/>
      <c r="GY137"/>
      <c r="GZ137"/>
      <c r="HA137"/>
      <c r="HB137"/>
      <c r="HC137"/>
      <c r="HD137"/>
      <c r="HE137"/>
      <c r="HF137"/>
      <c r="HG137"/>
      <c r="HH137"/>
      <c r="HI137"/>
      <c r="HJ137"/>
      <c r="HK137"/>
      <c r="HL137"/>
      <c r="HM137"/>
      <c r="HN137"/>
      <c r="HO137"/>
      <c r="HP137"/>
      <c r="HQ137"/>
      <c r="HR137"/>
      <c r="HS137"/>
      <c r="HT137"/>
      <c r="HU137"/>
      <c r="HV137"/>
      <c r="HW137"/>
      <c r="HX137"/>
      <c r="HY137"/>
      <c r="HZ137"/>
      <c r="IA137"/>
      <c r="IB137"/>
      <c r="IC137"/>
      <c r="ID137"/>
      <c r="IE137"/>
      <c r="IF137"/>
      <c r="IG137"/>
      <c r="IH137"/>
      <c r="II137"/>
      <c r="IJ137"/>
      <c r="IK137"/>
      <c r="IL137"/>
      <c r="IM137"/>
      <c r="IN137"/>
      <c r="IO137"/>
      <c r="IP137"/>
      <c r="IQ137"/>
      <c r="IR137"/>
      <c r="IS137"/>
      <c r="IT137"/>
      <c r="IU137"/>
      <c r="IV137"/>
    </row>
    <row r="138" spans="1:256" s="82" customFormat="1" x14ac:dyDescent="0.2">
      <c r="A138"/>
      <c r="B138"/>
      <c r="C138" s="81"/>
      <c r="D138"/>
      <c r="E138"/>
      <c r="F138"/>
      <c r="G138"/>
      <c r="H138" s="81"/>
      <c r="I138"/>
      <c r="J138"/>
      <c r="K138"/>
      <c r="L138"/>
      <c r="M138" s="81"/>
      <c r="N138"/>
      <c r="O138"/>
      <c r="P138"/>
      <c r="Q138"/>
      <c r="R138" s="81"/>
      <c r="S138"/>
      <c r="T138"/>
      <c r="U138"/>
      <c r="FR138"/>
      <c r="FS138"/>
      <c r="FT138"/>
      <c r="FU138"/>
      <c r="FV138"/>
      <c r="FW138"/>
      <c r="FX138"/>
      <c r="FY138"/>
      <c r="FZ138"/>
      <c r="GA138"/>
      <c r="GB138"/>
      <c r="GC138"/>
      <c r="GD138"/>
      <c r="GE138"/>
      <c r="GF138"/>
      <c r="GG138"/>
      <c r="GH138"/>
      <c r="GI138"/>
      <c r="GJ138"/>
      <c r="GK138"/>
      <c r="GL138"/>
      <c r="GM138"/>
      <c r="GN138"/>
      <c r="GO138"/>
      <c r="GP138"/>
      <c r="GQ138"/>
      <c r="GR138"/>
      <c r="GS138"/>
      <c r="GT138"/>
      <c r="GU138"/>
      <c r="GV138"/>
      <c r="GW138"/>
      <c r="GX138"/>
      <c r="GY138"/>
      <c r="GZ138"/>
      <c r="HA138"/>
      <c r="HB138"/>
      <c r="HC138"/>
      <c r="HD138"/>
      <c r="HE138"/>
      <c r="HF138"/>
      <c r="HG138"/>
      <c r="HH138"/>
      <c r="HI138"/>
      <c r="HJ138"/>
      <c r="HK138"/>
      <c r="HL138"/>
      <c r="HM138"/>
      <c r="HN138"/>
      <c r="HO138"/>
      <c r="HP138"/>
      <c r="HQ138"/>
      <c r="HR138"/>
      <c r="HS138"/>
      <c r="HT138"/>
      <c r="HU138"/>
      <c r="HV138"/>
      <c r="HW138"/>
      <c r="HX138"/>
      <c r="HY138"/>
      <c r="HZ138"/>
      <c r="IA138"/>
      <c r="IB138"/>
      <c r="IC138"/>
      <c r="ID138"/>
      <c r="IE138"/>
      <c r="IF138"/>
      <c r="IG138"/>
      <c r="IH138"/>
      <c r="II138"/>
      <c r="IJ138"/>
      <c r="IK138"/>
      <c r="IL138"/>
      <c r="IM138"/>
      <c r="IN138"/>
      <c r="IO138"/>
      <c r="IP138"/>
      <c r="IQ138"/>
      <c r="IR138"/>
      <c r="IS138"/>
      <c r="IT138"/>
      <c r="IU138"/>
      <c r="IV138"/>
    </row>
    <row r="139" spans="1:256" s="82" customFormat="1" x14ac:dyDescent="0.2">
      <c r="A139"/>
      <c r="B139"/>
      <c r="C139" s="81"/>
      <c r="D139"/>
      <c r="E139"/>
      <c r="F139"/>
      <c r="G139"/>
      <c r="H139" s="81"/>
      <c r="I139"/>
      <c r="J139"/>
      <c r="K139"/>
      <c r="L139"/>
      <c r="M139" s="81"/>
      <c r="N139"/>
      <c r="O139"/>
      <c r="P139"/>
      <c r="Q139"/>
      <c r="R139" s="81"/>
      <c r="S139"/>
      <c r="T139"/>
      <c r="U139"/>
      <c r="FR139"/>
      <c r="FS139"/>
      <c r="FT139"/>
      <c r="FU139"/>
      <c r="FV139"/>
      <c r="FW139"/>
      <c r="FX139"/>
      <c r="FY139"/>
      <c r="FZ139"/>
      <c r="GA139"/>
      <c r="GB139"/>
      <c r="GC139"/>
      <c r="GD139"/>
      <c r="GE139"/>
      <c r="GF139"/>
      <c r="GG139"/>
      <c r="GH139"/>
      <c r="GI139"/>
      <c r="GJ139"/>
      <c r="GK139"/>
      <c r="GL139"/>
      <c r="GM139"/>
      <c r="GN139"/>
      <c r="GO139"/>
      <c r="GP139"/>
      <c r="GQ139"/>
      <c r="GR139"/>
      <c r="GS139"/>
      <c r="GT139"/>
      <c r="GU139"/>
      <c r="GV139"/>
      <c r="GW139"/>
      <c r="GX139"/>
      <c r="GY139"/>
      <c r="GZ139"/>
      <c r="HA139"/>
      <c r="HB139"/>
      <c r="HC139"/>
      <c r="HD139"/>
      <c r="HE139"/>
      <c r="HF139"/>
      <c r="HG139"/>
      <c r="HH139"/>
      <c r="HI139"/>
      <c r="HJ139"/>
      <c r="HK139"/>
      <c r="HL139"/>
      <c r="HM139"/>
      <c r="HN139"/>
      <c r="HO139"/>
      <c r="HP139"/>
      <c r="HQ139"/>
      <c r="HR139"/>
      <c r="HS139"/>
      <c r="HT139"/>
      <c r="HU139"/>
      <c r="HV139"/>
      <c r="HW139"/>
      <c r="HX139"/>
      <c r="HY139"/>
      <c r="HZ139"/>
      <c r="IA139"/>
      <c r="IB139"/>
      <c r="IC139"/>
      <c r="ID139"/>
      <c r="IE139"/>
      <c r="IF139"/>
      <c r="IG139"/>
      <c r="IH139"/>
      <c r="II139"/>
      <c r="IJ139"/>
      <c r="IK139"/>
      <c r="IL139"/>
      <c r="IM139"/>
      <c r="IN139"/>
      <c r="IO139"/>
      <c r="IP139"/>
      <c r="IQ139"/>
      <c r="IR139"/>
      <c r="IS139"/>
      <c r="IT139"/>
      <c r="IU139"/>
      <c r="IV139"/>
    </row>
    <row r="140" spans="1:256" s="82" customFormat="1" x14ac:dyDescent="0.2">
      <c r="A140"/>
      <c r="B140"/>
      <c r="C140" s="81"/>
      <c r="D140"/>
      <c r="E140"/>
      <c r="F140"/>
      <c r="G140"/>
      <c r="H140" s="81"/>
      <c r="I140"/>
      <c r="J140"/>
      <c r="K140"/>
      <c r="L140"/>
      <c r="M140" s="81"/>
      <c r="N140"/>
      <c r="O140"/>
      <c r="P140"/>
      <c r="Q140"/>
      <c r="R140" s="81"/>
      <c r="S140"/>
      <c r="T140"/>
      <c r="U140"/>
      <c r="FR140"/>
      <c r="FS140"/>
      <c r="FT140"/>
      <c r="FU140"/>
      <c r="FV140"/>
      <c r="FW140"/>
      <c r="FX140"/>
      <c r="FY140"/>
      <c r="FZ140"/>
      <c r="GA140"/>
      <c r="GB140"/>
      <c r="GC140"/>
      <c r="GD140"/>
      <c r="GE140"/>
      <c r="GF140"/>
      <c r="GG140"/>
      <c r="GH140"/>
      <c r="GI140"/>
      <c r="GJ140"/>
      <c r="GK140"/>
      <c r="GL140"/>
      <c r="GM140"/>
      <c r="GN140"/>
      <c r="GO140"/>
      <c r="GP140"/>
      <c r="GQ140"/>
      <c r="GR140"/>
      <c r="GS140"/>
      <c r="GT140"/>
      <c r="GU140"/>
      <c r="GV140"/>
      <c r="GW140"/>
      <c r="GX140"/>
      <c r="GY140"/>
      <c r="GZ140"/>
      <c r="HA140"/>
      <c r="HB140"/>
      <c r="HC140"/>
      <c r="HD140"/>
      <c r="HE140"/>
      <c r="HF140"/>
      <c r="HG140"/>
      <c r="HH140"/>
      <c r="HI140"/>
      <c r="HJ140"/>
      <c r="HK140"/>
      <c r="HL140"/>
      <c r="HM140"/>
      <c r="HN140"/>
      <c r="HO140"/>
      <c r="HP140"/>
      <c r="HQ140"/>
      <c r="HR140"/>
      <c r="HS140"/>
      <c r="HT140"/>
      <c r="HU140"/>
      <c r="HV140"/>
      <c r="HW140"/>
      <c r="HX140"/>
      <c r="HY140"/>
      <c r="HZ140"/>
      <c r="IA140"/>
      <c r="IB140"/>
      <c r="IC140"/>
      <c r="ID140"/>
      <c r="IE140"/>
      <c r="IF140"/>
      <c r="IG140"/>
      <c r="IH140"/>
      <c r="II140"/>
      <c r="IJ140"/>
      <c r="IK140"/>
      <c r="IL140"/>
      <c r="IM140"/>
      <c r="IN140"/>
      <c r="IO140"/>
      <c r="IP140"/>
      <c r="IQ140"/>
      <c r="IR140"/>
      <c r="IS140"/>
      <c r="IT140"/>
      <c r="IU140"/>
      <c r="IV140"/>
    </row>
    <row r="141" spans="1:256" s="82" customFormat="1" x14ac:dyDescent="0.2">
      <c r="A141"/>
      <c r="B141"/>
      <c r="C141" s="81"/>
      <c r="D141"/>
      <c r="E141"/>
      <c r="F141"/>
      <c r="G141"/>
      <c r="H141" s="81"/>
      <c r="I141"/>
      <c r="J141"/>
      <c r="K141"/>
      <c r="L141"/>
      <c r="M141" s="81"/>
      <c r="N141"/>
      <c r="O141"/>
      <c r="P141"/>
      <c r="Q141"/>
      <c r="R141" s="81"/>
      <c r="S141"/>
      <c r="T141"/>
      <c r="U141"/>
      <c r="FR141"/>
      <c r="FS141"/>
      <c r="FT141"/>
      <c r="FU141"/>
      <c r="FV141"/>
      <c r="FW141"/>
      <c r="FX141"/>
      <c r="FY141"/>
      <c r="FZ141"/>
      <c r="GA141"/>
      <c r="GB141"/>
      <c r="GC141"/>
      <c r="GD141"/>
      <c r="GE141"/>
      <c r="GF141"/>
      <c r="GG141"/>
      <c r="GH141"/>
      <c r="GI141"/>
      <c r="GJ141"/>
      <c r="GK141"/>
      <c r="GL141"/>
      <c r="GM141"/>
      <c r="GN141"/>
      <c r="GO141"/>
      <c r="GP141"/>
      <c r="GQ141"/>
      <c r="GR141"/>
      <c r="GS141"/>
      <c r="GT141"/>
      <c r="GU141"/>
      <c r="GV141"/>
      <c r="GW141"/>
      <c r="GX141"/>
      <c r="GY141"/>
      <c r="GZ141"/>
      <c r="HA141"/>
      <c r="HB141"/>
      <c r="HC141"/>
      <c r="HD141"/>
      <c r="HE141"/>
      <c r="HF141"/>
      <c r="HG141"/>
      <c r="HH141"/>
      <c r="HI141"/>
      <c r="HJ141"/>
      <c r="HK141"/>
      <c r="HL141"/>
      <c r="HM141"/>
      <c r="HN141"/>
      <c r="HO141"/>
      <c r="HP141"/>
      <c r="HQ141"/>
      <c r="HR141"/>
      <c r="HS141"/>
      <c r="HT141"/>
      <c r="HU141"/>
      <c r="HV141"/>
      <c r="HW141"/>
      <c r="HX141"/>
      <c r="HY141"/>
      <c r="HZ141"/>
      <c r="IA141"/>
      <c r="IB141"/>
      <c r="IC141"/>
      <c r="ID141"/>
      <c r="IE141"/>
      <c r="IF141"/>
      <c r="IG141"/>
      <c r="IH141"/>
      <c r="II141"/>
      <c r="IJ141"/>
      <c r="IK141"/>
      <c r="IL141"/>
      <c r="IM141"/>
      <c r="IN141"/>
      <c r="IO141"/>
      <c r="IP141"/>
      <c r="IQ141"/>
      <c r="IR141"/>
      <c r="IS141"/>
      <c r="IT141"/>
      <c r="IU141"/>
      <c r="IV141"/>
    </row>
    <row r="142" spans="1:256" s="82" customFormat="1" x14ac:dyDescent="0.2">
      <c r="A142"/>
      <c r="B142"/>
      <c r="C142" s="81"/>
      <c r="D142"/>
      <c r="E142"/>
      <c r="F142"/>
      <c r="G142"/>
      <c r="H142" s="81"/>
      <c r="I142"/>
      <c r="J142"/>
      <c r="K142"/>
      <c r="L142"/>
      <c r="M142" s="81"/>
      <c r="N142"/>
      <c r="O142"/>
      <c r="P142"/>
      <c r="Q142"/>
      <c r="R142" s="81"/>
      <c r="S142"/>
      <c r="T142"/>
      <c r="U142"/>
      <c r="FR142"/>
      <c r="FS142"/>
      <c r="FT142"/>
      <c r="FU142"/>
      <c r="FV142"/>
      <c r="FW142"/>
      <c r="FX142"/>
      <c r="FY142"/>
      <c r="FZ142"/>
      <c r="GA142"/>
      <c r="GB142"/>
      <c r="GC142"/>
      <c r="GD142"/>
      <c r="GE142"/>
      <c r="GF142"/>
      <c r="GG142"/>
      <c r="GH142"/>
      <c r="GI142"/>
      <c r="GJ142"/>
      <c r="GK142"/>
      <c r="GL142"/>
      <c r="GM142"/>
      <c r="GN142"/>
      <c r="GO142"/>
      <c r="GP142"/>
      <c r="GQ142"/>
      <c r="GR142"/>
      <c r="GS142"/>
      <c r="GT142"/>
      <c r="GU142"/>
      <c r="GV142"/>
      <c r="GW142"/>
      <c r="GX142"/>
      <c r="GY142"/>
      <c r="GZ142"/>
      <c r="HA142"/>
      <c r="HB142"/>
      <c r="HC142"/>
      <c r="HD142"/>
      <c r="HE142"/>
      <c r="HF142"/>
      <c r="HG142"/>
      <c r="HH142"/>
      <c r="HI142"/>
      <c r="HJ142"/>
      <c r="HK142"/>
      <c r="HL142"/>
      <c r="HM142"/>
      <c r="HN142"/>
      <c r="HO142"/>
      <c r="HP142"/>
      <c r="HQ142"/>
      <c r="HR142"/>
      <c r="HS142"/>
      <c r="HT142"/>
      <c r="HU142"/>
      <c r="HV142"/>
      <c r="HW142"/>
      <c r="HX142"/>
      <c r="HY142"/>
      <c r="HZ142"/>
      <c r="IA142"/>
      <c r="IB142"/>
      <c r="IC142"/>
      <c r="ID142"/>
      <c r="IE142"/>
      <c r="IF142"/>
      <c r="IG142"/>
      <c r="IH142"/>
      <c r="II142"/>
      <c r="IJ142"/>
      <c r="IK142"/>
      <c r="IL142"/>
      <c r="IM142"/>
      <c r="IN142"/>
      <c r="IO142"/>
      <c r="IP142"/>
      <c r="IQ142"/>
      <c r="IR142"/>
      <c r="IS142"/>
      <c r="IT142"/>
      <c r="IU142"/>
      <c r="IV142"/>
    </row>
    <row r="143" spans="1:256" s="82" customFormat="1" x14ac:dyDescent="0.2">
      <c r="A143"/>
      <c r="B143"/>
      <c r="C143" s="81"/>
      <c r="D143"/>
      <c r="E143"/>
      <c r="F143"/>
      <c r="G143"/>
      <c r="H143" s="81"/>
      <c r="I143"/>
      <c r="J143"/>
      <c r="K143"/>
      <c r="L143"/>
      <c r="M143" s="81"/>
      <c r="N143"/>
      <c r="O143"/>
      <c r="P143"/>
      <c r="Q143"/>
      <c r="R143" s="81"/>
      <c r="S143"/>
      <c r="T143"/>
      <c r="U143"/>
      <c r="FR143"/>
      <c r="FS143"/>
      <c r="FT143"/>
      <c r="FU143"/>
      <c r="FV143"/>
      <c r="FW143"/>
      <c r="FX143"/>
      <c r="FY143"/>
      <c r="FZ143"/>
      <c r="GA143"/>
      <c r="GB143"/>
      <c r="GC143"/>
      <c r="GD143"/>
      <c r="GE143"/>
      <c r="GF143"/>
      <c r="GG143"/>
      <c r="GH143"/>
      <c r="GI143"/>
      <c r="GJ143"/>
      <c r="GK143"/>
      <c r="GL143"/>
      <c r="GM143"/>
      <c r="GN143"/>
      <c r="GO143"/>
      <c r="GP143"/>
      <c r="GQ143"/>
      <c r="GR143"/>
      <c r="GS143"/>
      <c r="GT143"/>
      <c r="GU143"/>
      <c r="GV143"/>
      <c r="GW143"/>
      <c r="GX143"/>
      <c r="GY143"/>
      <c r="GZ143"/>
      <c r="HA143"/>
      <c r="HB143"/>
      <c r="HC143"/>
      <c r="HD143"/>
      <c r="HE143"/>
      <c r="HF143"/>
      <c r="HG143"/>
      <c r="HH143"/>
      <c r="HI143"/>
      <c r="HJ143"/>
      <c r="HK143"/>
      <c r="HL143"/>
      <c r="HM143"/>
      <c r="HN143"/>
      <c r="HO143"/>
      <c r="HP143"/>
      <c r="HQ143"/>
      <c r="HR143"/>
      <c r="HS143"/>
      <c r="HT143"/>
      <c r="HU143"/>
      <c r="HV143"/>
      <c r="HW143"/>
      <c r="HX143"/>
      <c r="HY143"/>
      <c r="HZ143"/>
      <c r="IA143"/>
      <c r="IB143"/>
      <c r="IC143"/>
      <c r="ID143"/>
      <c r="IE143"/>
      <c r="IF143"/>
      <c r="IG143"/>
      <c r="IH143"/>
      <c r="II143"/>
      <c r="IJ143"/>
      <c r="IK143"/>
      <c r="IL143"/>
      <c r="IM143"/>
      <c r="IN143"/>
      <c r="IO143"/>
      <c r="IP143"/>
      <c r="IQ143"/>
      <c r="IR143"/>
      <c r="IS143"/>
      <c r="IT143"/>
      <c r="IU143"/>
      <c r="IV143"/>
    </row>
    <row r="144" spans="1:256" s="82" customFormat="1" x14ac:dyDescent="0.2">
      <c r="A144"/>
      <c r="B144"/>
      <c r="C144" s="81"/>
      <c r="D144"/>
      <c r="E144"/>
      <c r="F144"/>
      <c r="G144"/>
      <c r="H144" s="81"/>
      <c r="I144"/>
      <c r="J144"/>
      <c r="K144"/>
      <c r="L144"/>
      <c r="M144" s="81"/>
      <c r="N144"/>
      <c r="O144"/>
      <c r="P144"/>
      <c r="Q144"/>
      <c r="R144" s="81"/>
      <c r="S144"/>
      <c r="T144"/>
      <c r="U144"/>
      <c r="FR144"/>
      <c r="FS144"/>
      <c r="FT144"/>
      <c r="FU144"/>
      <c r="FV144"/>
      <c r="FW144"/>
      <c r="FX144"/>
      <c r="FY144"/>
      <c r="FZ144"/>
      <c r="GA144"/>
      <c r="GB144"/>
      <c r="GC144"/>
      <c r="GD144"/>
      <c r="GE144"/>
      <c r="GF144"/>
      <c r="GG144"/>
      <c r="GH144"/>
      <c r="GI144"/>
      <c r="GJ144"/>
      <c r="GK144"/>
      <c r="GL144"/>
      <c r="GM144"/>
      <c r="GN144"/>
      <c r="GO144"/>
      <c r="GP144"/>
      <c r="GQ144"/>
      <c r="GR144"/>
      <c r="GS144"/>
      <c r="GT144"/>
      <c r="GU144"/>
      <c r="GV144"/>
      <c r="GW144"/>
      <c r="GX144"/>
      <c r="GY144"/>
      <c r="GZ144"/>
      <c r="HA144"/>
      <c r="HB144"/>
      <c r="HC144"/>
      <c r="HD144"/>
      <c r="HE144"/>
      <c r="HF144"/>
      <c r="HG144"/>
      <c r="HH144"/>
      <c r="HI144"/>
      <c r="HJ144"/>
      <c r="HK144"/>
      <c r="HL144"/>
      <c r="HM144"/>
      <c r="HN144"/>
      <c r="HO144"/>
      <c r="HP144"/>
      <c r="HQ144"/>
      <c r="HR144"/>
      <c r="HS144"/>
      <c r="HT144"/>
      <c r="HU144"/>
      <c r="HV144"/>
      <c r="HW144"/>
      <c r="HX144"/>
      <c r="HY144"/>
      <c r="HZ144"/>
      <c r="IA144"/>
      <c r="IB144"/>
      <c r="IC144"/>
      <c r="ID144"/>
      <c r="IE144"/>
      <c r="IF144"/>
      <c r="IG144"/>
      <c r="IH144"/>
      <c r="II144"/>
      <c r="IJ144"/>
      <c r="IK144"/>
      <c r="IL144"/>
      <c r="IM144"/>
      <c r="IN144"/>
      <c r="IO144"/>
      <c r="IP144"/>
      <c r="IQ144"/>
      <c r="IR144"/>
      <c r="IS144"/>
      <c r="IT144"/>
      <c r="IU144"/>
      <c r="IV144"/>
    </row>
    <row r="145" spans="1:256" s="82" customFormat="1" x14ac:dyDescent="0.2">
      <c r="A145"/>
      <c r="B145"/>
      <c r="C145" s="81"/>
      <c r="D145"/>
      <c r="E145"/>
      <c r="F145"/>
      <c r="G145"/>
      <c r="H145" s="81"/>
      <c r="I145"/>
      <c r="J145"/>
      <c r="K145"/>
      <c r="L145"/>
      <c r="M145" s="81"/>
      <c r="N145"/>
      <c r="O145"/>
      <c r="P145"/>
      <c r="Q145"/>
      <c r="R145" s="81"/>
      <c r="S145"/>
      <c r="T145"/>
      <c r="U145"/>
      <c r="FR145"/>
      <c r="FS145"/>
      <c r="FT145"/>
      <c r="FU145"/>
      <c r="FV145"/>
      <c r="FW145"/>
      <c r="FX145"/>
      <c r="FY145"/>
      <c r="FZ145"/>
      <c r="GA145"/>
      <c r="GB145"/>
      <c r="GC145"/>
      <c r="GD145"/>
      <c r="GE145"/>
      <c r="GF145"/>
      <c r="GG145"/>
      <c r="GH145"/>
      <c r="GI145"/>
      <c r="GJ145"/>
      <c r="GK145"/>
      <c r="GL145"/>
      <c r="GM145"/>
      <c r="GN145"/>
      <c r="GO145"/>
      <c r="GP145"/>
      <c r="GQ145"/>
      <c r="GR145"/>
      <c r="GS145"/>
      <c r="GT145"/>
      <c r="GU145"/>
      <c r="GV145"/>
      <c r="GW145"/>
      <c r="GX145"/>
      <c r="GY145"/>
      <c r="GZ145"/>
      <c r="HA145"/>
      <c r="HB145"/>
      <c r="HC145"/>
      <c r="HD145"/>
      <c r="HE145"/>
      <c r="HF145"/>
      <c r="HG145"/>
      <c r="HH145"/>
      <c r="HI145"/>
      <c r="HJ145"/>
      <c r="HK145"/>
      <c r="HL145"/>
      <c r="HM145"/>
      <c r="HN145"/>
      <c r="HO145"/>
      <c r="HP145"/>
      <c r="HQ145"/>
      <c r="HR145"/>
      <c r="HS145"/>
      <c r="HT145"/>
      <c r="HU145"/>
      <c r="HV145"/>
      <c r="HW145"/>
      <c r="HX145"/>
      <c r="HY145"/>
      <c r="HZ145"/>
      <c r="IA145"/>
      <c r="IB145"/>
      <c r="IC145"/>
      <c r="ID145"/>
      <c r="IE145"/>
      <c r="IF145"/>
      <c r="IG145"/>
      <c r="IH145"/>
      <c r="II145"/>
      <c r="IJ145"/>
      <c r="IK145"/>
      <c r="IL145"/>
      <c r="IM145"/>
      <c r="IN145"/>
      <c r="IO145"/>
      <c r="IP145"/>
      <c r="IQ145"/>
      <c r="IR145"/>
      <c r="IS145"/>
      <c r="IT145"/>
      <c r="IU145"/>
      <c r="IV145"/>
    </row>
    <row r="146" spans="1:256" s="82" customFormat="1" x14ac:dyDescent="0.2">
      <c r="A146"/>
      <c r="B146"/>
      <c r="C146" s="81"/>
      <c r="D146"/>
      <c r="E146"/>
      <c r="F146"/>
      <c r="G146"/>
      <c r="H146" s="81"/>
      <c r="I146"/>
      <c r="J146"/>
      <c r="K146"/>
      <c r="L146"/>
      <c r="M146" s="81"/>
      <c r="N146"/>
      <c r="O146"/>
      <c r="P146"/>
      <c r="Q146"/>
      <c r="R146" s="81"/>
      <c r="S146"/>
      <c r="T146"/>
      <c r="U146"/>
      <c r="FR146"/>
      <c r="FS146"/>
      <c r="FT146"/>
      <c r="FU146"/>
      <c r="FV146"/>
      <c r="FW146"/>
      <c r="FX146"/>
      <c r="FY146"/>
      <c r="FZ146"/>
      <c r="GA146"/>
      <c r="GB146"/>
      <c r="GC146"/>
      <c r="GD146"/>
      <c r="GE146"/>
      <c r="GF146"/>
      <c r="GG146"/>
      <c r="GH146"/>
      <c r="GI146"/>
      <c r="GJ146"/>
      <c r="GK146"/>
      <c r="GL146"/>
      <c r="GM146"/>
      <c r="GN146"/>
      <c r="GO146"/>
      <c r="GP146"/>
      <c r="GQ146"/>
      <c r="GR146"/>
      <c r="GS146"/>
      <c r="GT146"/>
      <c r="GU146"/>
      <c r="GV146"/>
      <c r="GW146"/>
      <c r="GX146"/>
      <c r="GY146"/>
      <c r="GZ146"/>
      <c r="HA146"/>
      <c r="HB146"/>
      <c r="HC146"/>
      <c r="HD146"/>
      <c r="HE146"/>
      <c r="HF146"/>
      <c r="HG146"/>
      <c r="HH146"/>
      <c r="HI146"/>
      <c r="HJ146"/>
      <c r="HK146"/>
      <c r="HL146"/>
      <c r="HM146"/>
      <c r="HN146"/>
      <c r="HO146"/>
      <c r="HP146"/>
      <c r="HQ146"/>
      <c r="HR146"/>
      <c r="HS146"/>
      <c r="HT146"/>
      <c r="HU146"/>
      <c r="HV146"/>
      <c r="HW146"/>
      <c r="HX146"/>
      <c r="HY146"/>
      <c r="HZ146"/>
      <c r="IA146"/>
      <c r="IB146"/>
      <c r="IC146"/>
      <c r="ID146"/>
      <c r="IE146"/>
      <c r="IF146"/>
      <c r="IG146"/>
      <c r="IH146"/>
      <c r="II146"/>
      <c r="IJ146"/>
      <c r="IK146"/>
      <c r="IL146"/>
      <c r="IM146"/>
      <c r="IN146"/>
      <c r="IO146"/>
      <c r="IP146"/>
      <c r="IQ146"/>
      <c r="IR146"/>
      <c r="IS146"/>
      <c r="IT146"/>
      <c r="IU146"/>
      <c r="IV146"/>
    </row>
    <row r="147" spans="1:256" s="82" customFormat="1" x14ac:dyDescent="0.2">
      <c r="A147"/>
      <c r="B147"/>
      <c r="C147" s="81"/>
      <c r="D147"/>
      <c r="E147"/>
      <c r="F147"/>
      <c r="G147"/>
      <c r="H147" s="81"/>
      <c r="I147"/>
      <c r="J147"/>
      <c r="K147"/>
      <c r="L147"/>
      <c r="M147" s="81"/>
      <c r="N147"/>
      <c r="O147"/>
      <c r="P147"/>
      <c r="Q147"/>
      <c r="R147" s="81"/>
      <c r="S147"/>
      <c r="T147"/>
      <c r="U147"/>
      <c r="FR147"/>
      <c r="FS147"/>
      <c r="FT147"/>
      <c r="FU147"/>
      <c r="FV147"/>
      <c r="FW147"/>
      <c r="FX147"/>
      <c r="FY147"/>
      <c r="FZ147"/>
      <c r="GA147"/>
      <c r="GB147"/>
      <c r="GC147"/>
      <c r="GD147"/>
      <c r="GE147"/>
      <c r="GF147"/>
      <c r="GG147"/>
      <c r="GH147"/>
      <c r="GI147"/>
      <c r="GJ147"/>
      <c r="GK147"/>
      <c r="GL147"/>
      <c r="GM147"/>
      <c r="GN147"/>
      <c r="GO147"/>
      <c r="GP147"/>
      <c r="GQ147"/>
      <c r="GR147"/>
      <c r="GS147"/>
      <c r="GT147"/>
      <c r="GU147"/>
      <c r="GV147"/>
      <c r="GW147"/>
      <c r="GX147"/>
      <c r="GY147"/>
      <c r="GZ147"/>
      <c r="HA147"/>
      <c r="HB147"/>
      <c r="HC147"/>
      <c r="HD147"/>
      <c r="HE147"/>
      <c r="HF147"/>
      <c r="HG147"/>
      <c r="HH147"/>
      <c r="HI147"/>
      <c r="HJ147"/>
      <c r="HK147"/>
      <c r="HL147"/>
      <c r="HM147"/>
      <c r="HN147"/>
      <c r="HO147"/>
      <c r="HP147"/>
      <c r="HQ147"/>
      <c r="HR147"/>
      <c r="HS147"/>
      <c r="HT147"/>
      <c r="HU147"/>
      <c r="HV147"/>
      <c r="HW147"/>
      <c r="HX147"/>
      <c r="HY147"/>
      <c r="HZ147"/>
      <c r="IA147"/>
      <c r="IB147"/>
      <c r="IC147"/>
      <c r="ID147"/>
      <c r="IE147"/>
      <c r="IF147"/>
      <c r="IG147"/>
      <c r="IH147"/>
      <c r="II147"/>
      <c r="IJ147"/>
      <c r="IK147"/>
      <c r="IL147"/>
      <c r="IM147"/>
      <c r="IN147"/>
      <c r="IO147"/>
      <c r="IP147"/>
      <c r="IQ147"/>
      <c r="IR147"/>
      <c r="IS147"/>
      <c r="IT147"/>
      <c r="IU147"/>
      <c r="IV147"/>
    </row>
    <row r="148" spans="1:256" s="82" customFormat="1" x14ac:dyDescent="0.2">
      <c r="A148"/>
      <c r="B148"/>
      <c r="C148" s="81"/>
      <c r="D148"/>
      <c r="E148"/>
      <c r="F148"/>
      <c r="G148"/>
      <c r="H148" s="81"/>
      <c r="I148"/>
      <c r="J148"/>
      <c r="K148"/>
      <c r="L148"/>
      <c r="M148" s="81"/>
      <c r="N148"/>
      <c r="O148"/>
      <c r="P148"/>
      <c r="Q148"/>
      <c r="R148" s="81"/>
      <c r="S148"/>
      <c r="T148"/>
      <c r="U148"/>
      <c r="FR148"/>
      <c r="FS148"/>
      <c r="FT148"/>
      <c r="FU148"/>
      <c r="FV148"/>
      <c r="FW148"/>
      <c r="FX148"/>
      <c r="FY148"/>
      <c r="FZ148"/>
      <c r="GA148"/>
      <c r="GB148"/>
      <c r="GC148"/>
      <c r="GD148"/>
      <c r="GE148"/>
      <c r="GF148"/>
      <c r="GG148"/>
      <c r="GH148"/>
      <c r="GI148"/>
      <c r="GJ148"/>
      <c r="GK148"/>
      <c r="GL148"/>
      <c r="GM148"/>
      <c r="GN148"/>
      <c r="GO148"/>
      <c r="GP148"/>
      <c r="GQ148"/>
      <c r="GR148"/>
      <c r="GS148"/>
      <c r="GT148"/>
      <c r="GU148"/>
      <c r="GV148"/>
      <c r="GW148"/>
      <c r="GX148"/>
      <c r="GY148"/>
      <c r="GZ148"/>
      <c r="HA148"/>
      <c r="HB148"/>
      <c r="HC148"/>
      <c r="HD148"/>
      <c r="HE148"/>
      <c r="HF148"/>
      <c r="HG148"/>
      <c r="HH148"/>
      <c r="HI148"/>
      <c r="HJ148"/>
      <c r="HK148"/>
      <c r="HL148"/>
      <c r="HM148"/>
      <c r="HN148"/>
      <c r="HO148"/>
      <c r="HP148"/>
      <c r="HQ148"/>
      <c r="HR148"/>
      <c r="HS148"/>
      <c r="HT148"/>
      <c r="HU148"/>
      <c r="HV148"/>
      <c r="HW148"/>
      <c r="HX148"/>
      <c r="HY148"/>
      <c r="HZ148"/>
      <c r="IA148"/>
      <c r="IB148"/>
      <c r="IC148"/>
      <c r="ID148"/>
      <c r="IE148"/>
      <c r="IF148"/>
      <c r="IG148"/>
      <c r="IH148"/>
      <c r="II148"/>
      <c r="IJ148"/>
      <c r="IK148"/>
      <c r="IL148"/>
      <c r="IM148"/>
      <c r="IN148"/>
      <c r="IO148"/>
      <c r="IP148"/>
      <c r="IQ148"/>
      <c r="IR148"/>
      <c r="IS148"/>
      <c r="IT148"/>
      <c r="IU148"/>
      <c r="IV148"/>
    </row>
    <row r="149" spans="1:256" s="82" customFormat="1" x14ac:dyDescent="0.2">
      <c r="A149"/>
      <c r="B149"/>
      <c r="C149" s="81"/>
      <c r="D149"/>
      <c r="E149"/>
      <c r="F149"/>
      <c r="G149"/>
      <c r="H149" s="81"/>
      <c r="I149"/>
      <c r="J149"/>
      <c r="K149"/>
      <c r="L149"/>
      <c r="M149" s="81"/>
      <c r="N149"/>
      <c r="O149"/>
      <c r="P149"/>
      <c r="Q149"/>
      <c r="R149" s="81"/>
      <c r="S149"/>
      <c r="T149"/>
      <c r="U149"/>
      <c r="FR149"/>
      <c r="FS149"/>
      <c r="FT149"/>
      <c r="FU149"/>
      <c r="FV149"/>
      <c r="FW149"/>
      <c r="FX149"/>
      <c r="FY149"/>
      <c r="FZ149"/>
      <c r="GA149"/>
      <c r="GB149"/>
      <c r="GC149"/>
      <c r="GD149"/>
      <c r="GE149"/>
      <c r="GF149"/>
      <c r="GG149"/>
      <c r="GH149"/>
      <c r="GI149"/>
      <c r="GJ149"/>
      <c r="GK149"/>
      <c r="GL149"/>
      <c r="GM149"/>
      <c r="GN149"/>
      <c r="GO149"/>
      <c r="GP149"/>
      <c r="GQ149"/>
      <c r="GR149"/>
      <c r="GS149"/>
      <c r="GT149"/>
      <c r="GU149"/>
      <c r="GV149"/>
      <c r="GW149"/>
      <c r="GX149"/>
      <c r="GY149"/>
      <c r="GZ149"/>
      <c r="HA149"/>
      <c r="HB149"/>
      <c r="HC149"/>
      <c r="HD149"/>
      <c r="HE149"/>
      <c r="HF149"/>
      <c r="HG149"/>
      <c r="HH149"/>
      <c r="HI149"/>
      <c r="HJ149"/>
      <c r="HK149"/>
      <c r="HL149"/>
      <c r="HM149"/>
      <c r="HN149"/>
      <c r="HO149"/>
      <c r="HP149"/>
      <c r="HQ149"/>
      <c r="HR149"/>
      <c r="HS149"/>
      <c r="HT149"/>
      <c r="HU149"/>
      <c r="HV149"/>
      <c r="HW149"/>
      <c r="HX149"/>
      <c r="HY149"/>
      <c r="HZ149"/>
      <c r="IA149"/>
      <c r="IB149"/>
      <c r="IC149"/>
      <c r="ID149"/>
      <c r="IE149"/>
      <c r="IF149"/>
      <c r="IG149"/>
      <c r="IH149"/>
      <c r="II149"/>
      <c r="IJ149"/>
      <c r="IK149"/>
      <c r="IL149"/>
      <c r="IM149"/>
      <c r="IN149"/>
      <c r="IO149"/>
      <c r="IP149"/>
      <c r="IQ149"/>
      <c r="IR149"/>
      <c r="IS149"/>
      <c r="IT149"/>
      <c r="IU149"/>
      <c r="IV149"/>
    </row>
    <row r="150" spans="1:256" s="82" customFormat="1" x14ac:dyDescent="0.2">
      <c r="A150"/>
      <c r="B150"/>
      <c r="C150" s="81"/>
      <c r="D150"/>
      <c r="E150"/>
      <c r="F150"/>
      <c r="G150"/>
      <c r="H150" s="81"/>
      <c r="I150"/>
      <c r="J150"/>
      <c r="K150"/>
      <c r="L150"/>
      <c r="M150" s="81"/>
      <c r="N150"/>
      <c r="O150"/>
      <c r="P150"/>
      <c r="Q150"/>
      <c r="R150" s="81"/>
      <c r="S150"/>
      <c r="T150"/>
      <c r="U150"/>
      <c r="FR150"/>
      <c r="FS150"/>
      <c r="FT150"/>
      <c r="FU150"/>
      <c r="FV150"/>
      <c r="FW150"/>
      <c r="FX150"/>
      <c r="FY150"/>
      <c r="FZ150"/>
      <c r="GA150"/>
      <c r="GB150"/>
      <c r="GC150"/>
      <c r="GD150"/>
      <c r="GE150"/>
      <c r="GF150"/>
      <c r="GG150"/>
      <c r="GH150"/>
      <c r="GI150"/>
      <c r="GJ150"/>
      <c r="GK150"/>
      <c r="GL150"/>
      <c r="GM150"/>
      <c r="GN150"/>
      <c r="GO150"/>
      <c r="GP150"/>
      <c r="GQ150"/>
      <c r="GR150"/>
      <c r="GS150"/>
      <c r="GT150"/>
      <c r="GU150"/>
      <c r="GV150"/>
      <c r="GW150"/>
      <c r="GX150"/>
      <c r="GY150"/>
      <c r="GZ150"/>
      <c r="HA150"/>
      <c r="HB150"/>
      <c r="HC150"/>
      <c r="HD150"/>
      <c r="HE150"/>
      <c r="HF150"/>
      <c r="HG150"/>
      <c r="HH150"/>
      <c r="HI150"/>
      <c r="HJ150"/>
      <c r="HK150"/>
      <c r="HL150"/>
      <c r="HM150"/>
      <c r="HN150"/>
      <c r="HO150"/>
      <c r="HP150"/>
      <c r="HQ150"/>
      <c r="HR150"/>
      <c r="HS150"/>
      <c r="HT150"/>
      <c r="HU150"/>
      <c r="HV150"/>
      <c r="HW150"/>
      <c r="HX150"/>
      <c r="HY150"/>
      <c r="HZ150"/>
      <c r="IA150"/>
      <c r="IB150"/>
      <c r="IC150"/>
      <c r="ID150"/>
      <c r="IE150"/>
      <c r="IF150"/>
      <c r="IG150"/>
      <c r="IH150"/>
      <c r="II150"/>
      <c r="IJ150"/>
      <c r="IK150"/>
      <c r="IL150"/>
      <c r="IM150"/>
      <c r="IN150"/>
      <c r="IO150"/>
      <c r="IP150"/>
      <c r="IQ150"/>
      <c r="IR150"/>
      <c r="IS150"/>
      <c r="IT150"/>
      <c r="IU150"/>
      <c r="IV150"/>
    </row>
    <row r="151" spans="1:256" s="82" customFormat="1" x14ac:dyDescent="0.2">
      <c r="A151"/>
      <c r="B151"/>
      <c r="C151" s="81"/>
      <c r="D151"/>
      <c r="E151"/>
      <c r="F151"/>
      <c r="G151"/>
      <c r="H151" s="81"/>
      <c r="I151"/>
      <c r="J151"/>
      <c r="K151"/>
      <c r="L151"/>
      <c r="M151" s="81"/>
      <c r="N151"/>
      <c r="O151"/>
      <c r="P151"/>
      <c r="Q151"/>
      <c r="R151" s="81"/>
      <c r="S151"/>
      <c r="T151"/>
      <c r="U151"/>
      <c r="FR151"/>
      <c r="FS151"/>
      <c r="FT151"/>
      <c r="FU151"/>
      <c r="FV151"/>
      <c r="FW151"/>
      <c r="FX151"/>
      <c r="FY151"/>
      <c r="FZ151"/>
      <c r="GA151"/>
      <c r="GB151"/>
      <c r="GC151"/>
      <c r="GD151"/>
      <c r="GE151"/>
      <c r="GF151"/>
      <c r="GG151"/>
      <c r="GH151"/>
      <c r="GI151"/>
      <c r="GJ151"/>
      <c r="GK151"/>
      <c r="GL151"/>
      <c r="GM151"/>
      <c r="GN151"/>
      <c r="GO151"/>
      <c r="GP151"/>
      <c r="GQ151"/>
      <c r="GR151"/>
      <c r="GS151"/>
      <c r="GT151"/>
      <c r="GU151"/>
      <c r="GV151"/>
      <c r="GW151"/>
      <c r="GX151"/>
      <c r="GY151"/>
      <c r="GZ151"/>
      <c r="HA151"/>
      <c r="HB151"/>
      <c r="HC151"/>
      <c r="HD151"/>
      <c r="HE151"/>
      <c r="HF151"/>
      <c r="HG151"/>
      <c r="HH151"/>
      <c r="HI151"/>
      <c r="HJ151"/>
      <c r="HK151"/>
      <c r="HL151"/>
      <c r="HM151"/>
      <c r="HN151"/>
      <c r="HO151"/>
      <c r="HP151"/>
      <c r="HQ151"/>
      <c r="HR151"/>
      <c r="HS151"/>
      <c r="HT151"/>
      <c r="HU151"/>
      <c r="HV151"/>
      <c r="HW151"/>
      <c r="HX151"/>
      <c r="HY151"/>
      <c r="HZ151"/>
      <c r="IA151"/>
      <c r="IB151"/>
      <c r="IC151"/>
      <c r="ID151"/>
      <c r="IE151"/>
      <c r="IF151"/>
      <c r="IG151"/>
      <c r="IH151"/>
      <c r="II151"/>
      <c r="IJ151"/>
      <c r="IK151"/>
      <c r="IL151"/>
      <c r="IM151"/>
      <c r="IN151"/>
      <c r="IO151"/>
      <c r="IP151"/>
      <c r="IQ151"/>
      <c r="IR151"/>
      <c r="IS151"/>
      <c r="IT151"/>
      <c r="IU151"/>
      <c r="IV151"/>
    </row>
    <row r="152" spans="1:256" s="82" customFormat="1" x14ac:dyDescent="0.2">
      <c r="A152"/>
      <c r="B152"/>
      <c r="C152" s="81"/>
      <c r="D152"/>
      <c r="E152"/>
      <c r="F152"/>
      <c r="G152"/>
      <c r="H152" s="81"/>
      <c r="I152"/>
      <c r="J152"/>
      <c r="K152"/>
      <c r="L152"/>
      <c r="M152" s="81"/>
      <c r="N152"/>
      <c r="O152"/>
      <c r="P152"/>
      <c r="Q152"/>
      <c r="R152" s="81"/>
      <c r="S152"/>
      <c r="T152"/>
      <c r="U152"/>
      <c r="FR152"/>
      <c r="FS152"/>
      <c r="FT152"/>
      <c r="FU152"/>
      <c r="FV152"/>
      <c r="FW152"/>
      <c r="FX152"/>
      <c r="FY152"/>
      <c r="FZ152"/>
      <c r="GA152"/>
      <c r="GB152"/>
      <c r="GC152"/>
      <c r="GD152"/>
      <c r="GE152"/>
      <c r="GF152"/>
      <c r="GG152"/>
      <c r="GH152"/>
      <c r="GI152"/>
      <c r="GJ152"/>
      <c r="GK152"/>
      <c r="GL152"/>
      <c r="GM152"/>
      <c r="GN152"/>
      <c r="GO152"/>
      <c r="GP152"/>
      <c r="GQ152"/>
      <c r="GR152"/>
      <c r="GS152"/>
      <c r="GT152"/>
      <c r="GU152"/>
      <c r="GV152"/>
      <c r="GW152"/>
      <c r="GX152"/>
      <c r="GY152"/>
      <c r="GZ152"/>
      <c r="HA152"/>
      <c r="HB152"/>
      <c r="HC152"/>
      <c r="HD152"/>
      <c r="HE152"/>
      <c r="HF152"/>
      <c r="HG152"/>
      <c r="HH152"/>
      <c r="HI152"/>
      <c r="HJ152"/>
      <c r="HK152"/>
      <c r="HL152"/>
      <c r="HM152"/>
      <c r="HN152"/>
      <c r="HO152"/>
      <c r="HP152"/>
      <c r="HQ152"/>
      <c r="HR152"/>
      <c r="HS152"/>
      <c r="HT152"/>
      <c r="HU152"/>
      <c r="HV152"/>
      <c r="HW152"/>
      <c r="HX152"/>
      <c r="HY152"/>
      <c r="HZ152"/>
      <c r="IA152"/>
      <c r="IB152"/>
      <c r="IC152"/>
      <c r="ID152"/>
      <c r="IE152"/>
      <c r="IF152"/>
      <c r="IG152"/>
      <c r="IH152"/>
      <c r="II152"/>
      <c r="IJ152"/>
      <c r="IK152"/>
      <c r="IL152"/>
      <c r="IM152"/>
      <c r="IN152"/>
      <c r="IO152"/>
      <c r="IP152"/>
      <c r="IQ152"/>
      <c r="IR152"/>
      <c r="IS152"/>
      <c r="IT152"/>
      <c r="IU152"/>
      <c r="IV152"/>
    </row>
    <row r="153" spans="1:256" s="82" customFormat="1" x14ac:dyDescent="0.2">
      <c r="A153"/>
      <c r="B153"/>
      <c r="C153" s="81"/>
      <c r="D153"/>
      <c r="E153"/>
      <c r="F153"/>
      <c r="G153"/>
      <c r="H153" s="81"/>
      <c r="I153"/>
      <c r="J153"/>
      <c r="K153"/>
      <c r="L153"/>
      <c r="M153" s="81"/>
      <c r="N153"/>
      <c r="O153"/>
      <c r="P153"/>
      <c r="Q153"/>
      <c r="R153" s="81"/>
      <c r="S153"/>
      <c r="T153"/>
      <c r="U153"/>
      <c r="FR153"/>
      <c r="FS153"/>
      <c r="FT153"/>
      <c r="FU153"/>
      <c r="FV153"/>
      <c r="FW153"/>
      <c r="FX153"/>
      <c r="FY153"/>
      <c r="FZ153"/>
      <c r="GA153"/>
      <c r="GB153"/>
      <c r="GC153"/>
      <c r="GD153"/>
      <c r="GE153"/>
      <c r="GF153"/>
      <c r="GG153"/>
      <c r="GH153"/>
      <c r="GI153"/>
      <c r="GJ153"/>
      <c r="GK153"/>
      <c r="GL153"/>
      <c r="GM153"/>
      <c r="GN153"/>
      <c r="GO153"/>
      <c r="GP153"/>
      <c r="GQ153"/>
      <c r="GR153"/>
      <c r="GS153"/>
      <c r="GT153"/>
      <c r="GU153"/>
      <c r="GV153"/>
      <c r="GW153"/>
      <c r="GX153"/>
      <c r="GY153"/>
      <c r="GZ153"/>
      <c r="HA153"/>
      <c r="HB153"/>
      <c r="HC153"/>
      <c r="HD153"/>
      <c r="HE153"/>
      <c r="HF153"/>
      <c r="HG153"/>
      <c r="HH153"/>
      <c r="HI153"/>
      <c r="HJ153"/>
      <c r="HK153"/>
      <c r="HL153"/>
      <c r="HM153"/>
      <c r="HN153"/>
      <c r="HO153"/>
      <c r="HP153"/>
      <c r="HQ153"/>
      <c r="HR153"/>
      <c r="HS153"/>
      <c r="HT153"/>
      <c r="HU153"/>
      <c r="HV153"/>
      <c r="HW153"/>
      <c r="HX153"/>
      <c r="HY153"/>
      <c r="HZ153"/>
      <c r="IA153"/>
      <c r="IB153"/>
      <c r="IC153"/>
      <c r="ID153"/>
      <c r="IE153"/>
      <c r="IF153"/>
      <c r="IG153"/>
      <c r="IH153"/>
      <c r="II153"/>
      <c r="IJ153"/>
      <c r="IK153"/>
      <c r="IL153"/>
      <c r="IM153"/>
      <c r="IN153"/>
      <c r="IO153"/>
      <c r="IP153"/>
      <c r="IQ153"/>
      <c r="IR153"/>
      <c r="IS153"/>
      <c r="IT153"/>
      <c r="IU153"/>
      <c r="IV153"/>
    </row>
    <row r="154" spans="1:256" s="82" customFormat="1" x14ac:dyDescent="0.2">
      <c r="A154"/>
      <c r="B154"/>
      <c r="C154" s="81"/>
      <c r="D154"/>
      <c r="E154"/>
      <c r="F154"/>
      <c r="G154"/>
      <c r="H154" s="81"/>
      <c r="I154"/>
      <c r="J154"/>
      <c r="K154"/>
      <c r="L154"/>
      <c r="M154" s="81"/>
      <c r="N154"/>
      <c r="O154"/>
      <c r="P154"/>
      <c r="Q154"/>
      <c r="R154" s="81"/>
      <c r="S154"/>
      <c r="T154"/>
      <c r="U154"/>
      <c r="FR154"/>
      <c r="FS154"/>
      <c r="FT154"/>
      <c r="FU154"/>
      <c r="FV154"/>
      <c r="FW154"/>
      <c r="FX154"/>
      <c r="FY154"/>
      <c r="FZ154"/>
      <c r="GA154"/>
      <c r="GB154"/>
      <c r="GC154"/>
      <c r="GD154"/>
      <c r="GE154"/>
      <c r="GF154"/>
      <c r="GG154"/>
      <c r="GH154"/>
      <c r="GI154"/>
      <c r="GJ154"/>
      <c r="GK154"/>
      <c r="GL154"/>
      <c r="GM154"/>
      <c r="GN154"/>
      <c r="GO154"/>
      <c r="GP154"/>
      <c r="GQ154"/>
      <c r="GR154"/>
      <c r="GS154"/>
      <c r="GT154"/>
      <c r="GU154"/>
      <c r="GV154"/>
      <c r="GW154"/>
      <c r="GX154"/>
      <c r="GY154"/>
      <c r="GZ154"/>
      <c r="HA154"/>
      <c r="HB154"/>
      <c r="HC154"/>
      <c r="HD154"/>
      <c r="HE154"/>
      <c r="HF154"/>
      <c r="HG154"/>
      <c r="HH154"/>
      <c r="HI154"/>
      <c r="HJ154"/>
      <c r="HK154"/>
      <c r="HL154"/>
      <c r="HM154"/>
      <c r="HN154"/>
      <c r="HO154"/>
      <c r="HP154"/>
      <c r="HQ154"/>
      <c r="HR154"/>
      <c r="HS154"/>
      <c r="HT154"/>
      <c r="HU154"/>
      <c r="HV154"/>
      <c r="HW154"/>
      <c r="HX154"/>
      <c r="HY154"/>
      <c r="HZ154"/>
      <c r="IA154"/>
      <c r="IB154"/>
      <c r="IC154"/>
      <c r="ID154"/>
      <c r="IE154"/>
      <c r="IF154"/>
      <c r="IG154"/>
      <c r="IH154"/>
      <c r="II154"/>
      <c r="IJ154"/>
      <c r="IK154"/>
      <c r="IL154"/>
      <c r="IM154"/>
      <c r="IN154"/>
      <c r="IO154"/>
      <c r="IP154"/>
      <c r="IQ154"/>
      <c r="IR154"/>
      <c r="IS154"/>
      <c r="IT154"/>
      <c r="IU154"/>
      <c r="IV154"/>
    </row>
    <row r="155" spans="1:256" s="82" customFormat="1" x14ac:dyDescent="0.2">
      <c r="A155"/>
      <c r="B155"/>
      <c r="C155" s="81"/>
      <c r="D155"/>
      <c r="E155"/>
      <c r="F155"/>
      <c r="G155"/>
      <c r="H155" s="81"/>
      <c r="I155"/>
      <c r="J155"/>
      <c r="K155"/>
      <c r="L155"/>
      <c r="M155" s="81"/>
      <c r="N155"/>
      <c r="O155"/>
      <c r="P155"/>
      <c r="Q155"/>
      <c r="R155" s="81"/>
      <c r="S155"/>
      <c r="T155"/>
      <c r="U155"/>
      <c r="FR155"/>
      <c r="FS155"/>
      <c r="FT155"/>
      <c r="FU155"/>
      <c r="FV155"/>
      <c r="FW155"/>
      <c r="FX155"/>
      <c r="FY155"/>
      <c r="FZ155"/>
      <c r="GA155"/>
      <c r="GB155"/>
      <c r="GC155"/>
      <c r="GD155"/>
      <c r="GE155"/>
      <c r="GF155"/>
      <c r="GG155"/>
      <c r="GH155"/>
      <c r="GI155"/>
      <c r="GJ155"/>
      <c r="GK155"/>
      <c r="GL155"/>
      <c r="GM155"/>
      <c r="GN155"/>
      <c r="GO155"/>
      <c r="GP155"/>
      <c r="GQ155"/>
      <c r="GR155"/>
      <c r="GS155"/>
      <c r="GT155"/>
      <c r="GU155"/>
      <c r="GV155"/>
      <c r="GW155"/>
      <c r="GX155"/>
      <c r="GY155"/>
      <c r="GZ155"/>
      <c r="HA155"/>
      <c r="HB155"/>
      <c r="HC155"/>
      <c r="HD155"/>
      <c r="HE155"/>
      <c r="HF155"/>
      <c r="HG155"/>
      <c r="HH155"/>
      <c r="HI155"/>
      <c r="HJ155"/>
      <c r="HK155"/>
      <c r="HL155"/>
      <c r="HM155"/>
      <c r="HN155"/>
      <c r="HO155"/>
      <c r="HP155"/>
      <c r="HQ155"/>
      <c r="HR155"/>
      <c r="HS155"/>
      <c r="HT155"/>
      <c r="HU155"/>
      <c r="HV155"/>
      <c r="HW155"/>
      <c r="HX155"/>
      <c r="HY155"/>
      <c r="HZ155"/>
      <c r="IA155"/>
      <c r="IB155"/>
      <c r="IC155"/>
      <c r="ID155"/>
      <c r="IE155"/>
      <c r="IF155"/>
      <c r="IG155"/>
      <c r="IH155"/>
      <c r="II155"/>
      <c r="IJ155"/>
      <c r="IK155"/>
      <c r="IL155"/>
      <c r="IM155"/>
      <c r="IN155"/>
      <c r="IO155"/>
      <c r="IP155"/>
      <c r="IQ155"/>
      <c r="IR155"/>
      <c r="IS155"/>
      <c r="IT155"/>
      <c r="IU155"/>
      <c r="IV155"/>
    </row>
    <row r="156" spans="1:256" s="82" customFormat="1" x14ac:dyDescent="0.2">
      <c r="A156"/>
      <c r="B156"/>
      <c r="C156" s="81"/>
      <c r="D156"/>
      <c r="E156"/>
      <c r="F156"/>
      <c r="G156"/>
      <c r="H156" s="81"/>
      <c r="I156"/>
      <c r="J156"/>
      <c r="K156"/>
      <c r="L156"/>
      <c r="M156" s="81"/>
      <c r="N156"/>
      <c r="O156"/>
      <c r="P156"/>
      <c r="Q156"/>
      <c r="R156" s="81"/>
      <c r="S156"/>
      <c r="T156"/>
      <c r="U156"/>
      <c r="FR156"/>
      <c r="FS156"/>
      <c r="FT156"/>
      <c r="FU156"/>
      <c r="FV156"/>
      <c r="FW156"/>
      <c r="FX156"/>
      <c r="FY156"/>
      <c r="FZ156"/>
      <c r="GA156"/>
      <c r="GB156"/>
      <c r="GC156"/>
      <c r="GD156"/>
      <c r="GE156"/>
      <c r="GF156"/>
      <c r="GG156"/>
      <c r="GH156"/>
      <c r="GI156"/>
      <c r="GJ156"/>
      <c r="GK156"/>
      <c r="GL156"/>
      <c r="GM156"/>
      <c r="GN156"/>
      <c r="GO156"/>
      <c r="GP156"/>
      <c r="GQ156"/>
      <c r="GR156"/>
      <c r="GS156"/>
      <c r="GT156"/>
      <c r="GU156"/>
      <c r="GV156"/>
      <c r="GW156"/>
      <c r="GX156"/>
      <c r="GY156"/>
      <c r="GZ156"/>
      <c r="HA156"/>
      <c r="HB156"/>
      <c r="HC156"/>
      <c r="HD156"/>
      <c r="HE156"/>
      <c r="HF156"/>
      <c r="HG156"/>
      <c r="HH156"/>
      <c r="HI156"/>
      <c r="HJ156"/>
      <c r="HK156"/>
      <c r="HL156"/>
      <c r="HM156"/>
      <c r="HN156"/>
      <c r="HO156"/>
      <c r="HP156"/>
      <c r="HQ156"/>
      <c r="HR156"/>
      <c r="HS156"/>
      <c r="HT156"/>
      <c r="HU156"/>
      <c r="HV156"/>
      <c r="HW156"/>
      <c r="HX156"/>
      <c r="HY156"/>
      <c r="HZ156"/>
      <c r="IA156"/>
      <c r="IB156"/>
      <c r="IC156"/>
      <c r="ID156"/>
      <c r="IE156"/>
      <c r="IF156"/>
      <c r="IG156"/>
      <c r="IH156"/>
      <c r="II156"/>
      <c r="IJ156"/>
      <c r="IK156"/>
      <c r="IL156"/>
      <c r="IM156"/>
      <c r="IN156"/>
      <c r="IO156"/>
      <c r="IP156"/>
      <c r="IQ156"/>
      <c r="IR156"/>
      <c r="IS156"/>
      <c r="IT156"/>
      <c r="IU156"/>
      <c r="IV156"/>
    </row>
    <row r="157" spans="1:256" s="82" customFormat="1" x14ac:dyDescent="0.2">
      <c r="A157"/>
      <c r="B157"/>
      <c r="C157" s="81"/>
      <c r="D157"/>
      <c r="E157"/>
      <c r="F157"/>
      <c r="G157"/>
      <c r="H157" s="81"/>
      <c r="I157"/>
      <c r="J157"/>
      <c r="K157"/>
      <c r="L157"/>
      <c r="M157" s="81"/>
      <c r="N157"/>
      <c r="O157"/>
      <c r="P157"/>
      <c r="Q157"/>
      <c r="R157" s="81"/>
      <c r="S157"/>
      <c r="T157"/>
      <c r="U157"/>
      <c r="FR157"/>
      <c r="FS157"/>
      <c r="FT157"/>
      <c r="FU157"/>
      <c r="FV157"/>
      <c r="FW157"/>
      <c r="FX157"/>
      <c r="FY157"/>
      <c r="FZ157"/>
      <c r="GA157"/>
      <c r="GB157"/>
      <c r="GC157"/>
      <c r="GD157"/>
      <c r="GE157"/>
      <c r="GF157"/>
      <c r="GG157"/>
      <c r="GH157"/>
      <c r="GI157"/>
      <c r="GJ157"/>
      <c r="GK157"/>
      <c r="GL157"/>
      <c r="GM157"/>
      <c r="GN157"/>
      <c r="GO157"/>
      <c r="GP157"/>
      <c r="GQ157"/>
      <c r="GR157"/>
      <c r="GS157"/>
      <c r="GT157"/>
      <c r="GU157"/>
      <c r="GV157"/>
      <c r="GW157"/>
      <c r="GX157"/>
      <c r="GY157"/>
      <c r="GZ157"/>
      <c r="HA157"/>
      <c r="HB157"/>
      <c r="HC157"/>
      <c r="HD157"/>
      <c r="HE157"/>
      <c r="HF157"/>
      <c r="HG157"/>
      <c r="HH157"/>
      <c r="HI157"/>
      <c r="HJ157"/>
      <c r="HK157"/>
      <c r="HL157"/>
      <c r="HM157"/>
      <c r="HN157"/>
      <c r="HO157"/>
      <c r="HP157"/>
      <c r="HQ157"/>
      <c r="HR157"/>
      <c r="HS157"/>
      <c r="HT157"/>
      <c r="HU157"/>
      <c r="HV157"/>
      <c r="HW157"/>
      <c r="HX157"/>
      <c r="HY157"/>
      <c r="HZ157"/>
      <c r="IA157"/>
      <c r="IB157"/>
      <c r="IC157"/>
      <c r="ID157"/>
      <c r="IE157"/>
      <c r="IF157"/>
      <c r="IG157"/>
      <c r="IH157"/>
      <c r="II157"/>
      <c r="IJ157"/>
      <c r="IK157"/>
      <c r="IL157"/>
      <c r="IM157"/>
      <c r="IN157"/>
      <c r="IO157"/>
      <c r="IP157"/>
      <c r="IQ157"/>
      <c r="IR157"/>
      <c r="IS157"/>
      <c r="IT157"/>
      <c r="IU157"/>
      <c r="IV157"/>
    </row>
    <row r="158" spans="1:256" s="82" customFormat="1" x14ac:dyDescent="0.2">
      <c r="A158"/>
      <c r="B158"/>
      <c r="C158" s="81"/>
      <c r="D158"/>
      <c r="E158"/>
      <c r="F158"/>
      <c r="G158"/>
      <c r="H158" s="81"/>
      <c r="I158"/>
      <c r="J158"/>
      <c r="K158"/>
      <c r="L158"/>
      <c r="M158" s="81"/>
      <c r="N158"/>
      <c r="O158"/>
      <c r="P158"/>
      <c r="Q158"/>
      <c r="R158" s="81"/>
      <c r="S158"/>
      <c r="T158"/>
      <c r="U158"/>
      <c r="FR158"/>
      <c r="FS158"/>
      <c r="FT158"/>
      <c r="FU158"/>
      <c r="FV158"/>
      <c r="FW158"/>
      <c r="FX158"/>
      <c r="FY158"/>
      <c r="FZ158"/>
      <c r="GA158"/>
      <c r="GB158"/>
      <c r="GC158"/>
      <c r="GD158"/>
      <c r="GE158"/>
      <c r="GF158"/>
      <c r="GG158"/>
      <c r="GH158"/>
      <c r="GI158"/>
      <c r="GJ158"/>
      <c r="GK158"/>
      <c r="GL158"/>
      <c r="GM158"/>
      <c r="GN158"/>
      <c r="GO158"/>
      <c r="GP158"/>
      <c r="GQ158"/>
      <c r="GR158"/>
      <c r="GS158"/>
      <c r="GT158"/>
      <c r="GU158"/>
      <c r="GV158"/>
      <c r="GW158"/>
      <c r="GX158"/>
      <c r="GY158"/>
      <c r="GZ158"/>
      <c r="HA158"/>
      <c r="HB158"/>
      <c r="HC158"/>
      <c r="HD158"/>
      <c r="HE158"/>
      <c r="HF158"/>
      <c r="HG158"/>
      <c r="HH158"/>
      <c r="HI158"/>
      <c r="HJ158"/>
      <c r="HK158"/>
      <c r="HL158"/>
      <c r="HM158"/>
      <c r="HN158"/>
      <c r="HO158"/>
      <c r="HP158"/>
      <c r="HQ158"/>
      <c r="HR158"/>
      <c r="HS158"/>
      <c r="HT158"/>
      <c r="HU158"/>
      <c r="HV158"/>
      <c r="HW158"/>
      <c r="HX158"/>
      <c r="HY158"/>
      <c r="HZ158"/>
      <c r="IA158"/>
      <c r="IB158"/>
      <c r="IC158"/>
      <c r="ID158"/>
      <c r="IE158"/>
      <c r="IF158"/>
      <c r="IG158"/>
      <c r="IH158"/>
      <c r="II158"/>
      <c r="IJ158"/>
      <c r="IK158"/>
      <c r="IL158"/>
      <c r="IM158"/>
      <c r="IN158"/>
      <c r="IO158"/>
      <c r="IP158"/>
      <c r="IQ158"/>
      <c r="IR158"/>
      <c r="IS158"/>
      <c r="IT158"/>
      <c r="IU158"/>
      <c r="IV158"/>
    </row>
    <row r="159" spans="1:256" s="82" customFormat="1" x14ac:dyDescent="0.2">
      <c r="A159"/>
      <c r="B159"/>
      <c r="C159" s="81"/>
      <c r="D159"/>
      <c r="E159"/>
      <c r="F159"/>
      <c r="G159"/>
      <c r="H159" s="81"/>
      <c r="I159"/>
      <c r="J159"/>
      <c r="K159"/>
      <c r="L159"/>
      <c r="M159" s="81"/>
      <c r="N159"/>
      <c r="O159"/>
      <c r="P159"/>
      <c r="Q159"/>
      <c r="R159" s="81"/>
      <c r="S159"/>
      <c r="T159"/>
      <c r="U159"/>
      <c r="FR159"/>
      <c r="FS159"/>
      <c r="FT159"/>
      <c r="FU159"/>
      <c r="FV159"/>
      <c r="FW159"/>
      <c r="FX159"/>
      <c r="FY159"/>
      <c r="FZ159"/>
      <c r="GA159"/>
      <c r="GB159"/>
      <c r="GC159"/>
      <c r="GD159"/>
      <c r="GE159"/>
      <c r="GF159"/>
      <c r="GG159"/>
      <c r="GH159"/>
      <c r="GI159"/>
      <c r="GJ159"/>
      <c r="GK159"/>
      <c r="GL159"/>
      <c r="GM159"/>
      <c r="GN159"/>
      <c r="GO159"/>
      <c r="GP159"/>
      <c r="GQ159"/>
      <c r="GR159"/>
      <c r="GS159"/>
      <c r="GT159"/>
      <c r="GU159"/>
      <c r="GV159"/>
      <c r="GW159"/>
      <c r="GX159"/>
      <c r="GY159"/>
      <c r="GZ159"/>
      <c r="HA159"/>
      <c r="HB159"/>
      <c r="HC159"/>
      <c r="HD159"/>
      <c r="HE159"/>
      <c r="HF159"/>
      <c r="HG159"/>
      <c r="HH159"/>
      <c r="HI159"/>
      <c r="HJ159"/>
      <c r="HK159"/>
      <c r="HL159"/>
      <c r="HM159"/>
      <c r="HN159"/>
      <c r="HO159"/>
      <c r="HP159"/>
      <c r="HQ159"/>
      <c r="HR159"/>
      <c r="HS159"/>
      <c r="HT159"/>
      <c r="HU159"/>
      <c r="HV159"/>
      <c r="HW159"/>
      <c r="HX159"/>
      <c r="HY159"/>
      <c r="HZ159"/>
      <c r="IA159"/>
      <c r="IB159"/>
      <c r="IC159"/>
      <c r="ID159"/>
      <c r="IE159"/>
      <c r="IF159"/>
      <c r="IG159"/>
      <c r="IH159"/>
      <c r="II159"/>
      <c r="IJ159"/>
      <c r="IK159"/>
      <c r="IL159"/>
      <c r="IM159"/>
      <c r="IN159"/>
      <c r="IO159"/>
      <c r="IP159"/>
      <c r="IQ159"/>
      <c r="IR159"/>
      <c r="IS159"/>
      <c r="IT159"/>
      <c r="IU159"/>
      <c r="IV159"/>
    </row>
    <row r="160" spans="1:256" s="82" customFormat="1" x14ac:dyDescent="0.2">
      <c r="A160"/>
      <c r="B160"/>
      <c r="C160" s="81"/>
      <c r="D160"/>
      <c r="E160"/>
      <c r="F160"/>
      <c r="G160"/>
      <c r="H160" s="81"/>
      <c r="I160"/>
      <c r="J160"/>
      <c r="K160"/>
      <c r="L160"/>
      <c r="M160" s="81"/>
      <c r="N160"/>
      <c r="O160"/>
      <c r="P160"/>
      <c r="Q160"/>
      <c r="R160" s="81"/>
      <c r="S160"/>
      <c r="T160"/>
      <c r="U160"/>
      <c r="FR160"/>
      <c r="FS160"/>
      <c r="FT160"/>
      <c r="FU160"/>
      <c r="FV160"/>
      <c r="FW160"/>
      <c r="FX160"/>
      <c r="FY160"/>
      <c r="FZ160"/>
      <c r="GA160"/>
      <c r="GB160"/>
      <c r="GC160"/>
      <c r="GD160"/>
      <c r="GE160"/>
      <c r="GF160"/>
      <c r="GG160"/>
      <c r="GH160"/>
      <c r="GI160"/>
      <c r="GJ160"/>
      <c r="GK160"/>
      <c r="GL160"/>
      <c r="GM160"/>
      <c r="GN160"/>
      <c r="GO160"/>
      <c r="GP160"/>
      <c r="GQ160"/>
      <c r="GR160"/>
      <c r="GS160"/>
      <c r="GT160"/>
      <c r="GU160"/>
      <c r="GV160"/>
      <c r="GW160"/>
      <c r="GX160"/>
      <c r="GY160"/>
      <c r="GZ160"/>
      <c r="HA160"/>
      <c r="HB160"/>
      <c r="HC160"/>
      <c r="HD160"/>
      <c r="HE160"/>
      <c r="HF160"/>
      <c r="HG160"/>
      <c r="HH160"/>
      <c r="HI160"/>
      <c r="HJ160"/>
      <c r="HK160"/>
      <c r="HL160"/>
      <c r="HM160"/>
      <c r="HN160"/>
      <c r="HO160"/>
      <c r="HP160"/>
      <c r="HQ160"/>
      <c r="HR160"/>
      <c r="HS160"/>
      <c r="HT160"/>
      <c r="HU160"/>
      <c r="HV160"/>
      <c r="HW160"/>
      <c r="HX160"/>
      <c r="HY160"/>
      <c r="HZ160"/>
      <c r="IA160"/>
      <c r="IB160"/>
      <c r="IC160"/>
      <c r="ID160"/>
      <c r="IE160"/>
      <c r="IF160"/>
      <c r="IG160"/>
      <c r="IH160"/>
      <c r="II160"/>
      <c r="IJ160"/>
      <c r="IK160"/>
      <c r="IL160"/>
      <c r="IM160"/>
      <c r="IN160"/>
      <c r="IO160"/>
      <c r="IP160"/>
      <c r="IQ160"/>
      <c r="IR160"/>
      <c r="IS160"/>
      <c r="IT160"/>
      <c r="IU160"/>
      <c r="IV160"/>
    </row>
    <row r="161" spans="1:256" s="82" customFormat="1" x14ac:dyDescent="0.2">
      <c r="A161"/>
      <c r="B161"/>
      <c r="C161" s="81"/>
      <c r="D161"/>
      <c r="E161"/>
      <c r="F161"/>
      <c r="G161"/>
      <c r="H161" s="81"/>
      <c r="I161"/>
      <c r="J161"/>
      <c r="K161"/>
      <c r="L161"/>
      <c r="M161" s="81"/>
      <c r="N161"/>
      <c r="O161"/>
      <c r="P161"/>
      <c r="Q161"/>
      <c r="R161" s="81"/>
      <c r="S161"/>
      <c r="T161"/>
      <c r="U161"/>
      <c r="FR161"/>
      <c r="FS161"/>
      <c r="FT161"/>
      <c r="FU161"/>
      <c r="FV161"/>
      <c r="FW161"/>
      <c r="FX161"/>
      <c r="FY161"/>
      <c r="FZ161"/>
      <c r="GA161"/>
      <c r="GB161"/>
      <c r="GC161"/>
      <c r="GD161"/>
      <c r="GE161"/>
      <c r="GF161"/>
      <c r="GG161"/>
      <c r="GH161"/>
      <c r="GI161"/>
      <c r="GJ161"/>
      <c r="GK161"/>
      <c r="GL161"/>
      <c r="GM161"/>
      <c r="GN161"/>
      <c r="GO161"/>
      <c r="GP161"/>
      <c r="GQ161"/>
      <c r="GR161"/>
      <c r="GS161"/>
      <c r="GT161"/>
      <c r="GU161"/>
      <c r="GV161"/>
      <c r="GW161"/>
      <c r="GX161"/>
      <c r="GY161"/>
      <c r="GZ161"/>
      <c r="HA161"/>
      <c r="HB161"/>
      <c r="HC161"/>
      <c r="HD161"/>
      <c r="HE161"/>
      <c r="HF161"/>
      <c r="HG161"/>
      <c r="HH161"/>
      <c r="HI161"/>
      <c r="HJ161"/>
      <c r="HK161"/>
      <c r="HL161"/>
      <c r="HM161"/>
      <c r="HN161"/>
      <c r="HO161"/>
      <c r="HP161"/>
      <c r="HQ161"/>
      <c r="HR161"/>
      <c r="HS161"/>
      <c r="HT161"/>
      <c r="HU161"/>
      <c r="HV161"/>
      <c r="HW161"/>
      <c r="HX161"/>
      <c r="HY161"/>
      <c r="HZ161"/>
      <c r="IA161"/>
      <c r="IB161"/>
      <c r="IC161"/>
      <c r="ID161"/>
      <c r="IE161"/>
      <c r="IF161"/>
      <c r="IG161"/>
      <c r="IH161"/>
      <c r="II161"/>
      <c r="IJ161"/>
      <c r="IK161"/>
      <c r="IL161"/>
      <c r="IM161"/>
      <c r="IN161"/>
      <c r="IO161"/>
      <c r="IP161"/>
      <c r="IQ161"/>
      <c r="IR161"/>
      <c r="IS161"/>
      <c r="IT161"/>
      <c r="IU161"/>
      <c r="IV161"/>
    </row>
    <row r="162" spans="1:256" s="82" customFormat="1" x14ac:dyDescent="0.2">
      <c r="A162"/>
      <c r="B162"/>
      <c r="C162" s="81"/>
      <c r="D162"/>
      <c r="E162"/>
      <c r="F162"/>
      <c r="G162"/>
      <c r="H162" s="81"/>
      <c r="I162"/>
      <c r="J162"/>
      <c r="K162"/>
      <c r="L162"/>
      <c r="M162" s="81"/>
      <c r="N162"/>
      <c r="O162"/>
      <c r="P162"/>
      <c r="Q162"/>
      <c r="R162" s="81"/>
      <c r="S162"/>
      <c r="T162"/>
      <c r="U162"/>
      <c r="FR162"/>
      <c r="FS162"/>
      <c r="FT162"/>
      <c r="FU162"/>
      <c r="FV162"/>
      <c r="FW162"/>
      <c r="FX162"/>
      <c r="FY162"/>
      <c r="FZ162"/>
      <c r="GA162"/>
      <c r="GB162"/>
      <c r="GC162"/>
      <c r="GD162"/>
      <c r="GE162"/>
      <c r="GF162"/>
      <c r="GG162"/>
      <c r="GH162"/>
      <c r="GI162"/>
      <c r="GJ162"/>
      <c r="GK162"/>
      <c r="GL162"/>
      <c r="GM162"/>
      <c r="GN162"/>
      <c r="GO162"/>
      <c r="GP162"/>
      <c r="GQ162"/>
      <c r="GR162"/>
      <c r="GS162"/>
      <c r="GT162"/>
      <c r="GU162"/>
      <c r="GV162"/>
      <c r="GW162"/>
      <c r="GX162"/>
      <c r="GY162"/>
      <c r="GZ162"/>
      <c r="HA162"/>
      <c r="HB162"/>
      <c r="HC162"/>
      <c r="HD162"/>
      <c r="HE162"/>
      <c r="HF162"/>
      <c r="HG162"/>
      <c r="HH162"/>
      <c r="HI162"/>
      <c r="HJ162"/>
      <c r="HK162"/>
      <c r="HL162"/>
      <c r="HM162"/>
      <c r="HN162"/>
      <c r="HO162"/>
      <c r="HP162"/>
      <c r="HQ162"/>
      <c r="HR162"/>
      <c r="HS162"/>
      <c r="HT162"/>
      <c r="HU162"/>
      <c r="HV162"/>
      <c r="HW162"/>
      <c r="HX162"/>
      <c r="HY162"/>
      <c r="HZ162"/>
      <c r="IA162"/>
      <c r="IB162"/>
      <c r="IC162"/>
      <c r="ID162"/>
      <c r="IE162"/>
      <c r="IF162"/>
      <c r="IG162"/>
      <c r="IH162"/>
      <c r="II162"/>
      <c r="IJ162"/>
      <c r="IK162"/>
      <c r="IL162"/>
      <c r="IM162"/>
      <c r="IN162"/>
      <c r="IO162"/>
      <c r="IP162"/>
      <c r="IQ162"/>
      <c r="IR162"/>
      <c r="IS162"/>
      <c r="IT162"/>
      <c r="IU162"/>
      <c r="IV162"/>
    </row>
    <row r="163" spans="1:256" s="82" customFormat="1" x14ac:dyDescent="0.2">
      <c r="A163"/>
      <c r="B163"/>
      <c r="C163" s="81"/>
      <c r="D163"/>
      <c r="E163"/>
      <c r="F163"/>
      <c r="G163"/>
      <c r="H163" s="81"/>
      <c r="I163"/>
      <c r="J163"/>
      <c r="K163"/>
      <c r="L163"/>
      <c r="M163" s="81"/>
      <c r="N163"/>
      <c r="O163"/>
      <c r="P163"/>
      <c r="Q163"/>
      <c r="R163" s="81"/>
      <c r="S163"/>
      <c r="T163"/>
      <c r="U163"/>
      <c r="FR163"/>
      <c r="FS163"/>
      <c r="FT163"/>
      <c r="FU163"/>
      <c r="FV163"/>
      <c r="FW163"/>
      <c r="FX163"/>
      <c r="FY163"/>
      <c r="FZ163"/>
      <c r="GA163"/>
      <c r="GB163"/>
      <c r="GC163"/>
      <c r="GD163"/>
      <c r="GE163"/>
      <c r="GF163"/>
      <c r="GG163"/>
      <c r="GH163"/>
      <c r="GI163"/>
      <c r="GJ163"/>
      <c r="GK163"/>
      <c r="GL163"/>
      <c r="GM163"/>
      <c r="GN163"/>
      <c r="GO163"/>
      <c r="GP163"/>
      <c r="GQ163"/>
      <c r="GR163"/>
      <c r="GS163"/>
      <c r="GT163"/>
      <c r="GU163"/>
      <c r="GV163"/>
      <c r="GW163"/>
      <c r="GX163"/>
      <c r="GY163"/>
      <c r="GZ163"/>
      <c r="HA163"/>
      <c r="HB163"/>
      <c r="HC163"/>
      <c r="HD163"/>
      <c r="HE163"/>
      <c r="HF163"/>
      <c r="HG163"/>
      <c r="HH163"/>
      <c r="HI163"/>
      <c r="HJ163"/>
      <c r="HK163"/>
      <c r="HL163"/>
      <c r="HM163"/>
      <c r="HN163"/>
      <c r="HO163"/>
      <c r="HP163"/>
      <c r="HQ163"/>
      <c r="HR163"/>
      <c r="HS163"/>
      <c r="HT163"/>
      <c r="HU163"/>
      <c r="HV163"/>
      <c r="HW163"/>
      <c r="HX163"/>
      <c r="HY163"/>
      <c r="HZ163"/>
      <c r="IA163"/>
      <c r="IB163"/>
      <c r="IC163"/>
      <c r="ID163"/>
      <c r="IE163"/>
      <c r="IF163"/>
      <c r="IG163"/>
      <c r="IH163"/>
      <c r="II163"/>
      <c r="IJ163"/>
      <c r="IK163"/>
      <c r="IL163"/>
      <c r="IM163"/>
      <c r="IN163"/>
      <c r="IO163"/>
      <c r="IP163"/>
      <c r="IQ163"/>
      <c r="IR163"/>
      <c r="IS163"/>
      <c r="IT163"/>
      <c r="IU163"/>
      <c r="IV163"/>
    </row>
    <row r="164" spans="1:256" s="82" customFormat="1" x14ac:dyDescent="0.2">
      <c r="A164"/>
      <c r="B164"/>
      <c r="C164" s="81"/>
      <c r="D164"/>
      <c r="E164"/>
      <c r="F164"/>
      <c r="G164"/>
      <c r="H164" s="81"/>
      <c r="I164"/>
      <c r="J164"/>
      <c r="K164"/>
      <c r="L164"/>
      <c r="M164" s="81"/>
      <c r="N164"/>
      <c r="O164"/>
      <c r="P164"/>
      <c r="Q164"/>
      <c r="R164" s="81"/>
      <c r="S164"/>
      <c r="T164"/>
      <c r="U164"/>
      <c r="FR164"/>
      <c r="FS164"/>
      <c r="FT164"/>
      <c r="FU164"/>
      <c r="FV164"/>
      <c r="FW164"/>
      <c r="FX164"/>
      <c r="FY164"/>
      <c r="FZ164"/>
      <c r="GA164"/>
      <c r="GB164"/>
      <c r="GC164"/>
      <c r="GD164"/>
      <c r="GE164"/>
      <c r="GF164"/>
      <c r="GG164"/>
      <c r="GH164"/>
      <c r="GI164"/>
      <c r="GJ164"/>
      <c r="GK164"/>
      <c r="GL164"/>
      <c r="GM164"/>
      <c r="GN164"/>
      <c r="GO164"/>
      <c r="GP164"/>
      <c r="GQ164"/>
      <c r="GR164"/>
      <c r="GS164"/>
      <c r="GT164"/>
      <c r="GU164"/>
      <c r="GV164"/>
      <c r="GW164"/>
      <c r="GX164"/>
      <c r="GY164"/>
      <c r="GZ164"/>
      <c r="HA164"/>
      <c r="HB164"/>
      <c r="HC164"/>
      <c r="HD164"/>
      <c r="HE164"/>
      <c r="HF164"/>
      <c r="HG164"/>
      <c r="HH164"/>
      <c r="HI164"/>
      <c r="HJ164"/>
      <c r="HK164"/>
      <c r="HL164"/>
      <c r="HM164"/>
      <c r="HN164"/>
      <c r="HO164"/>
      <c r="HP164"/>
      <c r="HQ164"/>
      <c r="HR164"/>
      <c r="HS164"/>
      <c r="HT164"/>
      <c r="HU164"/>
      <c r="HV164"/>
      <c r="HW164"/>
      <c r="HX164"/>
      <c r="HY164"/>
      <c r="HZ164"/>
      <c r="IA164"/>
      <c r="IB164"/>
      <c r="IC164"/>
      <c r="ID164"/>
      <c r="IE164"/>
      <c r="IF164"/>
      <c r="IG164"/>
      <c r="IH164"/>
      <c r="II164"/>
      <c r="IJ164"/>
      <c r="IK164"/>
      <c r="IL164"/>
      <c r="IM164"/>
      <c r="IN164"/>
      <c r="IO164"/>
      <c r="IP164"/>
      <c r="IQ164"/>
      <c r="IR164"/>
      <c r="IS164"/>
      <c r="IT164"/>
      <c r="IU164"/>
      <c r="IV164"/>
    </row>
    <row r="165" spans="1:256" s="82" customFormat="1" x14ac:dyDescent="0.2">
      <c r="A165"/>
      <c r="B165"/>
      <c r="C165" s="81"/>
      <c r="D165"/>
      <c r="E165"/>
      <c r="F165"/>
      <c r="G165"/>
      <c r="H165" s="81"/>
      <c r="I165"/>
      <c r="J165"/>
      <c r="K165"/>
      <c r="L165"/>
      <c r="M165" s="81"/>
      <c r="N165"/>
      <c r="O165"/>
      <c r="P165"/>
      <c r="Q165"/>
      <c r="R165" s="81"/>
      <c r="S165"/>
      <c r="T165"/>
      <c r="U165"/>
      <c r="FR165"/>
      <c r="FS165"/>
      <c r="FT165"/>
      <c r="FU165"/>
      <c r="FV165"/>
      <c r="FW165"/>
      <c r="FX165"/>
      <c r="FY165"/>
      <c r="FZ165"/>
      <c r="GA165"/>
      <c r="GB165"/>
      <c r="GC165"/>
      <c r="GD165"/>
      <c r="GE165"/>
      <c r="GF165"/>
      <c r="GG165"/>
      <c r="GH165"/>
      <c r="GI165"/>
      <c r="GJ165"/>
      <c r="GK165"/>
      <c r="GL165"/>
      <c r="GM165"/>
      <c r="GN165"/>
      <c r="GO165"/>
      <c r="GP165"/>
      <c r="GQ165"/>
      <c r="GR165"/>
      <c r="GS165"/>
      <c r="GT165"/>
      <c r="GU165"/>
      <c r="GV165"/>
      <c r="GW165"/>
      <c r="GX165"/>
      <c r="GY165"/>
      <c r="GZ165"/>
      <c r="HA165"/>
      <c r="HB165"/>
      <c r="HC165"/>
      <c r="HD165"/>
      <c r="HE165"/>
      <c r="HF165"/>
      <c r="HG165"/>
      <c r="HH165"/>
      <c r="HI165"/>
      <c r="HJ165"/>
      <c r="HK165"/>
      <c r="HL165"/>
      <c r="HM165"/>
      <c r="HN165"/>
      <c r="HO165"/>
      <c r="HP165"/>
      <c r="HQ165"/>
      <c r="HR165"/>
      <c r="HS165"/>
      <c r="HT165"/>
      <c r="HU165"/>
      <c r="HV165"/>
      <c r="HW165"/>
      <c r="HX165"/>
      <c r="HY165"/>
      <c r="HZ165"/>
      <c r="IA165"/>
      <c r="IB165"/>
      <c r="IC165"/>
      <c r="ID165"/>
      <c r="IE165"/>
      <c r="IF165"/>
      <c r="IG165"/>
      <c r="IH165"/>
      <c r="II165"/>
      <c r="IJ165"/>
      <c r="IK165"/>
      <c r="IL165"/>
      <c r="IM165"/>
      <c r="IN165"/>
      <c r="IO165"/>
      <c r="IP165"/>
      <c r="IQ165"/>
      <c r="IR165"/>
      <c r="IS165"/>
      <c r="IT165"/>
      <c r="IU165"/>
      <c r="IV165"/>
    </row>
    <row r="166" spans="1:256" s="82" customFormat="1" x14ac:dyDescent="0.2">
      <c r="A166"/>
      <c r="B166"/>
      <c r="C166" s="81"/>
      <c r="D166"/>
      <c r="E166"/>
      <c r="F166"/>
      <c r="G166"/>
      <c r="H166" s="81"/>
      <c r="I166"/>
      <c r="J166"/>
      <c r="K166"/>
      <c r="L166"/>
      <c r="M166" s="81"/>
      <c r="N166"/>
      <c r="O166"/>
      <c r="P166"/>
      <c r="Q166"/>
      <c r="R166" s="81"/>
      <c r="S166"/>
      <c r="T166"/>
      <c r="U166"/>
      <c r="FR166"/>
      <c r="FS166"/>
      <c r="FT166"/>
      <c r="FU166"/>
      <c r="FV166"/>
      <c r="FW166"/>
      <c r="FX166"/>
      <c r="FY166"/>
      <c r="FZ166"/>
      <c r="GA166"/>
      <c r="GB166"/>
      <c r="GC166"/>
      <c r="GD166"/>
      <c r="GE166"/>
      <c r="GF166"/>
      <c r="GG166"/>
      <c r="GH166"/>
      <c r="GI166"/>
      <c r="GJ166"/>
      <c r="GK166"/>
      <c r="GL166"/>
      <c r="GM166"/>
      <c r="GN166"/>
      <c r="GO166"/>
      <c r="GP166"/>
      <c r="GQ166"/>
      <c r="GR166"/>
      <c r="GS166"/>
      <c r="GT166"/>
      <c r="GU166"/>
      <c r="GV166"/>
      <c r="GW166"/>
      <c r="GX166"/>
      <c r="GY166"/>
      <c r="GZ166"/>
      <c r="HA166"/>
      <c r="HB166"/>
      <c r="HC166"/>
      <c r="HD166"/>
      <c r="HE166"/>
      <c r="HF166"/>
      <c r="HG166"/>
      <c r="HH166"/>
      <c r="HI166"/>
      <c r="HJ166"/>
      <c r="HK166"/>
      <c r="HL166"/>
      <c r="HM166"/>
      <c r="HN166"/>
      <c r="HO166"/>
      <c r="HP166"/>
      <c r="HQ166"/>
      <c r="HR166"/>
      <c r="HS166"/>
      <c r="HT166"/>
      <c r="HU166"/>
      <c r="HV166"/>
      <c r="HW166"/>
      <c r="HX166"/>
      <c r="HY166"/>
      <c r="HZ166"/>
      <c r="IA166"/>
      <c r="IB166"/>
      <c r="IC166"/>
      <c r="ID166"/>
      <c r="IE166"/>
      <c r="IF166"/>
      <c r="IG166"/>
      <c r="IH166"/>
      <c r="II166"/>
      <c r="IJ166"/>
      <c r="IK166"/>
      <c r="IL166"/>
      <c r="IM166"/>
      <c r="IN166"/>
      <c r="IO166"/>
      <c r="IP166"/>
      <c r="IQ166"/>
      <c r="IR166"/>
      <c r="IS166"/>
      <c r="IT166"/>
      <c r="IU166"/>
      <c r="IV166"/>
    </row>
    <row r="167" spans="1:256" s="82" customFormat="1" x14ac:dyDescent="0.2">
      <c r="A167"/>
      <c r="B167"/>
      <c r="C167" s="81"/>
      <c r="D167"/>
      <c r="E167"/>
      <c r="F167"/>
      <c r="G167"/>
      <c r="H167" s="81"/>
      <c r="I167"/>
      <c r="J167"/>
      <c r="K167"/>
      <c r="L167"/>
      <c r="M167" s="81"/>
      <c r="N167"/>
      <c r="O167"/>
      <c r="P167"/>
      <c r="Q167"/>
      <c r="R167" s="81"/>
      <c r="S167"/>
      <c r="T167"/>
      <c r="U167"/>
      <c r="FR167"/>
      <c r="FS167"/>
      <c r="FT167"/>
      <c r="FU167"/>
      <c r="FV167"/>
      <c r="FW167"/>
      <c r="FX167"/>
      <c r="FY167"/>
      <c r="FZ167"/>
      <c r="GA167"/>
      <c r="GB167"/>
      <c r="GC167"/>
      <c r="GD167"/>
      <c r="GE167"/>
      <c r="GF167"/>
      <c r="GG167"/>
      <c r="GH167"/>
      <c r="GI167"/>
      <c r="GJ167"/>
      <c r="GK167"/>
      <c r="GL167"/>
      <c r="GM167"/>
      <c r="GN167"/>
      <c r="GO167"/>
      <c r="GP167"/>
      <c r="GQ167"/>
      <c r="GR167"/>
      <c r="GS167"/>
      <c r="GT167"/>
      <c r="GU167"/>
      <c r="GV167"/>
      <c r="GW167"/>
      <c r="GX167"/>
      <c r="GY167"/>
      <c r="GZ167"/>
      <c r="HA167"/>
      <c r="HB167"/>
      <c r="HC167"/>
      <c r="HD167"/>
      <c r="HE167"/>
      <c r="HF167"/>
      <c r="HG167"/>
      <c r="HH167"/>
      <c r="HI167"/>
      <c r="HJ167"/>
      <c r="HK167"/>
      <c r="HL167"/>
      <c r="HM167"/>
      <c r="HN167"/>
      <c r="HO167"/>
      <c r="HP167"/>
      <c r="HQ167"/>
      <c r="HR167"/>
      <c r="HS167"/>
      <c r="HT167"/>
      <c r="HU167"/>
      <c r="HV167"/>
      <c r="HW167"/>
      <c r="HX167"/>
      <c r="HY167"/>
      <c r="HZ167"/>
      <c r="IA167"/>
      <c r="IB167"/>
      <c r="IC167"/>
      <c r="ID167"/>
      <c r="IE167"/>
      <c r="IF167"/>
      <c r="IG167"/>
      <c r="IH167"/>
      <c r="II167"/>
      <c r="IJ167"/>
      <c r="IK167"/>
      <c r="IL167"/>
      <c r="IM167"/>
      <c r="IN167"/>
      <c r="IO167"/>
      <c r="IP167"/>
      <c r="IQ167"/>
      <c r="IR167"/>
      <c r="IS167"/>
      <c r="IT167"/>
      <c r="IU167"/>
      <c r="IV167"/>
    </row>
    <row r="168" spans="1:256" s="82" customFormat="1" x14ac:dyDescent="0.2">
      <c r="A168"/>
      <c r="B168"/>
      <c r="C168" s="81"/>
      <c r="D168"/>
      <c r="E168"/>
      <c r="F168"/>
      <c r="G168"/>
      <c r="H168" s="81"/>
      <c r="I168"/>
      <c r="J168"/>
      <c r="K168"/>
      <c r="L168"/>
      <c r="M168" s="81"/>
      <c r="N168"/>
      <c r="O168"/>
      <c r="P168"/>
      <c r="Q168"/>
      <c r="R168" s="81"/>
      <c r="S168"/>
      <c r="T168"/>
      <c r="U168"/>
      <c r="FR168"/>
      <c r="FS168"/>
      <c r="FT168"/>
      <c r="FU168"/>
      <c r="FV168"/>
      <c r="FW168"/>
      <c r="FX168"/>
      <c r="FY168"/>
      <c r="FZ168"/>
      <c r="GA168"/>
      <c r="GB168"/>
      <c r="GC168"/>
      <c r="GD168"/>
      <c r="GE168"/>
      <c r="GF168"/>
      <c r="GG168"/>
      <c r="GH168"/>
      <c r="GI168"/>
      <c r="GJ168"/>
      <c r="GK168"/>
      <c r="GL168"/>
      <c r="GM168"/>
      <c r="GN168"/>
      <c r="GO168"/>
      <c r="GP168"/>
      <c r="GQ168"/>
      <c r="GR168"/>
      <c r="GS168"/>
      <c r="GT168"/>
      <c r="GU168"/>
      <c r="GV168"/>
      <c r="GW168"/>
      <c r="GX168"/>
      <c r="GY168"/>
      <c r="GZ168"/>
      <c r="HA168"/>
      <c r="HB168"/>
      <c r="HC168"/>
      <c r="HD168"/>
      <c r="HE168"/>
      <c r="HF168"/>
      <c r="HG168"/>
      <c r="HH168"/>
      <c r="HI168"/>
      <c r="HJ168"/>
      <c r="HK168"/>
      <c r="HL168"/>
      <c r="HM168"/>
      <c r="HN168"/>
      <c r="HO168"/>
      <c r="HP168"/>
      <c r="HQ168"/>
      <c r="HR168"/>
      <c r="HS168"/>
      <c r="HT168"/>
      <c r="HU168"/>
      <c r="HV168"/>
      <c r="HW168"/>
      <c r="HX168"/>
      <c r="HY168"/>
      <c r="HZ168"/>
      <c r="IA168"/>
      <c r="IB168"/>
      <c r="IC168"/>
      <c r="ID168"/>
      <c r="IE168"/>
      <c r="IF168"/>
      <c r="IG168"/>
      <c r="IH168"/>
      <c r="II168"/>
      <c r="IJ168"/>
      <c r="IK168"/>
      <c r="IL168"/>
      <c r="IM168"/>
      <c r="IN168"/>
      <c r="IO168"/>
      <c r="IP168"/>
      <c r="IQ168"/>
      <c r="IR168"/>
      <c r="IS168"/>
      <c r="IT168"/>
      <c r="IU168"/>
      <c r="IV168"/>
    </row>
    <row r="169" spans="1:256" s="82" customFormat="1" x14ac:dyDescent="0.2">
      <c r="A169"/>
      <c r="B169"/>
      <c r="C169" s="81"/>
      <c r="D169"/>
      <c r="E169"/>
      <c r="F169"/>
      <c r="G169"/>
      <c r="H169" s="81"/>
      <c r="I169"/>
      <c r="J169"/>
      <c r="K169"/>
      <c r="L169"/>
      <c r="M169" s="81"/>
      <c r="N169"/>
      <c r="O169"/>
      <c r="P169"/>
      <c r="Q169"/>
      <c r="R169" s="81"/>
      <c r="S169"/>
      <c r="T169"/>
      <c r="U169"/>
      <c r="FR169"/>
      <c r="FS169"/>
      <c r="FT169"/>
      <c r="FU169"/>
      <c r="FV169"/>
      <c r="FW169"/>
      <c r="FX169"/>
      <c r="FY169"/>
      <c r="FZ169"/>
      <c r="GA169"/>
      <c r="GB169"/>
      <c r="GC169"/>
      <c r="GD169"/>
      <c r="GE169"/>
      <c r="GF169"/>
      <c r="GG169"/>
      <c r="GH169"/>
      <c r="GI169"/>
      <c r="GJ169"/>
      <c r="GK169"/>
      <c r="GL169"/>
      <c r="GM169"/>
      <c r="GN169"/>
      <c r="GO169"/>
      <c r="GP169"/>
      <c r="GQ169"/>
      <c r="GR169"/>
      <c r="GS169"/>
      <c r="GT169"/>
      <c r="GU169"/>
      <c r="GV169"/>
      <c r="GW169"/>
      <c r="GX169"/>
      <c r="GY169"/>
      <c r="GZ169"/>
      <c r="HA169"/>
      <c r="HB169"/>
      <c r="HC169"/>
      <c r="HD169"/>
      <c r="HE169"/>
      <c r="HF169"/>
      <c r="HG169"/>
      <c r="HH169"/>
      <c r="HI169"/>
      <c r="HJ169"/>
      <c r="HK169"/>
      <c r="HL169"/>
      <c r="HM169"/>
      <c r="HN169"/>
      <c r="HO169"/>
      <c r="HP169"/>
      <c r="HQ169"/>
      <c r="HR169"/>
      <c r="HS169"/>
      <c r="HT169"/>
      <c r="HU169"/>
      <c r="HV169"/>
      <c r="HW169"/>
      <c r="HX169"/>
      <c r="HY169"/>
      <c r="HZ169"/>
      <c r="IA169"/>
      <c r="IB169"/>
      <c r="IC169"/>
      <c r="ID169"/>
      <c r="IE169"/>
      <c r="IF169"/>
      <c r="IG169"/>
      <c r="IH169"/>
      <c r="II169"/>
      <c r="IJ169"/>
      <c r="IK169"/>
      <c r="IL169"/>
      <c r="IM169"/>
      <c r="IN169"/>
      <c r="IO169"/>
      <c r="IP169"/>
      <c r="IQ169"/>
      <c r="IR169"/>
      <c r="IS169"/>
      <c r="IT169"/>
      <c r="IU169"/>
      <c r="IV169"/>
    </row>
    <row r="170" spans="1:256" s="82" customFormat="1" x14ac:dyDescent="0.2">
      <c r="A170"/>
      <c r="B170"/>
      <c r="C170" s="81"/>
      <c r="D170"/>
      <c r="E170"/>
      <c r="F170"/>
      <c r="G170"/>
      <c r="H170" s="81"/>
      <c r="I170"/>
      <c r="J170"/>
      <c r="K170"/>
      <c r="L170"/>
      <c r="M170" s="81"/>
      <c r="N170"/>
      <c r="O170"/>
      <c r="P170"/>
      <c r="Q170"/>
      <c r="R170" s="81"/>
      <c r="S170"/>
      <c r="T170"/>
      <c r="U170"/>
      <c r="FR170"/>
      <c r="FS170"/>
      <c r="FT170"/>
      <c r="FU170"/>
      <c r="FV170"/>
      <c r="FW170"/>
      <c r="FX170"/>
      <c r="FY170"/>
      <c r="FZ170"/>
      <c r="GA170"/>
      <c r="GB170"/>
      <c r="GC170"/>
      <c r="GD170"/>
      <c r="GE170"/>
      <c r="GF170"/>
      <c r="GG170"/>
      <c r="GH170"/>
      <c r="GI170"/>
      <c r="GJ170"/>
      <c r="GK170"/>
      <c r="GL170"/>
      <c r="GM170"/>
      <c r="GN170"/>
      <c r="GO170"/>
      <c r="GP170"/>
      <c r="GQ170"/>
      <c r="GR170"/>
      <c r="GS170"/>
      <c r="GT170"/>
      <c r="GU170"/>
      <c r="GV170"/>
      <c r="GW170"/>
      <c r="GX170"/>
      <c r="GY170"/>
      <c r="GZ170"/>
      <c r="HA170"/>
      <c r="HB170"/>
      <c r="HC170"/>
      <c r="HD170"/>
      <c r="HE170"/>
      <c r="HF170"/>
      <c r="HG170"/>
      <c r="HH170"/>
      <c r="HI170"/>
      <c r="HJ170"/>
      <c r="HK170"/>
      <c r="HL170"/>
      <c r="HM170"/>
      <c r="HN170"/>
      <c r="HO170"/>
      <c r="HP170"/>
      <c r="HQ170"/>
      <c r="HR170"/>
      <c r="HS170"/>
      <c r="HT170"/>
      <c r="HU170"/>
      <c r="HV170"/>
      <c r="HW170"/>
      <c r="HX170"/>
      <c r="HY170"/>
      <c r="HZ170"/>
      <c r="IA170"/>
      <c r="IB170"/>
      <c r="IC170"/>
      <c r="ID170"/>
      <c r="IE170"/>
      <c r="IF170"/>
      <c r="IG170"/>
      <c r="IH170"/>
      <c r="II170"/>
      <c r="IJ170"/>
      <c r="IK170"/>
      <c r="IL170"/>
      <c r="IM170"/>
      <c r="IN170"/>
      <c r="IO170"/>
      <c r="IP170"/>
      <c r="IQ170"/>
      <c r="IR170"/>
      <c r="IS170"/>
      <c r="IT170"/>
      <c r="IU170"/>
      <c r="IV170"/>
    </row>
    <row r="171" spans="1:256" s="82" customFormat="1" x14ac:dyDescent="0.2">
      <c r="A171"/>
      <c r="B171"/>
      <c r="C171" s="81"/>
      <c r="D171"/>
      <c r="E171"/>
      <c r="F171"/>
      <c r="G171"/>
      <c r="H171" s="81"/>
      <c r="I171"/>
      <c r="J171"/>
      <c r="K171"/>
      <c r="L171"/>
      <c r="M171" s="81"/>
      <c r="N171"/>
      <c r="O171"/>
      <c r="P171"/>
      <c r="Q171"/>
      <c r="R171" s="81"/>
      <c r="S171"/>
      <c r="T171"/>
      <c r="U171"/>
      <c r="FR171"/>
      <c r="FS171"/>
      <c r="FT171"/>
      <c r="FU171"/>
      <c r="FV171"/>
      <c r="FW171"/>
      <c r="FX171"/>
      <c r="FY171"/>
      <c r="FZ171"/>
      <c r="GA171"/>
      <c r="GB171"/>
      <c r="GC171"/>
      <c r="GD171"/>
      <c r="GE171"/>
      <c r="GF171"/>
      <c r="GG171"/>
      <c r="GH171"/>
      <c r="GI171"/>
      <c r="GJ171"/>
      <c r="GK171"/>
      <c r="GL171"/>
      <c r="GM171"/>
      <c r="GN171"/>
      <c r="GO171"/>
      <c r="GP171"/>
      <c r="GQ171"/>
      <c r="GR171"/>
      <c r="GS171"/>
      <c r="GT171"/>
      <c r="GU171"/>
      <c r="GV171"/>
      <c r="GW171"/>
      <c r="GX171"/>
      <c r="GY171"/>
      <c r="GZ171"/>
      <c r="HA171"/>
      <c r="HB171"/>
      <c r="HC171"/>
      <c r="HD171"/>
      <c r="HE171"/>
      <c r="HF171"/>
      <c r="HG171"/>
      <c r="HH171"/>
      <c r="HI171"/>
      <c r="HJ171"/>
      <c r="HK171"/>
      <c r="HL171"/>
      <c r="HM171"/>
      <c r="HN171"/>
      <c r="HO171"/>
      <c r="HP171"/>
      <c r="HQ171"/>
      <c r="HR171"/>
      <c r="HS171"/>
      <c r="HT171"/>
      <c r="HU171"/>
      <c r="HV171"/>
      <c r="HW171"/>
      <c r="HX171"/>
      <c r="HY171"/>
      <c r="HZ171"/>
      <c r="IA171"/>
      <c r="IB171"/>
      <c r="IC171"/>
      <c r="ID171"/>
      <c r="IE171"/>
      <c r="IF171"/>
      <c r="IG171"/>
      <c r="IH171"/>
      <c r="II171"/>
      <c r="IJ171"/>
      <c r="IK171"/>
      <c r="IL171"/>
      <c r="IM171"/>
      <c r="IN171"/>
      <c r="IO171"/>
      <c r="IP171"/>
      <c r="IQ171"/>
      <c r="IR171"/>
      <c r="IS171"/>
      <c r="IT171"/>
      <c r="IU171"/>
      <c r="IV171"/>
    </row>
    <row r="172" spans="1:256" s="82" customFormat="1" x14ac:dyDescent="0.2">
      <c r="A172"/>
      <c r="B172"/>
      <c r="C172" s="81"/>
      <c r="D172"/>
      <c r="E172"/>
      <c r="F172"/>
      <c r="G172"/>
      <c r="H172" s="81"/>
      <c r="I172"/>
      <c r="J172"/>
      <c r="K172"/>
      <c r="L172"/>
      <c r="M172" s="81"/>
      <c r="N172"/>
      <c r="O172"/>
      <c r="P172"/>
      <c r="Q172"/>
      <c r="R172" s="81"/>
      <c r="S172"/>
      <c r="T172"/>
      <c r="U172"/>
      <c r="FR172"/>
      <c r="FS172"/>
      <c r="FT172"/>
      <c r="FU172"/>
      <c r="FV172"/>
      <c r="FW172"/>
      <c r="FX172"/>
      <c r="FY172"/>
      <c r="FZ172"/>
      <c r="GA172"/>
      <c r="GB172"/>
      <c r="GC172"/>
      <c r="GD172"/>
      <c r="GE172"/>
      <c r="GF172"/>
      <c r="GG172"/>
      <c r="GH172"/>
      <c r="GI172"/>
      <c r="GJ172"/>
      <c r="GK172"/>
      <c r="GL172"/>
      <c r="GM172"/>
      <c r="GN172"/>
      <c r="GO172"/>
      <c r="GP172"/>
      <c r="GQ172"/>
      <c r="GR172"/>
      <c r="GS172"/>
      <c r="GT172"/>
      <c r="GU172"/>
      <c r="GV172"/>
      <c r="GW172"/>
      <c r="GX172"/>
      <c r="GY172"/>
      <c r="GZ172"/>
      <c r="HA172"/>
      <c r="HB172"/>
      <c r="HC172"/>
      <c r="HD172"/>
      <c r="HE172"/>
      <c r="HF172"/>
      <c r="HG172"/>
      <c r="HH172"/>
      <c r="HI172"/>
      <c r="HJ172"/>
      <c r="HK172"/>
      <c r="HL172"/>
      <c r="HM172"/>
      <c r="HN172"/>
      <c r="HO172"/>
      <c r="HP172"/>
      <c r="HQ172"/>
      <c r="HR172"/>
      <c r="HS172"/>
      <c r="HT172"/>
      <c r="HU172"/>
      <c r="HV172"/>
      <c r="HW172"/>
      <c r="HX172"/>
      <c r="HY172"/>
      <c r="HZ172"/>
      <c r="IA172"/>
      <c r="IB172"/>
      <c r="IC172"/>
      <c r="ID172"/>
      <c r="IE172"/>
      <c r="IF172"/>
      <c r="IG172"/>
      <c r="IH172"/>
      <c r="II172"/>
      <c r="IJ172"/>
      <c r="IK172"/>
      <c r="IL172"/>
      <c r="IM172"/>
      <c r="IN172"/>
      <c r="IO172"/>
      <c r="IP172"/>
      <c r="IQ172"/>
      <c r="IR172"/>
      <c r="IS172"/>
      <c r="IT172"/>
      <c r="IU172"/>
      <c r="IV172"/>
    </row>
    <row r="173" spans="1:256" s="82" customFormat="1" x14ac:dyDescent="0.2">
      <c r="A173"/>
      <c r="B173"/>
      <c r="C173" s="81"/>
      <c r="D173"/>
      <c r="E173"/>
      <c r="F173"/>
      <c r="G173"/>
      <c r="H173" s="81"/>
      <c r="I173"/>
      <c r="J173"/>
      <c r="K173"/>
      <c r="L173"/>
      <c r="M173" s="81"/>
      <c r="N173"/>
      <c r="O173"/>
      <c r="P173"/>
      <c r="Q173"/>
      <c r="R173" s="81"/>
      <c r="S173"/>
      <c r="T173"/>
      <c r="U173"/>
      <c r="FR173"/>
      <c r="FS173"/>
      <c r="FT173"/>
      <c r="FU173"/>
      <c r="FV173"/>
      <c r="FW173"/>
      <c r="FX173"/>
      <c r="FY173"/>
      <c r="FZ173"/>
      <c r="GA173"/>
      <c r="GB173"/>
      <c r="GC173"/>
      <c r="GD173"/>
      <c r="GE173"/>
      <c r="GF173"/>
      <c r="GG173"/>
      <c r="GH173"/>
      <c r="GI173"/>
      <c r="GJ173"/>
      <c r="GK173"/>
      <c r="GL173"/>
      <c r="GM173"/>
      <c r="GN173"/>
      <c r="GO173"/>
      <c r="GP173"/>
      <c r="GQ173"/>
      <c r="GR173"/>
      <c r="GS173"/>
      <c r="GT173"/>
      <c r="GU173"/>
      <c r="GV173"/>
      <c r="GW173"/>
      <c r="GX173"/>
      <c r="GY173"/>
      <c r="GZ173"/>
      <c r="HA173"/>
      <c r="HB173"/>
      <c r="HC173"/>
      <c r="HD173"/>
      <c r="HE173"/>
      <c r="HF173"/>
      <c r="HG173"/>
      <c r="HH173"/>
      <c r="HI173"/>
      <c r="HJ173"/>
      <c r="HK173"/>
      <c r="HL173"/>
      <c r="HM173"/>
      <c r="HN173"/>
      <c r="HO173"/>
      <c r="HP173"/>
      <c r="HQ173"/>
      <c r="HR173"/>
      <c r="HS173"/>
      <c r="HT173"/>
      <c r="HU173"/>
      <c r="HV173"/>
      <c r="HW173"/>
      <c r="HX173"/>
      <c r="HY173"/>
      <c r="HZ173"/>
      <c r="IA173"/>
      <c r="IB173"/>
      <c r="IC173"/>
      <c r="ID173"/>
      <c r="IE173"/>
      <c r="IF173"/>
      <c r="IG173"/>
      <c r="IH173"/>
      <c r="II173"/>
      <c r="IJ173"/>
      <c r="IK173"/>
      <c r="IL173"/>
      <c r="IM173"/>
      <c r="IN173"/>
      <c r="IO173"/>
      <c r="IP173"/>
      <c r="IQ173"/>
      <c r="IR173"/>
      <c r="IS173"/>
      <c r="IT173"/>
      <c r="IU173"/>
      <c r="IV173"/>
    </row>
    <row r="174" spans="1:256" s="82" customFormat="1" x14ac:dyDescent="0.2">
      <c r="A174"/>
      <c r="B174"/>
      <c r="C174" s="81"/>
      <c r="D174"/>
      <c r="E174"/>
      <c r="F174"/>
      <c r="G174"/>
      <c r="H174" s="81"/>
      <c r="I174"/>
      <c r="J174"/>
      <c r="K174"/>
      <c r="L174"/>
      <c r="M174" s="81"/>
      <c r="N174"/>
      <c r="O174"/>
      <c r="P174"/>
      <c r="Q174"/>
      <c r="R174" s="81"/>
      <c r="S174"/>
      <c r="T174"/>
      <c r="U174"/>
      <c r="FR174"/>
      <c r="FS174"/>
      <c r="FT174"/>
      <c r="FU174"/>
      <c r="FV174"/>
      <c r="FW174"/>
      <c r="FX174"/>
      <c r="FY174"/>
      <c r="FZ174"/>
      <c r="GA174"/>
      <c r="GB174"/>
      <c r="GC174"/>
      <c r="GD174"/>
      <c r="GE174"/>
      <c r="GF174"/>
      <c r="GG174"/>
      <c r="GH174"/>
      <c r="GI174"/>
      <c r="GJ174"/>
      <c r="GK174"/>
      <c r="GL174"/>
      <c r="GM174"/>
      <c r="GN174"/>
      <c r="GO174"/>
      <c r="GP174"/>
      <c r="GQ174"/>
      <c r="GR174"/>
      <c r="GS174"/>
      <c r="GT174"/>
      <c r="GU174"/>
      <c r="GV174"/>
      <c r="GW174"/>
      <c r="GX174"/>
      <c r="GY174"/>
      <c r="GZ174"/>
      <c r="HA174"/>
      <c r="HB174"/>
      <c r="HC174"/>
      <c r="HD174"/>
      <c r="HE174"/>
      <c r="HF174"/>
      <c r="HG174"/>
      <c r="HH174"/>
      <c r="HI174"/>
      <c r="HJ174"/>
      <c r="HK174"/>
      <c r="HL174"/>
      <c r="HM174"/>
      <c r="HN174"/>
      <c r="HO174"/>
      <c r="HP174"/>
      <c r="HQ174"/>
      <c r="HR174"/>
      <c r="HS174"/>
      <c r="HT174"/>
      <c r="HU174"/>
      <c r="HV174"/>
      <c r="HW174"/>
      <c r="HX174"/>
      <c r="HY174"/>
      <c r="HZ174"/>
      <c r="IA174"/>
      <c r="IB174"/>
      <c r="IC174"/>
      <c r="ID174"/>
      <c r="IE174"/>
      <c r="IF174"/>
      <c r="IG174"/>
      <c r="IH174"/>
      <c r="II174"/>
      <c r="IJ174"/>
      <c r="IK174"/>
      <c r="IL174"/>
      <c r="IM174"/>
      <c r="IN174"/>
      <c r="IO174"/>
      <c r="IP174"/>
      <c r="IQ174"/>
      <c r="IR174"/>
      <c r="IS174"/>
      <c r="IT174"/>
      <c r="IU174"/>
      <c r="IV174"/>
    </row>
    <row r="175" spans="1:256" s="82" customFormat="1" x14ac:dyDescent="0.2">
      <c r="A175"/>
      <c r="B175"/>
      <c r="C175" s="81"/>
      <c r="D175"/>
      <c r="E175"/>
      <c r="F175"/>
      <c r="G175"/>
      <c r="H175" s="81"/>
      <c r="I175"/>
      <c r="J175"/>
      <c r="K175"/>
      <c r="L175"/>
      <c r="M175" s="81"/>
      <c r="N175"/>
      <c r="O175"/>
      <c r="P175"/>
      <c r="Q175"/>
      <c r="R175" s="81"/>
      <c r="S175"/>
      <c r="T175"/>
      <c r="U175"/>
      <c r="FR175"/>
      <c r="FS175"/>
      <c r="FT175"/>
      <c r="FU175"/>
      <c r="FV175"/>
      <c r="FW175"/>
      <c r="FX175"/>
      <c r="FY175"/>
      <c r="FZ175"/>
      <c r="GA175"/>
      <c r="GB175"/>
      <c r="GC175"/>
      <c r="GD175"/>
      <c r="GE175"/>
      <c r="GF175"/>
      <c r="GG175"/>
      <c r="GH175"/>
      <c r="GI175"/>
      <c r="GJ175"/>
      <c r="GK175"/>
      <c r="GL175"/>
      <c r="GM175"/>
      <c r="GN175"/>
      <c r="GO175"/>
      <c r="GP175"/>
      <c r="GQ175"/>
      <c r="GR175"/>
      <c r="GS175"/>
      <c r="GT175"/>
      <c r="GU175"/>
      <c r="GV175"/>
      <c r="GW175"/>
      <c r="GX175"/>
      <c r="GY175"/>
      <c r="GZ175"/>
      <c r="HA175"/>
      <c r="HB175"/>
      <c r="HC175"/>
      <c r="HD175"/>
      <c r="HE175"/>
      <c r="HF175"/>
      <c r="HG175"/>
      <c r="HH175"/>
      <c r="HI175"/>
      <c r="HJ175"/>
      <c r="HK175"/>
      <c r="HL175"/>
      <c r="HM175"/>
      <c r="HN175"/>
      <c r="HO175"/>
      <c r="HP175"/>
      <c r="HQ175"/>
      <c r="HR175"/>
      <c r="HS175"/>
      <c r="HT175"/>
      <c r="HU175"/>
      <c r="HV175"/>
      <c r="HW175"/>
      <c r="HX175"/>
      <c r="HY175"/>
      <c r="HZ175"/>
      <c r="IA175"/>
      <c r="IB175"/>
      <c r="IC175"/>
      <c r="ID175"/>
      <c r="IE175"/>
      <c r="IF175"/>
      <c r="IG175"/>
      <c r="IH175"/>
      <c r="II175"/>
      <c r="IJ175"/>
      <c r="IK175"/>
      <c r="IL175"/>
      <c r="IM175"/>
      <c r="IN175"/>
      <c r="IO175"/>
      <c r="IP175"/>
      <c r="IQ175"/>
      <c r="IR175"/>
      <c r="IS175"/>
      <c r="IT175"/>
      <c r="IU175"/>
      <c r="IV175"/>
    </row>
    <row r="176" spans="1:256" s="82" customFormat="1" x14ac:dyDescent="0.2">
      <c r="A176"/>
      <c r="B176"/>
      <c r="C176" s="81"/>
      <c r="D176"/>
      <c r="E176"/>
      <c r="F176"/>
      <c r="G176"/>
      <c r="H176" s="81"/>
      <c r="I176"/>
      <c r="J176"/>
      <c r="K176"/>
      <c r="L176"/>
      <c r="M176" s="81"/>
      <c r="N176"/>
      <c r="O176"/>
      <c r="P176"/>
      <c r="Q176"/>
      <c r="R176" s="81"/>
      <c r="S176"/>
      <c r="T176"/>
      <c r="U176"/>
      <c r="FR176"/>
      <c r="FS176"/>
      <c r="FT176"/>
      <c r="FU176"/>
      <c r="FV176"/>
      <c r="FW176"/>
      <c r="FX176"/>
      <c r="FY176"/>
      <c r="FZ176"/>
      <c r="GA176"/>
      <c r="GB176"/>
      <c r="GC176"/>
      <c r="GD176"/>
      <c r="GE176"/>
      <c r="GF176"/>
      <c r="GG176"/>
      <c r="GH176"/>
      <c r="GI176"/>
      <c r="GJ176"/>
      <c r="GK176"/>
      <c r="GL176"/>
      <c r="GM176"/>
      <c r="GN176"/>
      <c r="GO176"/>
      <c r="GP176"/>
      <c r="GQ176"/>
      <c r="GR176"/>
      <c r="GS176"/>
      <c r="GT176"/>
      <c r="GU176"/>
      <c r="GV176"/>
      <c r="GW176"/>
      <c r="GX176"/>
      <c r="GY176"/>
      <c r="GZ176"/>
      <c r="HA176"/>
      <c r="HB176"/>
      <c r="HC176"/>
      <c r="HD176"/>
      <c r="HE176"/>
      <c r="HF176"/>
      <c r="HG176"/>
      <c r="HH176"/>
      <c r="HI176"/>
      <c r="HJ176"/>
      <c r="HK176"/>
      <c r="HL176"/>
      <c r="HM176"/>
      <c r="HN176"/>
      <c r="HO176"/>
      <c r="HP176"/>
      <c r="HQ176"/>
      <c r="HR176"/>
      <c r="HS176"/>
      <c r="HT176"/>
      <c r="HU176"/>
      <c r="HV176"/>
      <c r="HW176"/>
      <c r="HX176"/>
      <c r="HY176"/>
      <c r="HZ176"/>
      <c r="IA176"/>
      <c r="IB176"/>
      <c r="IC176"/>
      <c r="ID176"/>
      <c r="IE176"/>
      <c r="IF176"/>
      <c r="IG176"/>
      <c r="IH176"/>
      <c r="II176"/>
      <c r="IJ176"/>
      <c r="IK176"/>
      <c r="IL176"/>
      <c r="IM176"/>
      <c r="IN176"/>
      <c r="IO176"/>
      <c r="IP176"/>
      <c r="IQ176"/>
      <c r="IR176"/>
      <c r="IS176"/>
      <c r="IT176"/>
      <c r="IU176"/>
      <c r="IV176"/>
    </row>
    <row r="177" spans="1:256" s="82" customFormat="1" x14ac:dyDescent="0.2">
      <c r="A177"/>
      <c r="B177"/>
      <c r="C177" s="81"/>
      <c r="D177"/>
      <c r="E177"/>
      <c r="F177"/>
      <c r="G177"/>
      <c r="H177" s="81"/>
      <c r="I177"/>
      <c r="J177"/>
      <c r="K177"/>
      <c r="L177"/>
      <c r="M177" s="81"/>
      <c r="N177"/>
      <c r="O177"/>
      <c r="P177"/>
      <c r="Q177"/>
      <c r="R177" s="81"/>
      <c r="S177"/>
      <c r="T177"/>
      <c r="U177"/>
      <c r="FR177"/>
      <c r="FS177"/>
      <c r="FT177"/>
      <c r="FU177"/>
      <c r="FV177"/>
      <c r="FW177"/>
      <c r="FX177"/>
      <c r="FY177"/>
      <c r="FZ177"/>
      <c r="GA177"/>
      <c r="GB177"/>
      <c r="GC177"/>
      <c r="GD177"/>
      <c r="GE177"/>
      <c r="GF177"/>
      <c r="GG177"/>
      <c r="GH177"/>
      <c r="GI177"/>
      <c r="GJ177"/>
      <c r="GK177"/>
      <c r="GL177"/>
      <c r="GM177"/>
      <c r="GN177"/>
      <c r="GO177"/>
      <c r="GP177"/>
      <c r="GQ177"/>
      <c r="GR177"/>
      <c r="GS177"/>
      <c r="GT177"/>
      <c r="GU177"/>
      <c r="GV177"/>
      <c r="GW177"/>
      <c r="GX177"/>
      <c r="GY177"/>
      <c r="GZ177"/>
      <c r="HA177"/>
      <c r="HB177"/>
      <c r="HC177"/>
      <c r="HD177"/>
      <c r="HE177"/>
      <c r="HF177"/>
      <c r="HG177"/>
      <c r="HH177"/>
      <c r="HI177"/>
      <c r="HJ177"/>
      <c r="HK177"/>
      <c r="HL177"/>
      <c r="HM177"/>
      <c r="HN177"/>
      <c r="HO177"/>
      <c r="HP177"/>
      <c r="HQ177"/>
      <c r="HR177"/>
      <c r="HS177"/>
      <c r="HT177"/>
      <c r="HU177"/>
      <c r="HV177"/>
      <c r="HW177"/>
      <c r="HX177"/>
      <c r="HY177"/>
      <c r="HZ177"/>
      <c r="IA177"/>
      <c r="IB177"/>
      <c r="IC177"/>
      <c r="ID177"/>
      <c r="IE177"/>
      <c r="IF177"/>
      <c r="IG177"/>
      <c r="IH177"/>
      <c r="II177"/>
      <c r="IJ177"/>
      <c r="IK177"/>
      <c r="IL177"/>
      <c r="IM177"/>
      <c r="IN177"/>
      <c r="IO177"/>
      <c r="IP177"/>
      <c r="IQ177"/>
      <c r="IR177"/>
      <c r="IS177"/>
      <c r="IT177"/>
      <c r="IU177"/>
      <c r="IV177"/>
    </row>
    <row r="178" spans="1:256" s="82" customFormat="1" x14ac:dyDescent="0.2">
      <c r="A178"/>
      <c r="B178"/>
      <c r="C178" s="81"/>
      <c r="D178"/>
      <c r="E178"/>
      <c r="F178"/>
      <c r="G178"/>
      <c r="H178" s="81"/>
      <c r="I178"/>
      <c r="J178"/>
      <c r="K178"/>
      <c r="L178"/>
      <c r="M178" s="81"/>
      <c r="N178"/>
      <c r="O178"/>
      <c r="P178"/>
      <c r="Q178"/>
      <c r="R178" s="81"/>
      <c r="S178"/>
      <c r="T178"/>
      <c r="U178"/>
      <c r="FR178"/>
      <c r="FS178"/>
      <c r="FT178"/>
      <c r="FU178"/>
      <c r="FV178"/>
      <c r="FW178"/>
      <c r="FX178"/>
      <c r="FY178"/>
      <c r="FZ178"/>
      <c r="GA178"/>
      <c r="GB178"/>
      <c r="GC178"/>
      <c r="GD178"/>
      <c r="GE178"/>
      <c r="GF178"/>
      <c r="GG178"/>
      <c r="GH178"/>
      <c r="GI178"/>
      <c r="GJ178"/>
      <c r="GK178"/>
      <c r="GL178"/>
      <c r="GM178"/>
      <c r="GN178"/>
      <c r="GO178"/>
      <c r="GP178"/>
      <c r="GQ178"/>
      <c r="GR178"/>
      <c r="GS178"/>
      <c r="GT178"/>
      <c r="GU178"/>
      <c r="GV178"/>
      <c r="GW178"/>
      <c r="GX178"/>
      <c r="GY178"/>
      <c r="GZ178"/>
      <c r="HA178"/>
      <c r="HB178"/>
      <c r="HC178"/>
      <c r="HD178"/>
      <c r="HE178"/>
      <c r="HF178"/>
      <c r="HG178"/>
      <c r="HH178"/>
      <c r="HI178"/>
      <c r="HJ178"/>
      <c r="HK178"/>
      <c r="HL178"/>
      <c r="HM178"/>
      <c r="HN178"/>
      <c r="HO178"/>
      <c r="HP178"/>
      <c r="HQ178"/>
      <c r="HR178"/>
      <c r="HS178"/>
      <c r="HT178"/>
      <c r="HU178"/>
      <c r="HV178"/>
      <c r="HW178"/>
      <c r="HX178"/>
      <c r="HY178"/>
      <c r="HZ178"/>
      <c r="IA178"/>
      <c r="IB178"/>
      <c r="IC178"/>
      <c r="ID178"/>
      <c r="IE178"/>
      <c r="IF178"/>
      <c r="IG178"/>
      <c r="IH178"/>
      <c r="II178"/>
      <c r="IJ178"/>
      <c r="IK178"/>
      <c r="IL178"/>
      <c r="IM178"/>
      <c r="IN178"/>
      <c r="IO178"/>
      <c r="IP178"/>
      <c r="IQ178"/>
      <c r="IR178"/>
      <c r="IS178"/>
      <c r="IT178"/>
      <c r="IU178"/>
      <c r="IV178"/>
    </row>
    <row r="179" spans="1:256" s="82" customFormat="1" x14ac:dyDescent="0.2">
      <c r="A179"/>
      <c r="B179"/>
      <c r="C179" s="81"/>
      <c r="D179"/>
      <c r="E179"/>
      <c r="F179"/>
      <c r="G179"/>
      <c r="H179" s="81"/>
      <c r="I179"/>
      <c r="J179"/>
      <c r="K179"/>
      <c r="L179"/>
      <c r="M179" s="81"/>
      <c r="N179"/>
      <c r="O179"/>
      <c r="P179"/>
      <c r="Q179"/>
      <c r="R179" s="81"/>
      <c r="S179"/>
      <c r="T179"/>
      <c r="U179"/>
      <c r="FR179"/>
      <c r="FS179"/>
      <c r="FT179"/>
      <c r="FU179"/>
      <c r="FV179"/>
      <c r="FW179"/>
      <c r="FX179"/>
      <c r="FY179"/>
      <c r="FZ179"/>
      <c r="GA179"/>
      <c r="GB179"/>
      <c r="GC179"/>
      <c r="GD179"/>
      <c r="GE179"/>
      <c r="GF179"/>
      <c r="GG179"/>
      <c r="GH179"/>
      <c r="GI179"/>
      <c r="GJ179"/>
      <c r="GK179"/>
      <c r="GL179"/>
      <c r="GM179"/>
      <c r="GN179"/>
      <c r="GO179"/>
      <c r="GP179"/>
      <c r="GQ179"/>
      <c r="GR179"/>
      <c r="GS179"/>
      <c r="GT179"/>
      <c r="GU179"/>
      <c r="GV179"/>
      <c r="GW179"/>
      <c r="GX179"/>
      <c r="GY179"/>
      <c r="GZ179"/>
      <c r="HA179"/>
      <c r="HB179"/>
      <c r="HC179"/>
      <c r="HD179"/>
      <c r="HE179"/>
      <c r="HF179"/>
      <c r="HG179"/>
      <c r="HH179"/>
      <c r="HI179"/>
      <c r="HJ179"/>
      <c r="HK179"/>
      <c r="HL179"/>
      <c r="HM179"/>
      <c r="HN179"/>
      <c r="HO179"/>
      <c r="HP179"/>
      <c r="HQ179"/>
      <c r="HR179"/>
      <c r="HS179"/>
      <c r="HT179"/>
      <c r="HU179"/>
      <c r="HV179"/>
      <c r="HW179"/>
      <c r="HX179"/>
      <c r="HY179"/>
      <c r="HZ179"/>
      <c r="IA179"/>
      <c r="IB179"/>
      <c r="IC179"/>
      <c r="ID179"/>
      <c r="IE179"/>
      <c r="IF179"/>
      <c r="IG179"/>
      <c r="IH179"/>
      <c r="II179"/>
      <c r="IJ179"/>
      <c r="IK179"/>
      <c r="IL179"/>
      <c r="IM179"/>
      <c r="IN179"/>
      <c r="IO179"/>
      <c r="IP179"/>
      <c r="IQ179"/>
      <c r="IR179"/>
      <c r="IS179"/>
      <c r="IT179"/>
      <c r="IU179"/>
      <c r="IV179"/>
    </row>
    <row r="180" spans="1:256" s="82" customFormat="1" x14ac:dyDescent="0.2">
      <c r="A180"/>
      <c r="B180"/>
      <c r="C180" s="81"/>
      <c r="D180"/>
      <c r="E180"/>
      <c r="F180"/>
      <c r="G180"/>
      <c r="H180" s="81"/>
      <c r="I180"/>
      <c r="J180"/>
      <c r="K180"/>
      <c r="L180"/>
      <c r="M180" s="81"/>
      <c r="N180"/>
      <c r="O180"/>
      <c r="P180"/>
      <c r="Q180"/>
      <c r="R180" s="81"/>
      <c r="S180"/>
      <c r="T180"/>
      <c r="U180"/>
      <c r="FR180"/>
      <c r="FS180"/>
      <c r="FT180"/>
      <c r="FU180"/>
      <c r="FV180"/>
      <c r="FW180"/>
      <c r="FX180"/>
      <c r="FY180"/>
      <c r="FZ180"/>
      <c r="GA180"/>
      <c r="GB180"/>
      <c r="GC180"/>
      <c r="GD180"/>
      <c r="GE180"/>
      <c r="GF180"/>
      <c r="GG180"/>
      <c r="GH180"/>
      <c r="GI180"/>
      <c r="GJ180"/>
      <c r="GK180"/>
      <c r="GL180"/>
      <c r="GM180"/>
      <c r="GN180"/>
      <c r="GO180"/>
      <c r="GP180"/>
      <c r="GQ180"/>
      <c r="GR180"/>
      <c r="GS180"/>
      <c r="GT180"/>
      <c r="GU180"/>
      <c r="GV180"/>
      <c r="GW180"/>
      <c r="GX180"/>
      <c r="GY180"/>
      <c r="GZ180"/>
      <c r="HA180"/>
      <c r="HB180"/>
      <c r="HC180"/>
      <c r="HD180"/>
      <c r="HE180"/>
      <c r="HF180"/>
      <c r="HG180"/>
      <c r="HH180"/>
      <c r="HI180"/>
      <c r="HJ180"/>
      <c r="HK180"/>
      <c r="HL180"/>
      <c r="HM180"/>
      <c r="HN180"/>
      <c r="HO180"/>
      <c r="HP180"/>
      <c r="HQ180"/>
      <c r="HR180"/>
      <c r="HS180"/>
      <c r="HT180"/>
      <c r="HU180"/>
      <c r="HV180"/>
      <c r="HW180"/>
      <c r="HX180"/>
      <c r="HY180"/>
      <c r="HZ180"/>
      <c r="IA180"/>
      <c r="IB180"/>
      <c r="IC180"/>
      <c r="ID180"/>
      <c r="IE180"/>
      <c r="IF180"/>
      <c r="IG180"/>
      <c r="IH180"/>
      <c r="II180"/>
      <c r="IJ180"/>
      <c r="IK180"/>
      <c r="IL180"/>
      <c r="IM180"/>
      <c r="IN180"/>
      <c r="IO180"/>
      <c r="IP180"/>
      <c r="IQ180"/>
      <c r="IR180"/>
      <c r="IS180"/>
      <c r="IT180"/>
      <c r="IU180"/>
      <c r="IV180"/>
    </row>
    <row r="181" spans="1:256" s="82" customFormat="1" x14ac:dyDescent="0.2">
      <c r="A181"/>
      <c r="B181"/>
      <c r="C181" s="81"/>
      <c r="D181"/>
      <c r="E181"/>
      <c r="F181"/>
      <c r="G181"/>
      <c r="H181" s="81"/>
      <c r="I181"/>
      <c r="J181"/>
      <c r="K181"/>
      <c r="L181"/>
      <c r="M181" s="81"/>
      <c r="N181"/>
      <c r="O181"/>
      <c r="P181"/>
      <c r="Q181"/>
      <c r="R181" s="81"/>
      <c r="S181"/>
      <c r="T181"/>
      <c r="U181"/>
      <c r="FR181"/>
      <c r="FS181"/>
      <c r="FT181"/>
      <c r="FU181"/>
      <c r="FV181"/>
      <c r="FW181"/>
      <c r="FX181"/>
      <c r="FY181"/>
      <c r="FZ181"/>
      <c r="GA181"/>
      <c r="GB181"/>
      <c r="GC181"/>
      <c r="GD181"/>
      <c r="GE181"/>
      <c r="GF181"/>
      <c r="GG181"/>
      <c r="GH181"/>
      <c r="GI181"/>
      <c r="GJ181"/>
      <c r="GK181"/>
      <c r="GL181"/>
      <c r="GM181"/>
      <c r="GN181"/>
      <c r="GO181"/>
      <c r="GP181"/>
      <c r="GQ181"/>
      <c r="GR181"/>
      <c r="GS181"/>
      <c r="GT181"/>
      <c r="GU181"/>
      <c r="GV181"/>
      <c r="GW181"/>
      <c r="GX181"/>
      <c r="GY181"/>
      <c r="GZ181"/>
      <c r="HA181"/>
      <c r="HB181"/>
      <c r="HC181"/>
      <c r="HD181"/>
      <c r="HE181"/>
      <c r="HF181"/>
      <c r="HG181"/>
      <c r="HH181"/>
      <c r="HI181"/>
      <c r="HJ181"/>
      <c r="HK181"/>
      <c r="HL181"/>
      <c r="HM181"/>
      <c r="HN181"/>
      <c r="HO181"/>
      <c r="HP181"/>
      <c r="HQ181"/>
      <c r="HR181"/>
      <c r="HS181"/>
      <c r="HT181"/>
      <c r="HU181"/>
      <c r="HV181"/>
      <c r="HW181"/>
      <c r="HX181"/>
      <c r="HY181"/>
      <c r="HZ181"/>
      <c r="IA181"/>
      <c r="IB181"/>
      <c r="IC181"/>
      <c r="ID181"/>
      <c r="IE181"/>
      <c r="IF181"/>
      <c r="IG181"/>
      <c r="IH181"/>
      <c r="II181"/>
      <c r="IJ181"/>
      <c r="IK181"/>
      <c r="IL181"/>
      <c r="IM181"/>
      <c r="IN181"/>
      <c r="IO181"/>
      <c r="IP181"/>
      <c r="IQ181"/>
      <c r="IR181"/>
      <c r="IS181"/>
      <c r="IT181"/>
      <c r="IU181"/>
      <c r="IV181"/>
    </row>
    <row r="182" spans="1:256" s="82" customFormat="1" x14ac:dyDescent="0.2">
      <c r="A182"/>
      <c r="B182"/>
      <c r="C182" s="81"/>
      <c r="D182"/>
      <c r="E182"/>
      <c r="F182"/>
      <c r="G182"/>
      <c r="H182" s="81"/>
      <c r="I182"/>
      <c r="J182"/>
      <c r="K182"/>
      <c r="L182"/>
      <c r="M182" s="81"/>
      <c r="N182"/>
      <c r="O182"/>
      <c r="P182"/>
      <c r="Q182"/>
      <c r="R182" s="81"/>
      <c r="S182"/>
      <c r="T182"/>
      <c r="U182"/>
      <c r="FR182"/>
      <c r="FS182"/>
      <c r="FT182"/>
      <c r="FU182"/>
      <c r="FV182"/>
      <c r="FW182"/>
      <c r="FX182"/>
      <c r="FY182"/>
      <c r="FZ182"/>
      <c r="GA182"/>
      <c r="GB182"/>
      <c r="GC182"/>
      <c r="GD182"/>
      <c r="GE182"/>
      <c r="GF182"/>
      <c r="GG182"/>
      <c r="GH182"/>
      <c r="GI182"/>
      <c r="GJ182"/>
      <c r="GK182"/>
      <c r="GL182"/>
      <c r="GM182"/>
      <c r="GN182"/>
      <c r="GO182"/>
      <c r="GP182"/>
      <c r="GQ182"/>
      <c r="GR182"/>
      <c r="GS182"/>
      <c r="GT182"/>
      <c r="GU182"/>
      <c r="GV182"/>
      <c r="GW182"/>
      <c r="GX182"/>
      <c r="GY182"/>
      <c r="GZ182"/>
      <c r="HA182"/>
      <c r="HB182"/>
      <c r="HC182"/>
      <c r="HD182"/>
      <c r="HE182"/>
      <c r="HF182"/>
      <c r="HG182"/>
      <c r="HH182"/>
      <c r="HI182"/>
      <c r="HJ182"/>
      <c r="HK182"/>
      <c r="HL182"/>
      <c r="HM182"/>
      <c r="HN182"/>
      <c r="HO182"/>
      <c r="HP182"/>
      <c r="HQ182"/>
      <c r="HR182"/>
      <c r="HS182"/>
      <c r="HT182"/>
      <c r="HU182"/>
      <c r="HV182"/>
      <c r="HW182"/>
      <c r="HX182"/>
      <c r="HY182"/>
      <c r="HZ182"/>
      <c r="IA182"/>
      <c r="IB182"/>
      <c r="IC182"/>
      <c r="ID182"/>
      <c r="IE182"/>
      <c r="IF182"/>
      <c r="IG182"/>
      <c r="IH182"/>
      <c r="II182"/>
      <c r="IJ182"/>
      <c r="IK182"/>
      <c r="IL182"/>
      <c r="IM182"/>
      <c r="IN182"/>
      <c r="IO182"/>
      <c r="IP182"/>
      <c r="IQ182"/>
      <c r="IR182"/>
      <c r="IS182"/>
      <c r="IT182"/>
      <c r="IU182"/>
      <c r="IV182"/>
    </row>
    <row r="183" spans="1:256" s="82" customFormat="1" x14ac:dyDescent="0.2">
      <c r="A183"/>
      <c r="B183"/>
      <c r="C183" s="81"/>
      <c r="D183"/>
      <c r="E183"/>
      <c r="F183"/>
      <c r="G183"/>
      <c r="H183" s="81"/>
      <c r="I183"/>
      <c r="J183"/>
      <c r="K183"/>
      <c r="L183"/>
      <c r="M183" s="81"/>
      <c r="N183"/>
      <c r="O183"/>
      <c r="P183"/>
      <c r="Q183"/>
      <c r="R183" s="81"/>
      <c r="S183"/>
      <c r="T183"/>
      <c r="U183"/>
      <c r="FR183"/>
      <c r="FS183"/>
      <c r="FT183"/>
      <c r="FU183"/>
      <c r="FV183"/>
      <c r="FW183"/>
      <c r="FX183"/>
      <c r="FY183"/>
      <c r="FZ183"/>
      <c r="GA183"/>
      <c r="GB183"/>
      <c r="GC183"/>
      <c r="GD183"/>
      <c r="GE183"/>
      <c r="GF183"/>
      <c r="GG183"/>
      <c r="GH183"/>
      <c r="GI183"/>
      <c r="GJ183"/>
      <c r="GK183"/>
      <c r="GL183"/>
      <c r="GM183"/>
      <c r="GN183"/>
      <c r="GO183"/>
      <c r="GP183"/>
      <c r="GQ183"/>
      <c r="GR183"/>
      <c r="GS183"/>
      <c r="GT183"/>
      <c r="GU183"/>
      <c r="GV183"/>
      <c r="GW183"/>
      <c r="GX183"/>
      <c r="GY183"/>
      <c r="GZ183"/>
      <c r="HA183"/>
      <c r="HB183"/>
      <c r="HC183"/>
      <c r="HD183"/>
      <c r="HE183"/>
      <c r="HF183"/>
      <c r="HG183"/>
      <c r="HH183"/>
      <c r="HI183"/>
      <c r="HJ183"/>
      <c r="HK183"/>
      <c r="HL183"/>
      <c r="HM183"/>
      <c r="HN183"/>
      <c r="HO183"/>
      <c r="HP183"/>
      <c r="HQ183"/>
      <c r="HR183"/>
      <c r="HS183"/>
      <c r="HT183"/>
      <c r="HU183"/>
      <c r="HV183"/>
      <c r="HW183"/>
      <c r="HX183"/>
      <c r="HY183"/>
      <c r="HZ183"/>
      <c r="IA183"/>
      <c r="IB183"/>
      <c r="IC183"/>
      <c r="ID183"/>
      <c r="IE183"/>
      <c r="IF183"/>
      <c r="IG183"/>
      <c r="IH183"/>
      <c r="II183"/>
      <c r="IJ183"/>
      <c r="IK183"/>
      <c r="IL183"/>
      <c r="IM183"/>
      <c r="IN183"/>
      <c r="IO183"/>
      <c r="IP183"/>
      <c r="IQ183"/>
      <c r="IR183"/>
      <c r="IS183"/>
      <c r="IT183"/>
      <c r="IU183"/>
      <c r="IV183"/>
    </row>
    <row r="184" spans="1:256" s="82" customFormat="1" x14ac:dyDescent="0.2">
      <c r="A184"/>
      <c r="B184"/>
      <c r="C184" s="81"/>
      <c r="D184"/>
      <c r="E184"/>
      <c r="F184"/>
      <c r="G184"/>
      <c r="H184" s="81"/>
      <c r="I184"/>
      <c r="J184"/>
      <c r="K184"/>
      <c r="L184"/>
      <c r="M184" s="81"/>
      <c r="N184"/>
      <c r="O184"/>
      <c r="P184"/>
      <c r="Q184"/>
      <c r="R184" s="81"/>
      <c r="S184"/>
      <c r="T184"/>
      <c r="U184"/>
      <c r="FR184"/>
      <c r="FS184"/>
      <c r="FT184"/>
      <c r="FU184"/>
      <c r="FV184"/>
      <c r="FW184"/>
      <c r="FX184"/>
      <c r="FY184"/>
      <c r="FZ184"/>
      <c r="GA184"/>
      <c r="GB184"/>
      <c r="GC184"/>
      <c r="GD184"/>
      <c r="GE184"/>
      <c r="GF184"/>
      <c r="GG184"/>
      <c r="GH184"/>
      <c r="GI184"/>
      <c r="GJ184"/>
      <c r="GK184"/>
      <c r="GL184"/>
      <c r="GM184"/>
      <c r="GN184"/>
      <c r="GO184"/>
      <c r="GP184"/>
      <c r="GQ184"/>
      <c r="GR184"/>
      <c r="GS184"/>
      <c r="GT184"/>
      <c r="GU184"/>
      <c r="GV184"/>
      <c r="GW184"/>
      <c r="GX184"/>
      <c r="GY184"/>
      <c r="GZ184"/>
      <c r="HA184"/>
      <c r="HB184"/>
      <c r="HC184"/>
      <c r="HD184"/>
      <c r="HE184"/>
      <c r="HF184"/>
      <c r="HG184"/>
      <c r="HH184"/>
      <c r="HI184"/>
      <c r="HJ184"/>
      <c r="HK184"/>
      <c r="HL184"/>
      <c r="HM184"/>
      <c r="HN184"/>
      <c r="HO184"/>
      <c r="HP184"/>
      <c r="HQ184"/>
      <c r="HR184"/>
      <c r="HS184"/>
      <c r="HT184"/>
      <c r="HU184"/>
      <c r="HV184"/>
      <c r="HW184"/>
      <c r="HX184"/>
      <c r="HY184"/>
      <c r="HZ184"/>
      <c r="IA184"/>
      <c r="IB184"/>
      <c r="IC184"/>
      <c r="ID184"/>
      <c r="IE184"/>
      <c r="IF184"/>
      <c r="IG184"/>
      <c r="IH184"/>
      <c r="II184"/>
      <c r="IJ184"/>
      <c r="IK184"/>
      <c r="IL184"/>
      <c r="IM184"/>
      <c r="IN184"/>
      <c r="IO184"/>
      <c r="IP184"/>
      <c r="IQ184"/>
      <c r="IR184"/>
      <c r="IS184"/>
      <c r="IT184"/>
      <c r="IU184"/>
      <c r="IV184"/>
    </row>
    <row r="185" spans="1:256" s="82" customFormat="1" x14ac:dyDescent="0.2">
      <c r="A185"/>
      <c r="B185"/>
      <c r="C185" s="81"/>
      <c r="D185"/>
      <c r="E185"/>
      <c r="F185"/>
      <c r="G185"/>
      <c r="H185" s="81"/>
      <c r="I185"/>
      <c r="J185"/>
      <c r="K185"/>
      <c r="L185"/>
      <c r="M185" s="81"/>
      <c r="N185"/>
      <c r="O185"/>
      <c r="P185"/>
      <c r="Q185"/>
      <c r="R185" s="81"/>
      <c r="S185"/>
      <c r="T185"/>
      <c r="U185"/>
      <c r="FR185"/>
      <c r="FS185"/>
      <c r="FT185"/>
      <c r="FU185"/>
      <c r="FV185"/>
      <c r="FW185"/>
      <c r="FX185"/>
      <c r="FY185"/>
      <c r="FZ185"/>
      <c r="GA185"/>
      <c r="GB185"/>
      <c r="GC185"/>
      <c r="GD185"/>
      <c r="GE185"/>
      <c r="GF185"/>
      <c r="GG185"/>
      <c r="GH185"/>
      <c r="GI185"/>
      <c r="GJ185"/>
      <c r="GK185"/>
      <c r="GL185"/>
      <c r="GM185"/>
      <c r="GN185"/>
      <c r="GO185"/>
      <c r="GP185"/>
      <c r="GQ185"/>
      <c r="GR185"/>
      <c r="GS185"/>
      <c r="GT185"/>
      <c r="GU185"/>
      <c r="GV185"/>
      <c r="GW185"/>
      <c r="GX185"/>
      <c r="GY185"/>
      <c r="GZ185"/>
      <c r="HA185"/>
      <c r="HB185"/>
      <c r="HC185"/>
      <c r="HD185"/>
      <c r="HE185"/>
      <c r="HF185"/>
      <c r="HG185"/>
      <c r="HH185"/>
      <c r="HI185"/>
      <c r="HJ185"/>
      <c r="HK185"/>
      <c r="HL185"/>
      <c r="HM185"/>
      <c r="HN185"/>
      <c r="HO185"/>
      <c r="HP185"/>
      <c r="HQ185"/>
      <c r="HR185"/>
      <c r="HS185"/>
      <c r="HT185"/>
      <c r="HU185"/>
      <c r="HV185"/>
      <c r="HW185"/>
      <c r="HX185"/>
      <c r="HY185"/>
      <c r="HZ185"/>
      <c r="IA185"/>
      <c r="IB185"/>
      <c r="IC185"/>
      <c r="ID185"/>
      <c r="IE185"/>
      <c r="IF185"/>
      <c r="IG185"/>
      <c r="IH185"/>
      <c r="II185"/>
      <c r="IJ185"/>
      <c r="IK185"/>
      <c r="IL185"/>
      <c r="IM185"/>
      <c r="IN185"/>
      <c r="IO185"/>
      <c r="IP185"/>
      <c r="IQ185"/>
      <c r="IR185"/>
      <c r="IS185"/>
      <c r="IT185"/>
      <c r="IU185"/>
      <c r="IV185"/>
    </row>
    <row r="186" spans="1:256" s="82" customFormat="1" x14ac:dyDescent="0.2">
      <c r="A186"/>
      <c r="B186"/>
      <c r="C186" s="81"/>
      <c r="D186"/>
      <c r="E186"/>
      <c r="F186"/>
      <c r="G186"/>
      <c r="H186" s="81"/>
      <c r="I186"/>
      <c r="J186"/>
      <c r="K186"/>
      <c r="L186"/>
      <c r="M186" s="81"/>
      <c r="N186"/>
      <c r="O186"/>
      <c r="P186"/>
      <c r="Q186"/>
      <c r="R186" s="81"/>
      <c r="S186"/>
      <c r="T186"/>
      <c r="U186"/>
      <c r="FR186"/>
      <c r="FS186"/>
      <c r="FT186"/>
      <c r="FU186"/>
      <c r="FV186"/>
      <c r="FW186"/>
      <c r="FX186"/>
      <c r="FY186"/>
      <c r="FZ186"/>
      <c r="GA186"/>
      <c r="GB186"/>
      <c r="GC186"/>
      <c r="GD186"/>
      <c r="GE186"/>
      <c r="GF186"/>
      <c r="GG186"/>
      <c r="GH186"/>
      <c r="GI186"/>
      <c r="GJ186"/>
      <c r="GK186"/>
      <c r="GL186"/>
      <c r="GM186"/>
      <c r="GN186"/>
      <c r="GO186"/>
      <c r="GP186"/>
      <c r="GQ186"/>
      <c r="GR186"/>
      <c r="GS186"/>
      <c r="GT186"/>
      <c r="GU186"/>
      <c r="GV186"/>
      <c r="GW186"/>
      <c r="GX186"/>
      <c r="GY186"/>
      <c r="GZ186"/>
      <c r="HA186"/>
      <c r="HB186"/>
      <c r="HC186"/>
      <c r="HD186"/>
      <c r="HE186"/>
      <c r="HF186"/>
      <c r="HG186"/>
      <c r="HH186"/>
      <c r="HI186"/>
      <c r="HJ186"/>
      <c r="HK186"/>
      <c r="HL186"/>
      <c r="HM186"/>
      <c r="HN186"/>
      <c r="HO186"/>
      <c r="HP186"/>
      <c r="HQ186"/>
      <c r="HR186"/>
      <c r="HS186"/>
      <c r="HT186"/>
      <c r="HU186"/>
      <c r="HV186"/>
      <c r="HW186"/>
      <c r="HX186"/>
      <c r="HY186"/>
      <c r="HZ186"/>
      <c r="IA186"/>
      <c r="IB186"/>
      <c r="IC186"/>
      <c r="ID186"/>
      <c r="IE186"/>
      <c r="IF186"/>
      <c r="IG186"/>
      <c r="IH186"/>
      <c r="II186"/>
      <c r="IJ186"/>
      <c r="IK186"/>
      <c r="IL186"/>
      <c r="IM186"/>
      <c r="IN186"/>
      <c r="IO186"/>
      <c r="IP186"/>
      <c r="IQ186"/>
      <c r="IR186"/>
      <c r="IS186"/>
      <c r="IT186"/>
      <c r="IU186"/>
      <c r="IV186"/>
    </row>
    <row r="187" spans="1:256" s="82" customFormat="1" x14ac:dyDescent="0.2">
      <c r="A187"/>
      <c r="B187"/>
      <c r="C187" s="81"/>
      <c r="D187"/>
      <c r="E187"/>
      <c r="F187"/>
      <c r="G187"/>
      <c r="H187" s="81"/>
      <c r="I187"/>
      <c r="J187"/>
      <c r="K187"/>
      <c r="L187"/>
      <c r="M187" s="81"/>
      <c r="N187"/>
      <c r="O187"/>
      <c r="P187"/>
      <c r="Q187"/>
      <c r="R187" s="81"/>
      <c r="S187"/>
      <c r="T187"/>
      <c r="U187"/>
      <c r="FR187"/>
      <c r="FS187"/>
      <c r="FT187"/>
      <c r="FU187"/>
      <c r="FV187"/>
      <c r="FW187"/>
      <c r="FX187"/>
      <c r="FY187"/>
      <c r="FZ187"/>
      <c r="GA187"/>
      <c r="GB187"/>
      <c r="GC187"/>
      <c r="GD187"/>
      <c r="GE187"/>
      <c r="GF187"/>
      <c r="GG187"/>
      <c r="GH187"/>
      <c r="GI187"/>
      <c r="GJ187"/>
      <c r="GK187"/>
      <c r="GL187"/>
      <c r="GM187"/>
      <c r="GN187"/>
      <c r="GO187"/>
      <c r="GP187"/>
      <c r="GQ187"/>
      <c r="GR187"/>
      <c r="GS187"/>
      <c r="GT187"/>
      <c r="GU187"/>
      <c r="GV187"/>
      <c r="GW187"/>
      <c r="GX187"/>
      <c r="GY187"/>
      <c r="GZ187"/>
      <c r="HA187"/>
      <c r="HB187"/>
      <c r="HC187"/>
      <c r="HD187"/>
      <c r="HE187"/>
      <c r="HF187"/>
      <c r="HG187"/>
      <c r="HH187"/>
      <c r="HI187"/>
      <c r="HJ187"/>
      <c r="HK187"/>
      <c r="HL187"/>
      <c r="HM187"/>
      <c r="HN187"/>
      <c r="HO187"/>
      <c r="HP187"/>
      <c r="HQ187"/>
      <c r="HR187"/>
      <c r="HS187"/>
      <c r="HT187"/>
      <c r="HU187"/>
      <c r="HV187"/>
      <c r="HW187"/>
      <c r="HX187"/>
      <c r="HY187"/>
      <c r="HZ187"/>
      <c r="IA187"/>
      <c r="IB187"/>
      <c r="IC187"/>
      <c r="ID187"/>
      <c r="IE187"/>
      <c r="IF187"/>
      <c r="IG187"/>
      <c r="IH187"/>
      <c r="II187"/>
      <c r="IJ187"/>
      <c r="IK187"/>
      <c r="IL187"/>
      <c r="IM187"/>
      <c r="IN187"/>
      <c r="IO187"/>
      <c r="IP187"/>
      <c r="IQ187"/>
      <c r="IR187"/>
      <c r="IS187"/>
      <c r="IT187"/>
      <c r="IU187"/>
      <c r="IV187"/>
    </row>
    <row r="188" spans="1:256" s="82" customFormat="1" x14ac:dyDescent="0.2">
      <c r="A188"/>
      <c r="B188"/>
      <c r="C188" s="81"/>
      <c r="D188"/>
      <c r="E188"/>
      <c r="F188"/>
      <c r="G188"/>
      <c r="H188" s="81"/>
      <c r="I188"/>
      <c r="J188"/>
      <c r="K188"/>
      <c r="L188"/>
      <c r="M188" s="81"/>
      <c r="N188"/>
      <c r="O188"/>
      <c r="P188"/>
      <c r="Q188"/>
      <c r="R188" s="81"/>
      <c r="S188"/>
      <c r="T188"/>
      <c r="U188"/>
      <c r="FR188"/>
      <c r="FS188"/>
      <c r="FT188"/>
      <c r="FU188"/>
      <c r="FV188"/>
      <c r="FW188"/>
      <c r="FX188"/>
      <c r="FY188"/>
      <c r="FZ188"/>
      <c r="GA188"/>
      <c r="GB188"/>
      <c r="GC188"/>
      <c r="GD188"/>
      <c r="GE188"/>
      <c r="GF188"/>
      <c r="GG188"/>
      <c r="GH188"/>
      <c r="GI188"/>
      <c r="GJ188"/>
      <c r="GK188"/>
      <c r="GL188"/>
      <c r="GM188"/>
      <c r="GN188"/>
      <c r="GO188"/>
      <c r="GP188"/>
      <c r="GQ188"/>
      <c r="GR188"/>
      <c r="GS188"/>
      <c r="GT188"/>
      <c r="GU188"/>
      <c r="GV188"/>
      <c r="GW188"/>
      <c r="GX188"/>
      <c r="GY188"/>
      <c r="GZ188"/>
      <c r="HA188"/>
      <c r="HB188"/>
      <c r="HC188"/>
      <c r="HD188"/>
      <c r="HE188"/>
      <c r="HF188"/>
      <c r="HG188"/>
      <c r="HH188"/>
      <c r="HI188"/>
      <c r="HJ188"/>
      <c r="HK188"/>
      <c r="HL188"/>
      <c r="HM188"/>
      <c r="HN188"/>
      <c r="HO188"/>
      <c r="HP188"/>
      <c r="HQ188"/>
      <c r="HR188"/>
      <c r="HS188"/>
      <c r="HT188"/>
      <c r="HU188"/>
      <c r="HV188"/>
      <c r="HW188"/>
      <c r="HX188"/>
      <c r="HY188"/>
      <c r="HZ188"/>
      <c r="IA188"/>
      <c r="IB188"/>
      <c r="IC188"/>
      <c r="ID188"/>
      <c r="IE188"/>
      <c r="IF188"/>
      <c r="IG188"/>
      <c r="IH188"/>
      <c r="II188"/>
      <c r="IJ188"/>
      <c r="IK188"/>
      <c r="IL188"/>
      <c r="IM188"/>
      <c r="IN188"/>
      <c r="IO188"/>
      <c r="IP188"/>
      <c r="IQ188"/>
      <c r="IR188"/>
      <c r="IS188"/>
      <c r="IT188"/>
      <c r="IU188"/>
      <c r="IV188"/>
    </row>
    <row r="189" spans="1:256" s="82" customFormat="1" x14ac:dyDescent="0.2">
      <c r="A189"/>
      <c r="B189"/>
      <c r="C189" s="81"/>
      <c r="D189"/>
      <c r="E189"/>
      <c r="F189"/>
      <c r="G189"/>
      <c r="H189" s="81"/>
      <c r="I189"/>
      <c r="J189"/>
      <c r="K189"/>
      <c r="L189"/>
      <c r="M189" s="81"/>
      <c r="N189"/>
      <c r="O189"/>
      <c r="P189"/>
      <c r="Q189"/>
      <c r="R189" s="81"/>
      <c r="S189"/>
      <c r="T189"/>
      <c r="U189"/>
      <c r="FR189"/>
      <c r="FS189"/>
      <c r="FT189"/>
      <c r="FU189"/>
      <c r="FV189"/>
      <c r="FW189"/>
      <c r="FX189"/>
      <c r="FY189"/>
      <c r="FZ189"/>
      <c r="GA189"/>
      <c r="GB189"/>
      <c r="GC189"/>
      <c r="GD189"/>
      <c r="GE189"/>
      <c r="GF189"/>
      <c r="GG189"/>
      <c r="GH189"/>
      <c r="GI189"/>
      <c r="GJ189"/>
      <c r="GK189"/>
      <c r="GL189"/>
      <c r="GM189"/>
      <c r="GN189"/>
      <c r="GO189"/>
      <c r="GP189"/>
      <c r="GQ189"/>
      <c r="GR189"/>
      <c r="GS189"/>
      <c r="GT189"/>
      <c r="GU189"/>
      <c r="GV189"/>
      <c r="GW189"/>
      <c r="GX189"/>
      <c r="GY189"/>
      <c r="GZ189"/>
      <c r="HA189"/>
      <c r="HB189"/>
      <c r="HC189"/>
      <c r="HD189"/>
      <c r="HE189"/>
      <c r="HF189"/>
      <c r="HG189"/>
      <c r="HH189"/>
      <c r="HI189"/>
      <c r="HJ189"/>
      <c r="HK189"/>
      <c r="HL189"/>
      <c r="HM189"/>
      <c r="HN189"/>
      <c r="HO189"/>
      <c r="HP189"/>
      <c r="HQ189"/>
      <c r="HR189"/>
      <c r="HS189"/>
      <c r="HT189"/>
      <c r="HU189"/>
      <c r="HV189"/>
      <c r="HW189"/>
      <c r="HX189"/>
      <c r="HY189"/>
      <c r="HZ189"/>
      <c r="IA189"/>
      <c r="IB189"/>
      <c r="IC189"/>
      <c r="ID189"/>
      <c r="IE189"/>
      <c r="IF189"/>
      <c r="IG189"/>
      <c r="IH189"/>
      <c r="II189"/>
      <c r="IJ189"/>
      <c r="IK189"/>
      <c r="IL189"/>
      <c r="IM189"/>
      <c r="IN189"/>
      <c r="IO189"/>
      <c r="IP189"/>
      <c r="IQ189"/>
      <c r="IR189"/>
      <c r="IS189"/>
      <c r="IT189"/>
      <c r="IU189"/>
      <c r="IV189"/>
    </row>
    <row r="190" spans="1:256" s="82" customFormat="1" x14ac:dyDescent="0.2">
      <c r="A190"/>
      <c r="B190"/>
      <c r="C190" s="81"/>
      <c r="D190"/>
      <c r="E190"/>
      <c r="F190"/>
      <c r="G190"/>
      <c r="H190" s="81"/>
      <c r="I190"/>
      <c r="J190"/>
      <c r="K190"/>
      <c r="L190"/>
      <c r="M190" s="81"/>
      <c r="N190"/>
      <c r="O190"/>
      <c r="P190"/>
      <c r="Q190"/>
      <c r="R190" s="81"/>
      <c r="S190"/>
      <c r="T190"/>
      <c r="U190"/>
      <c r="FR190"/>
      <c r="FS190"/>
      <c r="FT190"/>
      <c r="FU190"/>
      <c r="FV190"/>
      <c r="FW190"/>
      <c r="FX190"/>
      <c r="FY190"/>
      <c r="FZ190"/>
      <c r="GA190"/>
      <c r="GB190"/>
      <c r="GC190"/>
      <c r="GD190"/>
      <c r="GE190"/>
      <c r="GF190"/>
      <c r="GG190"/>
      <c r="GH190"/>
      <c r="GI190"/>
      <c r="GJ190"/>
      <c r="GK190"/>
      <c r="GL190"/>
      <c r="GM190"/>
      <c r="GN190"/>
      <c r="GO190"/>
      <c r="GP190"/>
      <c r="GQ190"/>
      <c r="GR190"/>
      <c r="GS190"/>
      <c r="GT190"/>
      <c r="GU190"/>
      <c r="GV190"/>
      <c r="GW190"/>
      <c r="GX190"/>
      <c r="GY190"/>
      <c r="GZ190"/>
      <c r="HA190"/>
      <c r="HB190"/>
      <c r="HC190"/>
      <c r="HD190"/>
      <c r="HE190"/>
      <c r="HF190"/>
      <c r="HG190"/>
      <c r="HH190"/>
      <c r="HI190"/>
      <c r="HJ190"/>
      <c r="HK190"/>
      <c r="HL190"/>
      <c r="HM190"/>
      <c r="HN190"/>
      <c r="HO190"/>
      <c r="HP190"/>
      <c r="HQ190"/>
      <c r="HR190"/>
      <c r="HS190"/>
      <c r="HT190"/>
      <c r="HU190"/>
      <c r="HV190"/>
      <c r="HW190"/>
      <c r="HX190"/>
      <c r="HY190"/>
      <c r="HZ190"/>
      <c r="IA190"/>
      <c r="IB190"/>
      <c r="IC190"/>
      <c r="ID190"/>
      <c r="IE190"/>
      <c r="IF190"/>
      <c r="IG190"/>
      <c r="IH190"/>
      <c r="II190"/>
      <c r="IJ190"/>
      <c r="IK190"/>
      <c r="IL190"/>
      <c r="IM190"/>
      <c r="IN190"/>
      <c r="IO190"/>
      <c r="IP190"/>
      <c r="IQ190"/>
      <c r="IR190"/>
      <c r="IS190"/>
      <c r="IT190"/>
      <c r="IU190"/>
      <c r="IV190"/>
    </row>
    <row r="191" spans="1:256" s="82" customFormat="1" x14ac:dyDescent="0.2">
      <c r="A191"/>
      <c r="B191"/>
      <c r="C191" s="81"/>
      <c r="D191"/>
      <c r="E191"/>
      <c r="F191"/>
      <c r="G191"/>
      <c r="H191" s="81"/>
      <c r="I191"/>
      <c r="J191"/>
      <c r="K191"/>
      <c r="L191"/>
      <c r="M191" s="81"/>
      <c r="N191"/>
      <c r="O191"/>
      <c r="P191"/>
      <c r="Q191"/>
      <c r="R191" s="81"/>
      <c r="S191"/>
      <c r="T191"/>
      <c r="U191"/>
      <c r="FR191"/>
      <c r="FS191"/>
      <c r="FT191"/>
      <c r="FU191"/>
      <c r="FV191"/>
      <c r="FW191"/>
      <c r="FX191"/>
      <c r="FY191"/>
      <c r="FZ191"/>
      <c r="GA191"/>
      <c r="GB191"/>
      <c r="GC191"/>
      <c r="GD191"/>
      <c r="GE191"/>
      <c r="GF191"/>
      <c r="GG191"/>
      <c r="GH191"/>
      <c r="GI191"/>
      <c r="GJ191"/>
      <c r="GK191"/>
      <c r="GL191"/>
      <c r="GM191"/>
      <c r="GN191"/>
      <c r="GO191"/>
      <c r="GP191"/>
      <c r="GQ191"/>
      <c r="GR191"/>
      <c r="GS191"/>
      <c r="GT191"/>
      <c r="GU191"/>
      <c r="GV191"/>
      <c r="GW191"/>
      <c r="GX191"/>
      <c r="GY191"/>
      <c r="GZ191"/>
      <c r="HA191"/>
      <c r="HB191"/>
      <c r="HC191"/>
      <c r="HD191"/>
      <c r="HE191"/>
      <c r="HF191"/>
      <c r="HG191"/>
      <c r="HH191"/>
      <c r="HI191"/>
      <c r="HJ191"/>
      <c r="HK191"/>
      <c r="HL191"/>
      <c r="HM191"/>
      <c r="HN191"/>
      <c r="HO191"/>
      <c r="HP191"/>
      <c r="HQ191"/>
      <c r="HR191"/>
      <c r="HS191"/>
      <c r="HT191"/>
      <c r="HU191"/>
      <c r="HV191"/>
      <c r="HW191"/>
      <c r="HX191"/>
      <c r="HY191"/>
      <c r="HZ191"/>
      <c r="IA191"/>
      <c r="IB191"/>
      <c r="IC191"/>
      <c r="ID191"/>
      <c r="IE191"/>
      <c r="IF191"/>
      <c r="IG191"/>
      <c r="IH191"/>
      <c r="II191"/>
      <c r="IJ191"/>
      <c r="IK191"/>
      <c r="IL191"/>
      <c r="IM191"/>
      <c r="IN191"/>
      <c r="IO191"/>
      <c r="IP191"/>
      <c r="IQ191"/>
      <c r="IR191"/>
      <c r="IS191"/>
      <c r="IT191"/>
      <c r="IU191"/>
      <c r="IV191"/>
    </row>
    <row r="192" spans="1:256" s="82" customFormat="1" x14ac:dyDescent="0.2">
      <c r="A192"/>
      <c r="B192"/>
      <c r="C192" s="81"/>
      <c r="D192"/>
      <c r="E192"/>
      <c r="F192"/>
      <c r="G192"/>
      <c r="H192" s="81"/>
      <c r="I192"/>
      <c r="J192"/>
      <c r="K192"/>
      <c r="L192"/>
      <c r="M192" s="81"/>
      <c r="N192"/>
      <c r="O192"/>
      <c r="P192"/>
      <c r="Q192"/>
      <c r="R192" s="81"/>
      <c r="S192"/>
      <c r="T192"/>
      <c r="U192"/>
      <c r="FR192"/>
      <c r="FS192"/>
      <c r="FT192"/>
      <c r="FU192"/>
      <c r="FV192"/>
      <c r="FW192"/>
      <c r="FX192"/>
      <c r="FY192"/>
      <c r="FZ192"/>
      <c r="GA192"/>
      <c r="GB192"/>
      <c r="GC192"/>
      <c r="GD192"/>
      <c r="GE192"/>
      <c r="GF192"/>
      <c r="GG192"/>
      <c r="GH192"/>
      <c r="GI192"/>
      <c r="GJ192"/>
      <c r="GK192"/>
      <c r="GL192"/>
      <c r="GM192"/>
      <c r="GN192"/>
      <c r="GO192"/>
      <c r="GP192"/>
      <c r="GQ192"/>
      <c r="GR192"/>
      <c r="GS192"/>
      <c r="GT192"/>
      <c r="GU192"/>
      <c r="GV192"/>
      <c r="GW192"/>
      <c r="GX192"/>
      <c r="GY192"/>
      <c r="GZ192"/>
      <c r="HA192"/>
      <c r="HB192"/>
      <c r="HC192"/>
      <c r="HD192"/>
      <c r="HE192"/>
      <c r="HF192"/>
      <c r="HG192"/>
      <c r="HH192"/>
      <c r="HI192"/>
      <c r="HJ192"/>
      <c r="HK192"/>
      <c r="HL192"/>
      <c r="HM192"/>
      <c r="HN192"/>
      <c r="HO192"/>
      <c r="HP192"/>
      <c r="HQ192"/>
      <c r="HR192"/>
      <c r="HS192"/>
      <c r="HT192"/>
      <c r="HU192"/>
      <c r="HV192"/>
      <c r="HW192"/>
      <c r="HX192"/>
      <c r="HY192"/>
      <c r="HZ192"/>
      <c r="IA192"/>
      <c r="IB192"/>
      <c r="IC192"/>
      <c r="ID192"/>
      <c r="IE192"/>
      <c r="IF192"/>
      <c r="IG192"/>
      <c r="IH192"/>
      <c r="II192"/>
      <c r="IJ192"/>
      <c r="IK192"/>
      <c r="IL192"/>
      <c r="IM192"/>
      <c r="IN192"/>
      <c r="IO192"/>
      <c r="IP192"/>
      <c r="IQ192"/>
      <c r="IR192"/>
      <c r="IS192"/>
      <c r="IT192"/>
      <c r="IU192"/>
      <c r="IV192"/>
    </row>
    <row r="193" spans="1:256" s="82" customFormat="1" x14ac:dyDescent="0.2">
      <c r="A193"/>
      <c r="B193"/>
      <c r="C193" s="81"/>
      <c r="D193"/>
      <c r="E193"/>
      <c r="F193"/>
      <c r="G193"/>
      <c r="H193" s="81"/>
      <c r="I193"/>
      <c r="J193"/>
      <c r="K193"/>
      <c r="L193"/>
      <c r="M193" s="81"/>
      <c r="N193"/>
      <c r="O193"/>
      <c r="P193"/>
      <c r="Q193"/>
      <c r="R193" s="81"/>
      <c r="S193"/>
      <c r="T193"/>
      <c r="U193"/>
      <c r="FR193"/>
      <c r="FS193"/>
      <c r="FT193"/>
      <c r="FU193"/>
      <c r="FV193"/>
      <c r="FW193"/>
      <c r="FX193"/>
      <c r="FY193"/>
      <c r="FZ193"/>
      <c r="GA193"/>
      <c r="GB193"/>
      <c r="GC193"/>
      <c r="GD193"/>
      <c r="GE193"/>
      <c r="GF193"/>
      <c r="GG193"/>
      <c r="GH193"/>
      <c r="GI193"/>
      <c r="GJ193"/>
      <c r="GK193"/>
      <c r="GL193"/>
      <c r="GM193"/>
      <c r="GN193"/>
      <c r="GO193"/>
      <c r="GP193"/>
      <c r="GQ193"/>
      <c r="GR193"/>
      <c r="GS193"/>
      <c r="GT193"/>
      <c r="GU193"/>
      <c r="GV193"/>
      <c r="GW193"/>
      <c r="GX193"/>
      <c r="GY193"/>
      <c r="GZ193"/>
      <c r="HA193"/>
      <c r="HB193"/>
      <c r="HC193"/>
      <c r="HD193"/>
      <c r="HE193"/>
      <c r="HF193"/>
      <c r="HG193"/>
      <c r="HH193"/>
      <c r="HI193"/>
      <c r="HJ193"/>
      <c r="HK193"/>
      <c r="HL193"/>
      <c r="HM193"/>
      <c r="HN193"/>
      <c r="HO193"/>
      <c r="HP193"/>
      <c r="HQ193"/>
      <c r="HR193"/>
      <c r="HS193"/>
      <c r="HT193"/>
      <c r="HU193"/>
      <c r="HV193"/>
      <c r="HW193"/>
      <c r="HX193"/>
      <c r="HY193"/>
      <c r="HZ193"/>
      <c r="IA193"/>
      <c r="IB193"/>
      <c r="IC193"/>
      <c r="ID193"/>
      <c r="IE193"/>
      <c r="IF193"/>
      <c r="IG193"/>
      <c r="IH193"/>
      <c r="II193"/>
      <c r="IJ193"/>
      <c r="IK193"/>
      <c r="IL193"/>
      <c r="IM193"/>
      <c r="IN193"/>
      <c r="IO193"/>
      <c r="IP193"/>
      <c r="IQ193"/>
      <c r="IR193"/>
      <c r="IS193"/>
      <c r="IT193"/>
      <c r="IU193"/>
      <c r="IV193"/>
    </row>
    <row r="194" spans="1:256" s="82" customFormat="1" x14ac:dyDescent="0.2">
      <c r="A194"/>
      <c r="B194"/>
      <c r="C194" s="81"/>
      <c r="D194"/>
      <c r="E194"/>
      <c r="F194"/>
      <c r="G194"/>
      <c r="H194" s="81"/>
      <c r="I194"/>
      <c r="J194"/>
      <c r="K194"/>
      <c r="L194"/>
      <c r="M194" s="81"/>
      <c r="N194"/>
      <c r="O194"/>
      <c r="P194"/>
      <c r="Q194"/>
      <c r="R194" s="81"/>
      <c r="S194"/>
      <c r="T194"/>
      <c r="U194"/>
      <c r="FR194"/>
      <c r="FS194"/>
      <c r="FT194"/>
      <c r="FU194"/>
      <c r="FV194"/>
      <c r="FW194"/>
      <c r="FX194"/>
      <c r="FY194"/>
      <c r="FZ194"/>
      <c r="GA194"/>
      <c r="GB194"/>
      <c r="GC194"/>
      <c r="GD194"/>
      <c r="GE194"/>
      <c r="GF194"/>
      <c r="GG194"/>
      <c r="GH194"/>
      <c r="GI194"/>
      <c r="GJ194"/>
      <c r="GK194"/>
      <c r="GL194"/>
      <c r="GM194"/>
      <c r="GN194"/>
      <c r="GO194"/>
      <c r="GP194"/>
      <c r="GQ194"/>
      <c r="GR194"/>
      <c r="GS194"/>
      <c r="GT194"/>
      <c r="GU194"/>
      <c r="GV194"/>
      <c r="GW194"/>
      <c r="GX194"/>
      <c r="GY194"/>
      <c r="GZ194"/>
      <c r="HA194"/>
      <c r="HB194"/>
      <c r="HC194"/>
      <c r="HD194"/>
      <c r="HE194"/>
      <c r="HF194"/>
      <c r="HG194"/>
      <c r="HH194"/>
      <c r="HI194"/>
      <c r="HJ194"/>
      <c r="HK194"/>
      <c r="HL194"/>
      <c r="HM194"/>
      <c r="HN194"/>
      <c r="HO194"/>
      <c r="HP194"/>
      <c r="HQ194"/>
      <c r="HR194"/>
      <c r="HS194"/>
      <c r="HT194"/>
      <c r="HU194"/>
      <c r="HV194"/>
      <c r="HW194"/>
      <c r="HX194"/>
      <c r="HY194"/>
      <c r="HZ194"/>
      <c r="IA194"/>
      <c r="IB194"/>
      <c r="IC194"/>
      <c r="ID194"/>
      <c r="IE194"/>
      <c r="IF194"/>
      <c r="IG194"/>
      <c r="IH194"/>
      <c r="II194"/>
      <c r="IJ194"/>
      <c r="IK194"/>
      <c r="IL194"/>
      <c r="IM194"/>
      <c r="IN194"/>
      <c r="IO194"/>
      <c r="IP194"/>
      <c r="IQ194"/>
      <c r="IR194"/>
      <c r="IS194"/>
      <c r="IT194"/>
      <c r="IU194"/>
      <c r="IV194"/>
    </row>
    <row r="195" spans="1:256" s="82" customFormat="1" x14ac:dyDescent="0.2">
      <c r="A195"/>
      <c r="B195"/>
      <c r="C195" s="81"/>
      <c r="D195"/>
      <c r="E195"/>
      <c r="F195"/>
      <c r="G195"/>
      <c r="H195" s="81"/>
      <c r="I195"/>
      <c r="J195"/>
      <c r="K195"/>
      <c r="L195"/>
      <c r="M195" s="81"/>
      <c r="N195"/>
      <c r="O195"/>
      <c r="P195"/>
      <c r="Q195"/>
      <c r="R195" s="81"/>
      <c r="S195"/>
      <c r="T195"/>
      <c r="U195"/>
      <c r="FR195"/>
      <c r="FS195"/>
      <c r="FT195"/>
      <c r="FU195"/>
      <c r="FV195"/>
      <c r="FW195"/>
      <c r="FX195"/>
      <c r="FY195"/>
      <c r="FZ195"/>
      <c r="GA195"/>
      <c r="GB195"/>
      <c r="GC195"/>
      <c r="GD195"/>
      <c r="GE195"/>
      <c r="GF195"/>
      <c r="GG195"/>
      <c r="GH195"/>
      <c r="GI195"/>
      <c r="GJ195"/>
      <c r="GK195"/>
      <c r="GL195"/>
      <c r="GM195"/>
      <c r="GN195"/>
      <c r="GO195"/>
      <c r="GP195"/>
      <c r="GQ195"/>
      <c r="GR195"/>
      <c r="GS195"/>
      <c r="GT195"/>
      <c r="GU195"/>
      <c r="GV195"/>
      <c r="GW195"/>
      <c r="GX195"/>
      <c r="GY195"/>
      <c r="GZ195"/>
      <c r="HA195"/>
      <c r="HB195"/>
      <c r="HC195"/>
      <c r="HD195"/>
      <c r="HE195"/>
      <c r="HF195"/>
      <c r="HG195"/>
      <c r="HH195"/>
      <c r="HI195"/>
      <c r="HJ195"/>
      <c r="HK195"/>
      <c r="HL195"/>
      <c r="HM195"/>
      <c r="HN195"/>
      <c r="HO195"/>
      <c r="HP195"/>
      <c r="HQ195"/>
      <c r="HR195"/>
      <c r="HS195"/>
      <c r="HT195"/>
      <c r="HU195"/>
      <c r="HV195"/>
      <c r="HW195"/>
      <c r="HX195"/>
      <c r="HY195"/>
      <c r="HZ195"/>
      <c r="IA195"/>
      <c r="IB195"/>
      <c r="IC195"/>
      <c r="ID195"/>
      <c r="IE195"/>
      <c r="IF195"/>
      <c r="IG195"/>
      <c r="IH195"/>
      <c r="II195"/>
      <c r="IJ195"/>
      <c r="IK195"/>
      <c r="IL195"/>
      <c r="IM195"/>
      <c r="IN195"/>
      <c r="IO195"/>
      <c r="IP195"/>
      <c r="IQ195"/>
      <c r="IR195"/>
      <c r="IS195"/>
      <c r="IT195"/>
      <c r="IU195"/>
      <c r="IV195"/>
    </row>
    <row r="196" spans="1:256" s="82" customFormat="1" x14ac:dyDescent="0.2">
      <c r="A196"/>
      <c r="B196"/>
      <c r="C196" s="81"/>
      <c r="D196"/>
      <c r="E196"/>
      <c r="F196"/>
      <c r="G196"/>
      <c r="H196" s="81"/>
      <c r="I196"/>
      <c r="J196"/>
      <c r="K196"/>
      <c r="L196"/>
      <c r="M196" s="81"/>
      <c r="N196"/>
      <c r="O196"/>
      <c r="P196"/>
      <c r="Q196"/>
      <c r="R196" s="81"/>
      <c r="S196"/>
      <c r="T196"/>
      <c r="U196"/>
      <c r="FR196"/>
      <c r="FS196"/>
      <c r="FT196"/>
      <c r="FU196"/>
      <c r="FV196"/>
      <c r="FW196"/>
      <c r="FX196"/>
      <c r="FY196"/>
      <c r="FZ196"/>
      <c r="GA196"/>
      <c r="GB196"/>
      <c r="GC196"/>
      <c r="GD196"/>
      <c r="GE196"/>
      <c r="GF196"/>
      <c r="GG196"/>
      <c r="GH196"/>
      <c r="GI196"/>
      <c r="GJ196"/>
      <c r="GK196"/>
      <c r="GL196"/>
      <c r="GM196"/>
      <c r="GN196"/>
      <c r="GO196"/>
      <c r="GP196"/>
      <c r="GQ196"/>
      <c r="GR196"/>
      <c r="GS196"/>
      <c r="GT196"/>
      <c r="GU196"/>
      <c r="GV196"/>
      <c r="GW196"/>
      <c r="GX196"/>
      <c r="GY196"/>
      <c r="GZ196"/>
      <c r="HA196"/>
      <c r="HB196"/>
      <c r="HC196"/>
      <c r="HD196"/>
      <c r="HE196"/>
      <c r="HF196"/>
      <c r="HG196"/>
      <c r="HH196"/>
      <c r="HI196"/>
      <c r="HJ196"/>
      <c r="HK196"/>
      <c r="HL196"/>
      <c r="HM196"/>
      <c r="HN196"/>
      <c r="HO196"/>
      <c r="HP196"/>
      <c r="HQ196"/>
      <c r="HR196"/>
      <c r="HS196"/>
      <c r="HT196"/>
      <c r="HU196"/>
      <c r="HV196"/>
      <c r="HW196"/>
      <c r="HX196"/>
      <c r="HY196"/>
      <c r="HZ196"/>
      <c r="IA196"/>
      <c r="IB196"/>
      <c r="IC196"/>
      <c r="ID196"/>
      <c r="IE196"/>
      <c r="IF196"/>
      <c r="IG196"/>
      <c r="IH196"/>
      <c r="II196"/>
      <c r="IJ196"/>
      <c r="IK196"/>
      <c r="IL196"/>
      <c r="IM196"/>
      <c r="IN196"/>
      <c r="IO196"/>
      <c r="IP196"/>
      <c r="IQ196"/>
      <c r="IR196"/>
      <c r="IS196"/>
      <c r="IT196"/>
      <c r="IU196"/>
      <c r="IV196"/>
    </row>
    <row r="197" spans="1:256" s="82" customFormat="1" x14ac:dyDescent="0.2">
      <c r="A197"/>
      <c r="B197"/>
      <c r="C197" s="81"/>
      <c r="D197"/>
      <c r="E197"/>
      <c r="F197"/>
      <c r="G197"/>
      <c r="H197" s="81"/>
      <c r="I197"/>
      <c r="J197"/>
      <c r="K197"/>
      <c r="L197"/>
      <c r="M197" s="81"/>
      <c r="N197"/>
      <c r="O197"/>
      <c r="P197"/>
      <c r="Q197"/>
      <c r="R197" s="81"/>
      <c r="S197"/>
      <c r="T197"/>
      <c r="U197"/>
      <c r="FR197"/>
      <c r="FS197"/>
      <c r="FT197"/>
      <c r="FU197"/>
      <c r="FV197"/>
      <c r="FW197"/>
      <c r="FX197"/>
      <c r="FY197"/>
      <c r="FZ197"/>
      <c r="GA197"/>
      <c r="GB197"/>
      <c r="GC197"/>
      <c r="GD197"/>
      <c r="GE197"/>
      <c r="GF197"/>
      <c r="GG197"/>
      <c r="GH197"/>
      <c r="GI197"/>
      <c r="GJ197"/>
      <c r="GK197"/>
      <c r="GL197"/>
      <c r="GM197"/>
      <c r="GN197"/>
      <c r="GO197"/>
      <c r="GP197"/>
      <c r="GQ197"/>
      <c r="GR197"/>
      <c r="GS197"/>
      <c r="GT197"/>
      <c r="GU197"/>
      <c r="GV197"/>
      <c r="GW197"/>
      <c r="GX197"/>
      <c r="GY197"/>
      <c r="GZ197"/>
      <c r="HA197"/>
      <c r="HB197"/>
      <c r="HC197"/>
      <c r="HD197"/>
      <c r="HE197"/>
      <c r="HF197"/>
      <c r="HG197"/>
      <c r="HH197"/>
      <c r="HI197"/>
      <c r="HJ197"/>
      <c r="HK197"/>
      <c r="HL197"/>
      <c r="HM197"/>
      <c r="HN197"/>
      <c r="HO197"/>
      <c r="HP197"/>
      <c r="HQ197"/>
      <c r="HR197"/>
      <c r="HS197"/>
      <c r="HT197"/>
      <c r="HU197"/>
      <c r="HV197"/>
      <c r="HW197"/>
      <c r="HX197"/>
      <c r="HY197"/>
      <c r="HZ197"/>
      <c r="IA197"/>
      <c r="IB197"/>
      <c r="IC197"/>
      <c r="ID197"/>
      <c r="IE197"/>
      <c r="IF197"/>
      <c r="IG197"/>
      <c r="IH197"/>
      <c r="II197"/>
      <c r="IJ197"/>
      <c r="IK197"/>
      <c r="IL197"/>
      <c r="IM197"/>
      <c r="IN197"/>
      <c r="IO197"/>
      <c r="IP197"/>
      <c r="IQ197"/>
      <c r="IR197"/>
      <c r="IS197"/>
      <c r="IT197"/>
      <c r="IU197"/>
      <c r="IV197"/>
    </row>
    <row r="198" spans="1:256" s="82" customFormat="1" x14ac:dyDescent="0.2">
      <c r="A198"/>
      <c r="B198"/>
      <c r="C198" s="81"/>
      <c r="D198"/>
      <c r="E198"/>
      <c r="F198"/>
      <c r="G198"/>
      <c r="H198" s="81"/>
      <c r="I198"/>
      <c r="J198"/>
      <c r="K198"/>
      <c r="L198"/>
      <c r="M198" s="81"/>
      <c r="N198"/>
      <c r="O198"/>
      <c r="P198"/>
      <c r="Q198"/>
      <c r="R198" s="81"/>
      <c r="S198"/>
      <c r="T198"/>
      <c r="U198"/>
      <c r="FR198"/>
      <c r="FS198"/>
      <c r="FT198"/>
      <c r="FU198"/>
      <c r="FV198"/>
      <c r="FW198"/>
      <c r="FX198"/>
      <c r="FY198"/>
      <c r="FZ198"/>
      <c r="GA198"/>
      <c r="GB198"/>
      <c r="GC198"/>
      <c r="GD198"/>
      <c r="GE198"/>
      <c r="GF198"/>
      <c r="GG198"/>
      <c r="GH198"/>
      <c r="GI198"/>
      <c r="GJ198"/>
      <c r="GK198"/>
      <c r="GL198"/>
      <c r="GM198"/>
      <c r="GN198"/>
      <c r="GO198"/>
      <c r="GP198"/>
      <c r="GQ198"/>
      <c r="GR198"/>
      <c r="GS198"/>
      <c r="GT198"/>
      <c r="GU198"/>
      <c r="GV198"/>
      <c r="GW198"/>
      <c r="GX198"/>
      <c r="GY198"/>
      <c r="GZ198"/>
      <c r="HA198"/>
      <c r="HB198"/>
      <c r="HC198"/>
      <c r="HD198"/>
      <c r="HE198"/>
      <c r="HF198"/>
      <c r="HG198"/>
      <c r="HH198"/>
      <c r="HI198"/>
      <c r="HJ198"/>
      <c r="HK198"/>
      <c r="HL198"/>
      <c r="HM198"/>
      <c r="HN198"/>
      <c r="HO198"/>
      <c r="HP198"/>
      <c r="HQ198"/>
      <c r="HR198"/>
      <c r="HS198"/>
      <c r="HT198"/>
      <c r="HU198"/>
      <c r="HV198"/>
      <c r="HW198"/>
      <c r="HX198"/>
      <c r="HY198"/>
      <c r="HZ198"/>
      <c r="IA198"/>
      <c r="IB198"/>
      <c r="IC198"/>
      <c r="ID198"/>
      <c r="IE198"/>
      <c r="IF198"/>
      <c r="IG198"/>
      <c r="IH198"/>
      <c r="II198"/>
      <c r="IJ198"/>
      <c r="IK198"/>
      <c r="IL198"/>
      <c r="IM198"/>
      <c r="IN198"/>
      <c r="IO198"/>
      <c r="IP198"/>
      <c r="IQ198"/>
      <c r="IR198"/>
      <c r="IS198"/>
      <c r="IT198"/>
      <c r="IU198"/>
      <c r="IV198"/>
    </row>
    <row r="199" spans="1:256" s="82" customFormat="1" x14ac:dyDescent="0.2">
      <c r="A199"/>
      <c r="B199"/>
      <c r="C199" s="81"/>
      <c r="D199"/>
      <c r="E199"/>
      <c r="F199"/>
      <c r="G199"/>
      <c r="H199" s="81"/>
      <c r="I199"/>
      <c r="J199"/>
      <c r="K199"/>
      <c r="L199"/>
      <c r="M199" s="81"/>
      <c r="N199"/>
      <c r="O199"/>
      <c r="P199"/>
      <c r="Q199"/>
      <c r="R199" s="81"/>
      <c r="S199"/>
      <c r="T199"/>
      <c r="U199"/>
      <c r="FR199"/>
      <c r="FS199"/>
      <c r="FT199"/>
      <c r="FU199"/>
      <c r="FV199"/>
      <c r="FW199"/>
      <c r="FX199"/>
      <c r="FY199"/>
      <c r="FZ199"/>
      <c r="GA199"/>
      <c r="GB199"/>
      <c r="GC199"/>
      <c r="GD199"/>
      <c r="GE199"/>
      <c r="GF199"/>
      <c r="GG199"/>
      <c r="GH199"/>
      <c r="GI199"/>
      <c r="GJ199"/>
      <c r="GK199"/>
      <c r="GL199"/>
      <c r="GM199"/>
      <c r="GN199"/>
      <c r="GO199"/>
      <c r="GP199"/>
      <c r="GQ199"/>
      <c r="GR199"/>
      <c r="GS199"/>
      <c r="GT199"/>
      <c r="GU199"/>
      <c r="GV199"/>
      <c r="GW199"/>
      <c r="GX199"/>
      <c r="GY199"/>
      <c r="GZ199"/>
      <c r="HA199"/>
      <c r="HB199"/>
      <c r="HC199"/>
      <c r="HD199"/>
      <c r="HE199"/>
      <c r="HF199"/>
      <c r="HG199"/>
      <c r="HH199"/>
      <c r="HI199"/>
      <c r="HJ199"/>
      <c r="HK199"/>
      <c r="HL199"/>
      <c r="HM199"/>
      <c r="HN199"/>
      <c r="HO199"/>
      <c r="HP199"/>
      <c r="HQ199"/>
      <c r="HR199"/>
      <c r="HS199"/>
      <c r="HT199"/>
      <c r="HU199"/>
      <c r="HV199"/>
      <c r="HW199"/>
      <c r="HX199"/>
      <c r="HY199"/>
      <c r="HZ199"/>
      <c r="IA199"/>
      <c r="IB199"/>
      <c r="IC199"/>
      <c r="ID199"/>
      <c r="IE199"/>
      <c r="IF199"/>
      <c r="IG199"/>
      <c r="IH199"/>
      <c r="II199"/>
      <c r="IJ199"/>
      <c r="IK199"/>
      <c r="IL199"/>
      <c r="IM199"/>
      <c r="IN199"/>
      <c r="IO199"/>
      <c r="IP199"/>
      <c r="IQ199"/>
      <c r="IR199"/>
      <c r="IS199"/>
      <c r="IT199"/>
      <c r="IU199"/>
      <c r="IV199"/>
    </row>
    <row r="200" spans="1:256" s="82" customFormat="1" x14ac:dyDescent="0.2">
      <c r="A200"/>
      <c r="B200"/>
      <c r="C200" s="81"/>
      <c r="D200"/>
      <c r="E200"/>
      <c r="F200"/>
      <c r="G200"/>
      <c r="H200" s="81"/>
      <c r="I200"/>
      <c r="J200"/>
      <c r="K200"/>
      <c r="L200"/>
      <c r="M200" s="81"/>
      <c r="N200"/>
      <c r="O200"/>
      <c r="P200"/>
      <c r="Q200"/>
      <c r="R200" s="81"/>
      <c r="S200"/>
      <c r="T200"/>
      <c r="U200"/>
      <c r="FR200"/>
      <c r="FS200"/>
      <c r="FT200"/>
      <c r="FU200"/>
      <c r="FV200"/>
      <c r="FW200"/>
      <c r="FX200"/>
      <c r="FY200"/>
      <c r="FZ200"/>
      <c r="GA200"/>
      <c r="GB200"/>
      <c r="GC200"/>
      <c r="GD200"/>
      <c r="GE200"/>
      <c r="GF200"/>
      <c r="GG200"/>
      <c r="GH200"/>
      <c r="GI200"/>
      <c r="GJ200"/>
      <c r="GK200"/>
      <c r="GL200"/>
      <c r="GM200"/>
      <c r="GN200"/>
      <c r="GO200"/>
      <c r="GP200"/>
      <c r="GQ200"/>
      <c r="GR200"/>
      <c r="GS200"/>
      <c r="GT200"/>
      <c r="GU200"/>
      <c r="GV200"/>
      <c r="GW200"/>
      <c r="GX200"/>
      <c r="GY200"/>
      <c r="GZ200"/>
      <c r="HA200"/>
      <c r="HB200"/>
      <c r="HC200"/>
      <c r="HD200"/>
      <c r="HE200"/>
      <c r="HF200"/>
      <c r="HG200"/>
      <c r="HH200"/>
      <c r="HI200"/>
      <c r="HJ200"/>
      <c r="HK200"/>
      <c r="HL200"/>
      <c r="HM200"/>
      <c r="HN200"/>
      <c r="HO200"/>
      <c r="HP200"/>
      <c r="HQ200"/>
      <c r="HR200"/>
      <c r="HS200"/>
      <c r="HT200"/>
      <c r="HU200"/>
      <c r="HV200"/>
      <c r="HW200"/>
      <c r="HX200"/>
      <c r="HY200"/>
      <c r="HZ200"/>
      <c r="IA200"/>
      <c r="IB200"/>
      <c r="IC200"/>
      <c r="ID200"/>
      <c r="IE200"/>
      <c r="IF200"/>
      <c r="IG200"/>
      <c r="IH200"/>
      <c r="II200"/>
      <c r="IJ200"/>
      <c r="IK200"/>
      <c r="IL200"/>
      <c r="IM200"/>
      <c r="IN200"/>
      <c r="IO200"/>
      <c r="IP200"/>
      <c r="IQ200"/>
      <c r="IR200"/>
      <c r="IS200"/>
      <c r="IT200"/>
      <c r="IU200"/>
      <c r="IV200"/>
    </row>
    <row r="201" spans="1:256" s="82" customFormat="1" x14ac:dyDescent="0.2">
      <c r="A201"/>
      <c r="B201"/>
      <c r="C201" s="81"/>
      <c r="D201"/>
      <c r="E201"/>
      <c r="F201"/>
      <c r="G201"/>
      <c r="H201" s="81"/>
      <c r="I201"/>
      <c r="J201"/>
      <c r="K201"/>
      <c r="L201"/>
      <c r="M201" s="81"/>
      <c r="N201"/>
      <c r="O201"/>
      <c r="P201"/>
      <c r="Q201"/>
      <c r="R201" s="81"/>
      <c r="S201"/>
      <c r="T201"/>
      <c r="U201"/>
      <c r="FR201"/>
      <c r="FS201"/>
      <c r="FT201"/>
      <c r="FU201"/>
      <c r="FV201"/>
      <c r="FW201"/>
      <c r="FX201"/>
      <c r="FY201"/>
      <c r="FZ201"/>
      <c r="GA201"/>
      <c r="GB201"/>
      <c r="GC201"/>
      <c r="GD201"/>
      <c r="GE201"/>
      <c r="GF201"/>
      <c r="GG201"/>
      <c r="GH201"/>
      <c r="GI201"/>
      <c r="GJ201"/>
      <c r="GK201"/>
      <c r="GL201"/>
      <c r="GM201"/>
      <c r="GN201"/>
      <c r="GO201"/>
      <c r="GP201"/>
      <c r="GQ201"/>
      <c r="GR201"/>
      <c r="GS201"/>
      <c r="GT201"/>
      <c r="GU201"/>
      <c r="GV201"/>
      <c r="GW201"/>
      <c r="GX201"/>
      <c r="GY201"/>
      <c r="GZ201"/>
      <c r="HA201"/>
      <c r="HB201"/>
      <c r="HC201"/>
      <c r="HD201"/>
      <c r="HE201"/>
      <c r="HF201"/>
      <c r="HG201"/>
      <c r="HH201"/>
      <c r="HI201"/>
      <c r="HJ201"/>
      <c r="HK201"/>
      <c r="HL201"/>
      <c r="HM201"/>
      <c r="HN201"/>
      <c r="HO201"/>
      <c r="HP201"/>
      <c r="HQ201"/>
      <c r="HR201"/>
      <c r="HS201"/>
      <c r="HT201"/>
      <c r="HU201"/>
      <c r="HV201"/>
      <c r="HW201"/>
      <c r="HX201"/>
      <c r="HY201"/>
      <c r="HZ201"/>
      <c r="IA201"/>
      <c r="IB201"/>
      <c r="IC201"/>
      <c r="ID201"/>
      <c r="IE201"/>
      <c r="IF201"/>
      <c r="IG201"/>
      <c r="IH201"/>
      <c r="II201"/>
      <c r="IJ201"/>
      <c r="IK201"/>
      <c r="IL201"/>
      <c r="IM201"/>
      <c r="IN201"/>
      <c r="IO201"/>
      <c r="IP201"/>
      <c r="IQ201"/>
      <c r="IR201"/>
      <c r="IS201"/>
      <c r="IT201"/>
      <c r="IU201"/>
      <c r="IV201"/>
    </row>
    <row r="202" spans="1:256" s="82" customFormat="1" x14ac:dyDescent="0.2">
      <c r="A202"/>
      <c r="B202"/>
      <c r="C202" s="81"/>
      <c r="D202"/>
      <c r="E202"/>
      <c r="F202"/>
      <c r="G202"/>
      <c r="H202" s="81"/>
      <c r="I202"/>
      <c r="J202"/>
      <c r="K202"/>
      <c r="L202"/>
      <c r="M202" s="81"/>
      <c r="N202"/>
      <c r="O202"/>
      <c r="P202"/>
      <c r="Q202"/>
      <c r="R202" s="81"/>
      <c r="S202"/>
      <c r="T202"/>
      <c r="U202"/>
      <c r="FR202"/>
      <c r="FS202"/>
      <c r="FT202"/>
      <c r="FU202"/>
      <c r="FV202"/>
      <c r="FW202"/>
      <c r="FX202"/>
      <c r="FY202"/>
      <c r="FZ202"/>
      <c r="GA202"/>
      <c r="GB202"/>
      <c r="GC202"/>
      <c r="GD202"/>
      <c r="GE202"/>
      <c r="GF202"/>
      <c r="GG202"/>
      <c r="GH202"/>
      <c r="GI202"/>
      <c r="GJ202"/>
      <c r="GK202"/>
      <c r="GL202"/>
      <c r="GM202"/>
      <c r="GN202"/>
      <c r="GO202"/>
      <c r="GP202"/>
      <c r="GQ202"/>
      <c r="GR202"/>
      <c r="GS202"/>
      <c r="GT202"/>
      <c r="GU202"/>
      <c r="GV202"/>
      <c r="GW202"/>
      <c r="GX202"/>
      <c r="GY202"/>
      <c r="GZ202"/>
      <c r="HA202"/>
      <c r="HB202"/>
      <c r="HC202"/>
      <c r="HD202"/>
      <c r="HE202"/>
      <c r="HF202"/>
      <c r="HG202"/>
      <c r="HH202"/>
      <c r="HI202"/>
      <c r="HJ202"/>
      <c r="HK202"/>
      <c r="HL202"/>
      <c r="HM202"/>
      <c r="HN202"/>
      <c r="HO202"/>
      <c r="HP202"/>
      <c r="HQ202"/>
      <c r="HR202"/>
      <c r="HS202"/>
      <c r="HT202"/>
      <c r="HU202"/>
      <c r="HV202"/>
      <c r="HW202"/>
      <c r="HX202"/>
      <c r="HY202"/>
      <c r="HZ202"/>
      <c r="IA202"/>
      <c r="IB202"/>
      <c r="IC202"/>
      <c r="ID202"/>
      <c r="IE202"/>
      <c r="IF202"/>
      <c r="IG202"/>
      <c r="IH202"/>
      <c r="II202"/>
      <c r="IJ202"/>
      <c r="IK202"/>
      <c r="IL202"/>
      <c r="IM202"/>
      <c r="IN202"/>
      <c r="IO202"/>
      <c r="IP202"/>
      <c r="IQ202"/>
      <c r="IR202"/>
      <c r="IS202"/>
      <c r="IT202"/>
      <c r="IU202"/>
      <c r="IV202"/>
    </row>
    <row r="203" spans="1:256" s="82" customFormat="1" x14ac:dyDescent="0.2">
      <c r="A203"/>
      <c r="B203"/>
      <c r="C203" s="81"/>
      <c r="D203"/>
      <c r="E203"/>
      <c r="F203"/>
      <c r="G203"/>
      <c r="H203" s="81"/>
      <c r="I203"/>
      <c r="J203"/>
      <c r="K203"/>
      <c r="L203"/>
      <c r="M203" s="81"/>
      <c r="N203"/>
      <c r="O203"/>
      <c r="P203"/>
      <c r="Q203"/>
      <c r="R203" s="81"/>
      <c r="S203"/>
      <c r="T203"/>
      <c r="U203"/>
      <c r="FR203"/>
      <c r="FS203"/>
      <c r="FT203"/>
      <c r="FU203"/>
      <c r="FV203"/>
      <c r="FW203"/>
      <c r="FX203"/>
      <c r="FY203"/>
      <c r="FZ203"/>
      <c r="GA203"/>
      <c r="GB203"/>
      <c r="GC203"/>
      <c r="GD203"/>
      <c r="GE203"/>
      <c r="GF203"/>
      <c r="GG203"/>
      <c r="GH203"/>
      <c r="GI203"/>
      <c r="GJ203"/>
      <c r="GK203"/>
      <c r="GL203"/>
      <c r="GM203"/>
      <c r="GN203"/>
      <c r="GO203"/>
      <c r="GP203"/>
      <c r="GQ203"/>
      <c r="GR203"/>
      <c r="GS203"/>
      <c r="GT203"/>
      <c r="GU203"/>
      <c r="GV203"/>
      <c r="GW203"/>
      <c r="GX203"/>
      <c r="GY203"/>
      <c r="GZ203"/>
      <c r="HA203"/>
      <c r="HB203"/>
      <c r="HC203"/>
      <c r="HD203"/>
      <c r="HE203"/>
      <c r="HF203"/>
      <c r="HG203"/>
      <c r="HH203"/>
      <c r="HI203"/>
      <c r="HJ203"/>
      <c r="HK203"/>
      <c r="HL203"/>
      <c r="HM203"/>
      <c r="HN203"/>
      <c r="HO203"/>
      <c r="HP203"/>
      <c r="HQ203"/>
      <c r="HR203"/>
      <c r="HS203"/>
      <c r="HT203"/>
      <c r="HU203"/>
      <c r="HV203"/>
      <c r="HW203"/>
      <c r="HX203"/>
      <c r="HY203"/>
      <c r="HZ203"/>
      <c r="IA203"/>
      <c r="IB203"/>
      <c r="IC203"/>
      <c r="ID203"/>
      <c r="IE203"/>
      <c r="IF203"/>
      <c r="IG203"/>
      <c r="IH203"/>
      <c r="II203"/>
      <c r="IJ203"/>
      <c r="IK203"/>
      <c r="IL203"/>
      <c r="IM203"/>
      <c r="IN203"/>
      <c r="IO203"/>
      <c r="IP203"/>
      <c r="IQ203"/>
      <c r="IR203"/>
      <c r="IS203"/>
      <c r="IT203"/>
      <c r="IU203"/>
      <c r="IV203"/>
    </row>
    <row r="204" spans="1:256" s="82" customFormat="1" x14ac:dyDescent="0.2">
      <c r="A204"/>
      <c r="B204"/>
      <c r="C204" s="81"/>
      <c r="D204"/>
      <c r="E204"/>
      <c r="F204"/>
      <c r="G204"/>
      <c r="H204" s="81"/>
      <c r="I204"/>
      <c r="J204"/>
      <c r="K204"/>
      <c r="L204"/>
      <c r="M204" s="81"/>
      <c r="N204"/>
      <c r="O204"/>
      <c r="P204"/>
      <c r="Q204"/>
      <c r="R204" s="81"/>
      <c r="S204"/>
      <c r="T204"/>
      <c r="U204"/>
      <c r="FR204"/>
      <c r="FS204"/>
      <c r="FT204"/>
      <c r="FU204"/>
      <c r="FV204"/>
      <c r="FW204"/>
      <c r="FX204"/>
      <c r="FY204"/>
      <c r="FZ204"/>
      <c r="GA204"/>
      <c r="GB204"/>
      <c r="GC204"/>
      <c r="GD204"/>
      <c r="GE204"/>
      <c r="GF204"/>
      <c r="GG204"/>
      <c r="GH204"/>
      <c r="GI204"/>
      <c r="GJ204"/>
      <c r="GK204"/>
      <c r="GL204"/>
      <c r="GM204"/>
      <c r="GN204"/>
      <c r="GO204"/>
      <c r="GP204"/>
      <c r="GQ204"/>
      <c r="GR204"/>
      <c r="GS204"/>
      <c r="GT204"/>
      <c r="GU204"/>
      <c r="GV204"/>
      <c r="GW204"/>
      <c r="GX204"/>
      <c r="GY204"/>
      <c r="GZ204"/>
      <c r="HA204"/>
      <c r="HB204"/>
      <c r="HC204"/>
      <c r="HD204"/>
      <c r="HE204"/>
      <c r="HF204"/>
      <c r="HG204"/>
      <c r="HH204"/>
      <c r="HI204"/>
      <c r="HJ204"/>
      <c r="HK204"/>
      <c r="HL204"/>
      <c r="HM204"/>
      <c r="HN204"/>
      <c r="HO204"/>
      <c r="HP204"/>
      <c r="HQ204"/>
      <c r="HR204"/>
      <c r="HS204"/>
      <c r="HT204"/>
      <c r="HU204"/>
      <c r="HV204"/>
      <c r="HW204"/>
      <c r="HX204"/>
      <c r="HY204"/>
      <c r="HZ204"/>
      <c r="IA204"/>
      <c r="IB204"/>
      <c r="IC204"/>
      <c r="ID204"/>
      <c r="IE204"/>
      <c r="IF204"/>
      <c r="IG204"/>
      <c r="IH204"/>
      <c r="II204"/>
      <c r="IJ204"/>
      <c r="IK204"/>
      <c r="IL204"/>
      <c r="IM204"/>
      <c r="IN204"/>
      <c r="IO204"/>
      <c r="IP204"/>
      <c r="IQ204"/>
      <c r="IR204"/>
      <c r="IS204"/>
      <c r="IT204"/>
      <c r="IU204"/>
      <c r="IV204"/>
    </row>
    <row r="205" spans="1:256" s="82" customFormat="1" x14ac:dyDescent="0.2">
      <c r="A205"/>
      <c r="B205"/>
      <c r="C205" s="81"/>
      <c r="D205"/>
      <c r="E205"/>
      <c r="F205"/>
      <c r="G205"/>
      <c r="H205" s="81"/>
      <c r="I205"/>
      <c r="J205"/>
      <c r="K205"/>
      <c r="L205"/>
      <c r="M205" s="81"/>
      <c r="N205"/>
      <c r="O205"/>
      <c r="P205"/>
      <c r="Q205"/>
      <c r="R205" s="81"/>
      <c r="S205"/>
      <c r="T205"/>
      <c r="U205"/>
      <c r="FR205"/>
      <c r="FS205"/>
      <c r="FT205"/>
      <c r="FU205"/>
      <c r="FV205"/>
      <c r="FW205"/>
      <c r="FX205"/>
      <c r="FY205"/>
      <c r="FZ205"/>
      <c r="GA205"/>
      <c r="GB205"/>
      <c r="GC205"/>
      <c r="GD205"/>
      <c r="GE205"/>
      <c r="GF205"/>
      <c r="GG205"/>
      <c r="GH205"/>
      <c r="GI205"/>
      <c r="GJ205"/>
      <c r="GK205"/>
      <c r="GL205"/>
      <c r="GM205"/>
      <c r="GN205"/>
      <c r="GO205"/>
      <c r="GP205"/>
      <c r="GQ205"/>
      <c r="GR205"/>
      <c r="GS205"/>
      <c r="GT205"/>
      <c r="GU205"/>
      <c r="GV205"/>
      <c r="GW205"/>
      <c r="GX205"/>
      <c r="GY205"/>
      <c r="GZ205"/>
      <c r="HA205"/>
      <c r="HB205"/>
      <c r="HC205"/>
      <c r="HD205"/>
      <c r="HE205"/>
      <c r="HF205"/>
      <c r="HG205"/>
      <c r="HH205"/>
      <c r="HI205"/>
      <c r="HJ205"/>
      <c r="HK205"/>
      <c r="HL205"/>
      <c r="HM205"/>
      <c r="HN205"/>
      <c r="HO205"/>
      <c r="HP205"/>
      <c r="HQ205"/>
      <c r="HR205"/>
      <c r="HS205"/>
      <c r="HT205"/>
      <c r="HU205"/>
      <c r="HV205"/>
      <c r="HW205"/>
      <c r="HX205"/>
      <c r="HY205"/>
      <c r="HZ205"/>
      <c r="IA205"/>
      <c r="IB205"/>
      <c r="IC205"/>
      <c r="ID205"/>
      <c r="IE205"/>
      <c r="IF205"/>
      <c r="IG205"/>
      <c r="IH205"/>
      <c r="II205"/>
      <c r="IJ205"/>
      <c r="IK205"/>
      <c r="IL205"/>
      <c r="IM205"/>
      <c r="IN205"/>
      <c r="IO205"/>
      <c r="IP205"/>
      <c r="IQ205"/>
      <c r="IR205"/>
      <c r="IS205"/>
      <c r="IT205"/>
      <c r="IU205"/>
      <c r="IV205"/>
    </row>
    <row r="206" spans="1:256" s="82" customFormat="1" x14ac:dyDescent="0.2">
      <c r="A206"/>
      <c r="B206"/>
      <c r="C206" s="81"/>
      <c r="D206"/>
      <c r="E206"/>
      <c r="F206"/>
      <c r="G206"/>
      <c r="H206" s="81"/>
      <c r="I206"/>
      <c r="J206"/>
      <c r="K206"/>
      <c r="L206"/>
      <c r="M206" s="81"/>
      <c r="N206"/>
      <c r="O206"/>
      <c r="P206"/>
      <c r="Q206"/>
      <c r="R206" s="81"/>
      <c r="S206"/>
      <c r="T206"/>
      <c r="U206"/>
      <c r="FR206"/>
      <c r="FS206"/>
      <c r="FT206"/>
      <c r="FU206"/>
      <c r="FV206"/>
      <c r="FW206"/>
      <c r="FX206"/>
      <c r="FY206"/>
      <c r="FZ206"/>
      <c r="GA206"/>
      <c r="GB206"/>
      <c r="GC206"/>
      <c r="GD206"/>
      <c r="GE206"/>
      <c r="GF206"/>
      <c r="GG206"/>
      <c r="GH206"/>
      <c r="GI206"/>
      <c r="GJ206"/>
      <c r="GK206"/>
      <c r="GL206"/>
      <c r="GM206"/>
      <c r="GN206"/>
      <c r="GO206"/>
      <c r="GP206"/>
      <c r="GQ206"/>
      <c r="GR206"/>
      <c r="GS206"/>
      <c r="GT206"/>
      <c r="GU206"/>
      <c r="GV206"/>
      <c r="GW206"/>
      <c r="GX206"/>
      <c r="GY206"/>
      <c r="GZ206"/>
      <c r="HA206"/>
      <c r="HB206"/>
      <c r="HC206"/>
      <c r="HD206"/>
      <c r="HE206"/>
      <c r="HF206"/>
      <c r="HG206"/>
      <c r="HH206"/>
      <c r="HI206"/>
      <c r="HJ206"/>
      <c r="HK206"/>
      <c r="HL206"/>
      <c r="HM206"/>
      <c r="HN206"/>
      <c r="HO206"/>
      <c r="HP206"/>
      <c r="HQ206"/>
      <c r="HR206"/>
      <c r="HS206"/>
      <c r="HT206"/>
      <c r="HU206"/>
      <c r="HV206"/>
      <c r="HW206"/>
      <c r="HX206"/>
      <c r="HY206"/>
      <c r="HZ206"/>
      <c r="IA206"/>
      <c r="IB206"/>
      <c r="IC206"/>
      <c r="ID206"/>
      <c r="IE206"/>
      <c r="IF206"/>
      <c r="IG206"/>
      <c r="IH206"/>
      <c r="II206"/>
      <c r="IJ206"/>
      <c r="IK206"/>
      <c r="IL206"/>
      <c r="IM206"/>
      <c r="IN206"/>
      <c r="IO206"/>
      <c r="IP206"/>
      <c r="IQ206"/>
      <c r="IR206"/>
      <c r="IS206"/>
      <c r="IT206"/>
      <c r="IU206"/>
      <c r="IV206"/>
    </row>
    <row r="207" spans="1:256" s="82" customFormat="1" x14ac:dyDescent="0.2">
      <c r="A207"/>
      <c r="B207"/>
      <c r="C207" s="81"/>
      <c r="D207"/>
      <c r="E207"/>
      <c r="F207"/>
      <c r="G207"/>
      <c r="H207" s="81"/>
      <c r="I207"/>
      <c r="J207"/>
      <c r="K207"/>
      <c r="L207"/>
      <c r="M207" s="81"/>
      <c r="N207"/>
      <c r="O207"/>
      <c r="P207"/>
      <c r="Q207"/>
      <c r="R207" s="81"/>
      <c r="S207"/>
      <c r="T207"/>
      <c r="U207"/>
      <c r="FR207"/>
      <c r="FS207"/>
      <c r="FT207"/>
      <c r="FU207"/>
      <c r="FV207"/>
      <c r="FW207"/>
      <c r="FX207"/>
      <c r="FY207"/>
      <c r="FZ207"/>
      <c r="GA207"/>
      <c r="GB207"/>
      <c r="GC207"/>
      <c r="GD207"/>
      <c r="GE207"/>
      <c r="GF207"/>
      <c r="GG207"/>
      <c r="GH207"/>
      <c r="GI207"/>
      <c r="GJ207"/>
      <c r="GK207"/>
      <c r="GL207"/>
      <c r="GM207"/>
      <c r="GN207"/>
      <c r="GO207"/>
      <c r="GP207"/>
      <c r="GQ207"/>
      <c r="GR207"/>
      <c r="GS207"/>
      <c r="GT207"/>
      <c r="GU207"/>
      <c r="GV207"/>
      <c r="GW207"/>
      <c r="GX207"/>
      <c r="GY207"/>
      <c r="GZ207"/>
      <c r="HA207"/>
      <c r="HB207"/>
      <c r="HC207"/>
      <c r="HD207"/>
      <c r="HE207"/>
      <c r="HF207"/>
      <c r="HG207"/>
      <c r="HH207"/>
      <c r="HI207"/>
      <c r="HJ207"/>
      <c r="HK207"/>
      <c r="HL207"/>
      <c r="HM207"/>
      <c r="HN207"/>
      <c r="HO207"/>
      <c r="HP207"/>
      <c r="HQ207"/>
      <c r="HR207"/>
      <c r="HS207"/>
      <c r="HT207"/>
      <c r="HU207"/>
      <c r="HV207"/>
      <c r="HW207"/>
      <c r="HX207"/>
      <c r="HY207"/>
      <c r="HZ207"/>
      <c r="IA207"/>
      <c r="IB207"/>
      <c r="IC207"/>
      <c r="ID207"/>
      <c r="IE207"/>
      <c r="IF207"/>
      <c r="IG207"/>
      <c r="IH207"/>
      <c r="II207"/>
      <c r="IJ207"/>
      <c r="IK207"/>
      <c r="IL207"/>
      <c r="IM207"/>
      <c r="IN207"/>
      <c r="IO207"/>
      <c r="IP207"/>
      <c r="IQ207"/>
      <c r="IR207"/>
      <c r="IS207"/>
      <c r="IT207"/>
      <c r="IU207"/>
      <c r="IV207"/>
    </row>
    <row r="208" spans="1:256" s="82" customFormat="1" x14ac:dyDescent="0.2">
      <c r="A208"/>
      <c r="B208"/>
      <c r="C208" s="81"/>
      <c r="D208"/>
      <c r="E208"/>
      <c r="F208"/>
      <c r="G208"/>
      <c r="H208" s="81"/>
      <c r="I208"/>
      <c r="J208"/>
      <c r="K208"/>
      <c r="L208"/>
      <c r="M208" s="81"/>
      <c r="N208"/>
      <c r="O208"/>
      <c r="P208"/>
      <c r="Q208"/>
      <c r="R208" s="81"/>
      <c r="S208"/>
      <c r="T208"/>
      <c r="U208"/>
      <c r="FR208"/>
      <c r="FS208"/>
      <c r="FT208"/>
      <c r="FU208"/>
      <c r="FV208"/>
      <c r="FW208"/>
      <c r="FX208"/>
      <c r="FY208"/>
      <c r="FZ208"/>
      <c r="GA208"/>
      <c r="GB208"/>
      <c r="GC208"/>
      <c r="GD208"/>
      <c r="GE208"/>
      <c r="GF208"/>
      <c r="GG208"/>
      <c r="GH208"/>
      <c r="GI208"/>
      <c r="GJ208"/>
      <c r="GK208"/>
      <c r="GL208"/>
      <c r="GM208"/>
      <c r="GN208"/>
      <c r="GO208"/>
      <c r="GP208"/>
      <c r="GQ208"/>
      <c r="GR208"/>
      <c r="GS208"/>
      <c r="GT208"/>
      <c r="GU208"/>
      <c r="GV208"/>
      <c r="GW208"/>
      <c r="GX208"/>
      <c r="GY208"/>
      <c r="GZ208"/>
      <c r="HA208"/>
      <c r="HB208"/>
      <c r="HC208"/>
      <c r="HD208"/>
      <c r="HE208"/>
      <c r="HF208"/>
      <c r="HG208"/>
      <c r="HH208"/>
      <c r="HI208"/>
      <c r="HJ208"/>
      <c r="HK208"/>
      <c r="HL208"/>
      <c r="HM208"/>
      <c r="HN208"/>
      <c r="HO208"/>
      <c r="HP208"/>
      <c r="HQ208"/>
      <c r="HR208"/>
      <c r="HS208"/>
      <c r="HT208"/>
      <c r="HU208"/>
      <c r="HV208"/>
      <c r="HW208"/>
      <c r="HX208"/>
      <c r="HY208"/>
      <c r="HZ208"/>
      <c r="IA208"/>
      <c r="IB208"/>
      <c r="IC208"/>
      <c r="ID208"/>
      <c r="IE208"/>
      <c r="IF208"/>
      <c r="IG208"/>
      <c r="IH208"/>
      <c r="II208"/>
      <c r="IJ208"/>
      <c r="IK208"/>
      <c r="IL208"/>
      <c r="IM208"/>
      <c r="IN208"/>
      <c r="IO208"/>
      <c r="IP208"/>
      <c r="IQ208"/>
      <c r="IR208"/>
      <c r="IS208"/>
      <c r="IT208"/>
      <c r="IU208"/>
      <c r="IV208"/>
    </row>
    <row r="209" spans="1:256" s="82" customFormat="1" x14ac:dyDescent="0.2">
      <c r="A209"/>
      <c r="B209"/>
      <c r="C209" s="81"/>
      <c r="D209"/>
      <c r="E209"/>
      <c r="F209"/>
      <c r="G209"/>
      <c r="H209" s="81"/>
      <c r="I209"/>
      <c r="J209"/>
      <c r="K209"/>
      <c r="L209"/>
      <c r="M209" s="81"/>
      <c r="N209"/>
      <c r="O209"/>
      <c r="P209"/>
      <c r="Q209"/>
      <c r="R209" s="81"/>
      <c r="S209"/>
      <c r="T209"/>
      <c r="U209"/>
      <c r="FR209"/>
      <c r="FS209"/>
      <c r="FT209"/>
      <c r="FU209"/>
      <c r="FV209"/>
      <c r="FW209"/>
      <c r="FX209"/>
      <c r="FY209"/>
      <c r="FZ209"/>
      <c r="GA209"/>
      <c r="GB209"/>
      <c r="GC209"/>
      <c r="GD209"/>
      <c r="GE209"/>
      <c r="GF209"/>
      <c r="GG209"/>
      <c r="GH209"/>
      <c r="GI209"/>
      <c r="GJ209"/>
      <c r="GK209"/>
      <c r="GL209"/>
      <c r="GM209"/>
      <c r="GN209"/>
      <c r="GO209"/>
      <c r="GP209"/>
      <c r="GQ209"/>
      <c r="GR209"/>
      <c r="GS209"/>
      <c r="GT209"/>
      <c r="GU209"/>
      <c r="GV209"/>
      <c r="GW209"/>
      <c r="GX209"/>
      <c r="GY209"/>
      <c r="GZ209"/>
      <c r="HA209"/>
      <c r="HB209"/>
      <c r="HC209"/>
      <c r="HD209"/>
      <c r="HE209"/>
      <c r="HF209"/>
      <c r="HG209"/>
      <c r="HH209"/>
      <c r="HI209"/>
      <c r="HJ209"/>
      <c r="HK209"/>
      <c r="HL209"/>
      <c r="HM209"/>
      <c r="HN209"/>
      <c r="HO209"/>
      <c r="HP209"/>
      <c r="HQ209"/>
      <c r="HR209"/>
      <c r="HS209"/>
      <c r="HT209"/>
      <c r="HU209"/>
      <c r="HV209"/>
      <c r="HW209"/>
      <c r="HX209"/>
      <c r="HY209"/>
      <c r="HZ209"/>
      <c r="IA209"/>
      <c r="IB209"/>
      <c r="IC209"/>
      <c r="ID209"/>
      <c r="IE209"/>
      <c r="IF209"/>
      <c r="IG209"/>
      <c r="IH209"/>
      <c r="II209"/>
      <c r="IJ209"/>
      <c r="IK209"/>
      <c r="IL209"/>
      <c r="IM209"/>
      <c r="IN209"/>
      <c r="IO209"/>
      <c r="IP209"/>
      <c r="IQ209"/>
      <c r="IR209"/>
      <c r="IS209"/>
      <c r="IT209"/>
      <c r="IU209"/>
      <c r="IV209"/>
    </row>
    <row r="210" spans="1:256" s="82" customFormat="1" x14ac:dyDescent="0.2">
      <c r="A210"/>
      <c r="B210"/>
      <c r="C210" s="81"/>
      <c r="D210"/>
      <c r="E210"/>
      <c r="F210"/>
      <c r="G210"/>
      <c r="H210" s="81"/>
      <c r="I210"/>
      <c r="J210"/>
      <c r="K210"/>
      <c r="L210"/>
      <c r="M210" s="81"/>
      <c r="N210"/>
      <c r="O210"/>
      <c r="P210"/>
      <c r="Q210"/>
      <c r="R210" s="81"/>
      <c r="S210"/>
      <c r="T210"/>
      <c r="U210"/>
      <c r="FR210"/>
      <c r="FS210"/>
      <c r="FT210"/>
      <c r="FU210"/>
      <c r="FV210"/>
      <c r="FW210"/>
      <c r="FX210"/>
      <c r="FY210"/>
      <c r="FZ210"/>
      <c r="GA210"/>
      <c r="GB210"/>
      <c r="GC210"/>
      <c r="GD210"/>
      <c r="GE210"/>
      <c r="GF210"/>
      <c r="GG210"/>
      <c r="GH210"/>
      <c r="GI210"/>
      <c r="GJ210"/>
      <c r="GK210"/>
      <c r="GL210"/>
      <c r="GM210"/>
      <c r="GN210"/>
      <c r="GO210"/>
      <c r="GP210"/>
      <c r="GQ210"/>
      <c r="GR210"/>
      <c r="GS210"/>
      <c r="GT210"/>
      <c r="GU210"/>
      <c r="GV210"/>
      <c r="GW210"/>
      <c r="GX210"/>
      <c r="GY210"/>
      <c r="GZ210"/>
      <c r="HA210"/>
      <c r="HB210"/>
      <c r="HC210"/>
      <c r="HD210"/>
      <c r="HE210"/>
      <c r="HF210"/>
      <c r="HG210"/>
      <c r="HH210"/>
      <c r="HI210"/>
      <c r="HJ210"/>
      <c r="HK210"/>
      <c r="HL210"/>
      <c r="HM210"/>
      <c r="HN210"/>
      <c r="HO210"/>
      <c r="HP210"/>
      <c r="HQ210"/>
      <c r="HR210"/>
      <c r="HS210"/>
      <c r="HT210"/>
      <c r="HU210"/>
      <c r="HV210"/>
      <c r="HW210"/>
      <c r="HX210"/>
      <c r="HY210"/>
      <c r="HZ210"/>
      <c r="IA210"/>
      <c r="IB210"/>
      <c r="IC210"/>
      <c r="ID210"/>
      <c r="IE210"/>
      <c r="IF210"/>
      <c r="IG210"/>
      <c r="IH210"/>
      <c r="II210"/>
      <c r="IJ210"/>
      <c r="IK210"/>
      <c r="IL210"/>
      <c r="IM210"/>
      <c r="IN210"/>
      <c r="IO210"/>
      <c r="IP210"/>
      <c r="IQ210"/>
      <c r="IR210"/>
      <c r="IS210"/>
      <c r="IT210"/>
      <c r="IU210"/>
      <c r="IV210"/>
    </row>
    <row r="211" spans="1:256" s="82" customFormat="1" x14ac:dyDescent="0.2">
      <c r="A211"/>
      <c r="B211"/>
      <c r="C211" s="81"/>
      <c r="D211"/>
      <c r="E211"/>
      <c r="F211"/>
      <c r="G211"/>
      <c r="H211" s="81"/>
      <c r="I211"/>
      <c r="J211"/>
      <c r="K211"/>
      <c r="L211"/>
      <c r="M211" s="81"/>
      <c r="N211"/>
      <c r="O211"/>
      <c r="P211"/>
      <c r="Q211"/>
      <c r="R211" s="81"/>
      <c r="S211"/>
      <c r="T211"/>
      <c r="U211"/>
      <c r="FR211"/>
      <c r="FS211"/>
      <c r="FT211"/>
      <c r="FU211"/>
      <c r="FV211"/>
      <c r="FW211"/>
      <c r="FX211"/>
      <c r="FY211"/>
      <c r="FZ211"/>
      <c r="GA211"/>
      <c r="GB211"/>
      <c r="GC211"/>
      <c r="GD211"/>
      <c r="GE211"/>
      <c r="GF211"/>
      <c r="GG211"/>
      <c r="GH211"/>
      <c r="GI211"/>
      <c r="GJ211"/>
      <c r="GK211"/>
      <c r="GL211"/>
      <c r="GM211"/>
      <c r="GN211"/>
      <c r="GO211"/>
      <c r="GP211"/>
      <c r="GQ211"/>
      <c r="GR211"/>
      <c r="GS211"/>
      <c r="GT211"/>
      <c r="GU211"/>
      <c r="GV211"/>
      <c r="GW211"/>
      <c r="GX211"/>
      <c r="GY211"/>
      <c r="GZ211"/>
      <c r="HA211"/>
      <c r="HB211"/>
      <c r="HC211"/>
      <c r="HD211"/>
      <c r="HE211"/>
      <c r="HF211"/>
      <c r="HG211"/>
      <c r="HH211"/>
      <c r="HI211"/>
      <c r="HJ211"/>
      <c r="HK211"/>
      <c r="HL211"/>
      <c r="HM211"/>
      <c r="HN211"/>
      <c r="HO211"/>
      <c r="HP211"/>
      <c r="HQ211"/>
      <c r="HR211"/>
      <c r="HS211"/>
      <c r="HT211"/>
      <c r="HU211"/>
      <c r="HV211"/>
      <c r="HW211"/>
      <c r="HX211"/>
      <c r="HY211"/>
      <c r="HZ211"/>
      <c r="IA211"/>
      <c r="IB211"/>
      <c r="IC211"/>
      <c r="ID211"/>
      <c r="IE211"/>
      <c r="IF211"/>
      <c r="IG211"/>
      <c r="IH211"/>
      <c r="II211"/>
      <c r="IJ211"/>
      <c r="IK211"/>
      <c r="IL211"/>
      <c r="IM211"/>
      <c r="IN211"/>
      <c r="IO211"/>
      <c r="IP211"/>
      <c r="IQ211"/>
      <c r="IR211"/>
      <c r="IS211"/>
      <c r="IT211"/>
      <c r="IU211"/>
      <c r="IV211"/>
    </row>
    <row r="212" spans="1:256" s="82" customFormat="1" x14ac:dyDescent="0.2">
      <c r="A212"/>
      <c r="B212"/>
      <c r="C212" s="81"/>
      <c r="D212"/>
      <c r="E212"/>
      <c r="F212"/>
      <c r="G212"/>
      <c r="H212" s="81"/>
      <c r="I212"/>
      <c r="J212"/>
      <c r="K212"/>
      <c r="L212"/>
      <c r="M212" s="81"/>
      <c r="N212"/>
      <c r="O212"/>
      <c r="P212"/>
      <c r="Q212"/>
      <c r="R212" s="81"/>
      <c r="S212"/>
      <c r="T212"/>
      <c r="U212"/>
      <c r="FR212"/>
      <c r="FS212"/>
      <c r="FT212"/>
      <c r="FU212"/>
      <c r="FV212"/>
      <c r="FW212"/>
      <c r="FX212"/>
      <c r="FY212"/>
      <c r="FZ212"/>
      <c r="GA212"/>
      <c r="GB212"/>
      <c r="GC212"/>
      <c r="GD212"/>
      <c r="GE212"/>
      <c r="GF212"/>
      <c r="GG212"/>
      <c r="GH212"/>
      <c r="GI212"/>
      <c r="GJ212"/>
      <c r="GK212"/>
      <c r="GL212"/>
      <c r="GM212"/>
      <c r="GN212"/>
      <c r="GO212"/>
      <c r="GP212"/>
      <c r="GQ212"/>
      <c r="GR212"/>
      <c r="GS212"/>
      <c r="GT212"/>
      <c r="GU212"/>
      <c r="GV212"/>
      <c r="GW212"/>
      <c r="GX212"/>
      <c r="GY212"/>
      <c r="GZ212"/>
      <c r="HA212"/>
      <c r="HB212"/>
      <c r="HC212"/>
      <c r="HD212"/>
      <c r="HE212"/>
      <c r="HF212"/>
      <c r="HG212"/>
      <c r="HH212"/>
      <c r="HI212"/>
      <c r="HJ212"/>
      <c r="HK212"/>
      <c r="HL212"/>
      <c r="HM212"/>
      <c r="HN212"/>
      <c r="HO212"/>
      <c r="HP212"/>
      <c r="HQ212"/>
      <c r="HR212"/>
      <c r="HS212"/>
      <c r="HT212"/>
      <c r="HU212"/>
      <c r="HV212"/>
      <c r="HW212"/>
      <c r="HX212"/>
      <c r="HY212"/>
      <c r="HZ212"/>
      <c r="IA212"/>
      <c r="IB212"/>
      <c r="IC212"/>
      <c r="ID212"/>
      <c r="IE212"/>
      <c r="IF212"/>
      <c r="IG212"/>
      <c r="IH212"/>
      <c r="II212"/>
      <c r="IJ212"/>
      <c r="IK212"/>
      <c r="IL212"/>
      <c r="IM212"/>
      <c r="IN212"/>
      <c r="IO212"/>
      <c r="IP212"/>
      <c r="IQ212"/>
      <c r="IR212"/>
      <c r="IS212"/>
      <c r="IT212"/>
      <c r="IU212"/>
      <c r="IV212"/>
    </row>
    <row r="213" spans="1:256" s="82" customFormat="1" x14ac:dyDescent="0.2">
      <c r="A213"/>
      <c r="B213"/>
      <c r="C213" s="81"/>
      <c r="D213"/>
      <c r="E213"/>
      <c r="F213"/>
      <c r="G213"/>
      <c r="H213" s="81"/>
      <c r="I213"/>
      <c r="J213"/>
      <c r="K213"/>
      <c r="L213"/>
      <c r="M213" s="81"/>
      <c r="N213"/>
      <c r="O213"/>
      <c r="P213"/>
      <c r="Q213"/>
      <c r="R213" s="81"/>
      <c r="S213"/>
      <c r="T213"/>
      <c r="U213"/>
      <c r="FR213"/>
      <c r="FS213"/>
      <c r="FT213"/>
      <c r="FU213"/>
      <c r="FV213"/>
      <c r="FW213"/>
      <c r="FX213"/>
      <c r="FY213"/>
      <c r="FZ213"/>
      <c r="GA213"/>
      <c r="GB213"/>
      <c r="GC213"/>
      <c r="GD213"/>
      <c r="GE213"/>
      <c r="GF213"/>
      <c r="GG213"/>
      <c r="GH213"/>
      <c r="GI213"/>
      <c r="GJ213"/>
      <c r="GK213"/>
      <c r="GL213"/>
      <c r="GM213"/>
      <c r="GN213"/>
      <c r="GO213"/>
      <c r="GP213"/>
      <c r="GQ213"/>
      <c r="GR213"/>
      <c r="GS213"/>
      <c r="GT213"/>
      <c r="GU213"/>
      <c r="GV213"/>
      <c r="GW213"/>
      <c r="GX213"/>
      <c r="GY213"/>
      <c r="GZ213"/>
      <c r="HA213"/>
      <c r="HB213"/>
      <c r="HC213"/>
      <c r="HD213"/>
      <c r="HE213"/>
      <c r="HF213"/>
      <c r="HG213"/>
      <c r="HH213"/>
      <c r="HI213"/>
      <c r="HJ213"/>
      <c r="HK213"/>
      <c r="HL213"/>
      <c r="HM213"/>
      <c r="HN213"/>
      <c r="HO213"/>
      <c r="HP213"/>
      <c r="HQ213"/>
      <c r="HR213"/>
      <c r="HS213"/>
      <c r="HT213"/>
      <c r="HU213"/>
      <c r="HV213"/>
      <c r="HW213"/>
      <c r="HX213"/>
      <c r="HY213"/>
      <c r="HZ213"/>
      <c r="IA213"/>
      <c r="IB213"/>
      <c r="IC213"/>
      <c r="ID213"/>
      <c r="IE213"/>
      <c r="IF213"/>
      <c r="IG213"/>
      <c r="IH213"/>
      <c r="II213"/>
      <c r="IJ213"/>
      <c r="IK213"/>
      <c r="IL213"/>
      <c r="IM213"/>
      <c r="IN213"/>
      <c r="IO213"/>
      <c r="IP213"/>
      <c r="IQ213"/>
      <c r="IR213"/>
      <c r="IS213"/>
      <c r="IT213"/>
      <c r="IU213"/>
      <c r="IV213"/>
    </row>
    <row r="214" spans="1:256" s="82" customFormat="1" x14ac:dyDescent="0.2">
      <c r="A214"/>
      <c r="B214"/>
      <c r="C214" s="81"/>
      <c r="D214"/>
      <c r="E214"/>
      <c r="F214"/>
      <c r="G214"/>
      <c r="H214" s="81"/>
      <c r="I214"/>
      <c r="J214"/>
      <c r="K214"/>
      <c r="L214"/>
      <c r="M214" s="81"/>
      <c r="N214"/>
      <c r="O214"/>
      <c r="P214"/>
      <c r="Q214"/>
      <c r="R214" s="81"/>
      <c r="S214"/>
      <c r="T214"/>
      <c r="U214"/>
      <c r="FR214"/>
      <c r="FS214"/>
      <c r="FT214"/>
      <c r="FU214"/>
      <c r="FV214"/>
      <c r="FW214"/>
      <c r="FX214"/>
      <c r="FY214"/>
      <c r="FZ214"/>
      <c r="GA214"/>
      <c r="GB214"/>
      <c r="GC214"/>
      <c r="GD214"/>
      <c r="GE214"/>
      <c r="GF214"/>
      <c r="GG214"/>
      <c r="GH214"/>
      <c r="GI214"/>
      <c r="GJ214"/>
      <c r="GK214"/>
      <c r="GL214"/>
      <c r="GM214"/>
      <c r="GN214"/>
      <c r="GO214"/>
      <c r="GP214"/>
      <c r="GQ214"/>
      <c r="GR214"/>
      <c r="GS214"/>
      <c r="GT214"/>
      <c r="GU214"/>
      <c r="GV214"/>
      <c r="GW214"/>
      <c r="GX214"/>
      <c r="GY214"/>
      <c r="GZ214"/>
      <c r="HA214"/>
      <c r="HB214"/>
      <c r="HC214"/>
      <c r="HD214"/>
      <c r="HE214"/>
      <c r="HF214"/>
      <c r="HG214"/>
      <c r="HH214"/>
      <c r="HI214"/>
      <c r="HJ214"/>
      <c r="HK214"/>
      <c r="HL214"/>
      <c r="HM214"/>
      <c r="HN214"/>
      <c r="HO214"/>
      <c r="HP214"/>
      <c r="HQ214"/>
      <c r="HR214"/>
      <c r="HS214"/>
      <c r="HT214"/>
      <c r="HU214"/>
      <c r="HV214"/>
      <c r="HW214"/>
      <c r="HX214"/>
      <c r="HY214"/>
      <c r="HZ214"/>
      <c r="IA214"/>
      <c r="IB214"/>
      <c r="IC214"/>
      <c r="ID214"/>
      <c r="IE214"/>
      <c r="IF214"/>
      <c r="IG214"/>
      <c r="IH214"/>
      <c r="II214"/>
      <c r="IJ214"/>
      <c r="IK214"/>
      <c r="IL214"/>
      <c r="IM214"/>
      <c r="IN214"/>
      <c r="IO214"/>
      <c r="IP214"/>
      <c r="IQ214"/>
      <c r="IR214"/>
      <c r="IS214"/>
      <c r="IT214"/>
      <c r="IU214"/>
      <c r="IV214"/>
    </row>
    <row r="215" spans="1:256" s="82" customFormat="1" x14ac:dyDescent="0.2">
      <c r="A215"/>
      <c r="B215"/>
      <c r="C215" s="81"/>
      <c r="D215"/>
      <c r="E215"/>
      <c r="F215"/>
      <c r="G215"/>
      <c r="H215" s="81"/>
      <c r="I215"/>
      <c r="J215"/>
      <c r="K215"/>
      <c r="L215"/>
      <c r="M215" s="81"/>
      <c r="N215"/>
      <c r="O215"/>
      <c r="P215"/>
      <c r="Q215"/>
      <c r="R215" s="81"/>
      <c r="S215"/>
      <c r="T215"/>
      <c r="U215"/>
      <c r="FR215"/>
      <c r="FS215"/>
      <c r="FT215"/>
      <c r="FU215"/>
      <c r="FV215"/>
      <c r="FW215"/>
      <c r="FX215"/>
      <c r="FY215"/>
      <c r="FZ215"/>
      <c r="GA215"/>
      <c r="GB215"/>
      <c r="GC215"/>
      <c r="GD215"/>
      <c r="GE215"/>
      <c r="GF215"/>
      <c r="GG215"/>
      <c r="GH215"/>
      <c r="GI215"/>
      <c r="GJ215"/>
      <c r="GK215"/>
      <c r="GL215"/>
      <c r="GM215"/>
      <c r="GN215"/>
      <c r="GO215"/>
      <c r="GP215"/>
      <c r="GQ215"/>
      <c r="GR215"/>
      <c r="GS215"/>
      <c r="GT215"/>
      <c r="GU215"/>
      <c r="GV215"/>
      <c r="GW215"/>
      <c r="GX215"/>
      <c r="GY215"/>
      <c r="GZ215"/>
      <c r="HA215"/>
      <c r="HB215"/>
      <c r="HC215"/>
      <c r="HD215"/>
      <c r="HE215"/>
      <c r="HF215"/>
      <c r="HG215"/>
      <c r="HH215"/>
      <c r="HI215"/>
      <c r="HJ215"/>
      <c r="HK215"/>
      <c r="HL215"/>
      <c r="HM215"/>
      <c r="HN215"/>
      <c r="HO215"/>
      <c r="HP215"/>
      <c r="HQ215"/>
      <c r="HR215"/>
      <c r="HS215"/>
      <c r="HT215"/>
      <c r="HU215"/>
      <c r="HV215"/>
      <c r="HW215"/>
      <c r="HX215"/>
      <c r="HY215"/>
      <c r="HZ215"/>
      <c r="IA215"/>
      <c r="IB215"/>
      <c r="IC215"/>
      <c r="ID215"/>
      <c r="IE215"/>
      <c r="IF215"/>
      <c r="IG215"/>
      <c r="IH215"/>
      <c r="II215"/>
      <c r="IJ215"/>
      <c r="IK215"/>
      <c r="IL215"/>
      <c r="IM215"/>
      <c r="IN215"/>
      <c r="IO215"/>
      <c r="IP215"/>
      <c r="IQ215"/>
      <c r="IR215"/>
      <c r="IS215"/>
      <c r="IT215"/>
      <c r="IU215"/>
      <c r="IV215"/>
    </row>
    <row r="216" spans="1:256" s="82" customFormat="1" x14ac:dyDescent="0.2">
      <c r="A216"/>
      <c r="B216"/>
      <c r="C216" s="81"/>
      <c r="D216"/>
      <c r="E216"/>
      <c r="F216"/>
      <c r="G216"/>
      <c r="H216" s="81"/>
      <c r="I216"/>
      <c r="J216"/>
      <c r="K216"/>
      <c r="L216"/>
      <c r="M216" s="81"/>
      <c r="N216"/>
      <c r="O216"/>
      <c r="P216"/>
      <c r="Q216"/>
      <c r="R216" s="81"/>
      <c r="S216"/>
      <c r="T216"/>
      <c r="U216"/>
      <c r="FR216"/>
      <c r="FS216"/>
      <c r="FT216"/>
      <c r="FU216"/>
      <c r="FV216"/>
      <c r="FW216"/>
      <c r="FX216"/>
      <c r="FY216"/>
      <c r="FZ216"/>
      <c r="GA216"/>
      <c r="GB216"/>
      <c r="GC216"/>
      <c r="GD216"/>
      <c r="GE216"/>
      <c r="GF216"/>
      <c r="GG216"/>
      <c r="GH216"/>
      <c r="GI216"/>
      <c r="GJ216"/>
      <c r="GK216"/>
      <c r="GL216"/>
      <c r="GM216"/>
      <c r="GN216"/>
      <c r="GO216"/>
      <c r="GP216"/>
      <c r="GQ216"/>
      <c r="GR216"/>
      <c r="GS216"/>
      <c r="GT216"/>
      <c r="GU216"/>
      <c r="GV216"/>
      <c r="GW216"/>
      <c r="GX216"/>
      <c r="GY216"/>
      <c r="GZ216"/>
      <c r="HA216"/>
      <c r="HB216"/>
      <c r="HC216"/>
      <c r="HD216"/>
      <c r="HE216"/>
      <c r="HF216"/>
      <c r="HG216"/>
      <c r="HH216"/>
      <c r="HI216"/>
      <c r="HJ216"/>
      <c r="HK216"/>
      <c r="HL216"/>
      <c r="HM216"/>
      <c r="HN216"/>
      <c r="HO216"/>
      <c r="HP216"/>
      <c r="HQ216"/>
      <c r="HR216"/>
      <c r="HS216"/>
      <c r="HT216"/>
      <c r="HU216"/>
      <c r="HV216"/>
      <c r="HW216"/>
      <c r="HX216"/>
      <c r="HY216"/>
      <c r="HZ216"/>
      <c r="IA216"/>
      <c r="IB216"/>
      <c r="IC216"/>
      <c r="ID216"/>
      <c r="IE216"/>
      <c r="IF216"/>
      <c r="IG216"/>
      <c r="IH216"/>
      <c r="II216"/>
      <c r="IJ216"/>
      <c r="IK216"/>
      <c r="IL216"/>
      <c r="IM216"/>
      <c r="IN216"/>
      <c r="IO216"/>
      <c r="IP216"/>
      <c r="IQ216"/>
      <c r="IR216"/>
      <c r="IS216"/>
      <c r="IT216"/>
      <c r="IU216"/>
      <c r="IV216"/>
    </row>
    <row r="217" spans="1:256" s="82" customFormat="1" x14ac:dyDescent="0.2">
      <c r="A217"/>
      <c r="B217"/>
      <c r="C217" s="81"/>
      <c r="D217"/>
      <c r="E217"/>
      <c r="F217"/>
      <c r="G217"/>
      <c r="H217" s="81"/>
      <c r="I217"/>
      <c r="J217"/>
      <c r="K217"/>
      <c r="L217"/>
      <c r="M217" s="81"/>
      <c r="N217"/>
      <c r="O217"/>
      <c r="P217"/>
      <c r="Q217"/>
      <c r="R217" s="81"/>
      <c r="S217"/>
      <c r="T217"/>
      <c r="U217"/>
      <c r="FR217"/>
      <c r="FS217"/>
      <c r="FT217"/>
      <c r="FU217"/>
      <c r="FV217"/>
      <c r="FW217"/>
      <c r="FX217"/>
      <c r="FY217"/>
      <c r="FZ217"/>
      <c r="GA217"/>
      <c r="GB217"/>
      <c r="GC217"/>
      <c r="GD217"/>
      <c r="GE217"/>
      <c r="GF217"/>
      <c r="GG217"/>
      <c r="GH217"/>
      <c r="GI217"/>
      <c r="GJ217"/>
      <c r="GK217"/>
      <c r="GL217"/>
      <c r="GM217"/>
      <c r="GN217"/>
      <c r="GO217"/>
      <c r="GP217"/>
      <c r="GQ217"/>
      <c r="GR217"/>
      <c r="GS217"/>
      <c r="GT217"/>
      <c r="GU217"/>
      <c r="GV217"/>
      <c r="GW217"/>
      <c r="GX217"/>
      <c r="GY217"/>
      <c r="GZ217"/>
      <c r="HA217"/>
      <c r="HB217"/>
      <c r="HC217"/>
      <c r="HD217"/>
      <c r="HE217"/>
      <c r="HF217"/>
      <c r="HG217"/>
      <c r="HH217"/>
      <c r="HI217"/>
      <c r="HJ217"/>
      <c r="HK217"/>
      <c r="HL217"/>
      <c r="HM217"/>
      <c r="HN217"/>
      <c r="HO217"/>
      <c r="HP217"/>
      <c r="HQ217"/>
      <c r="HR217"/>
      <c r="HS217"/>
      <c r="HT217"/>
      <c r="HU217"/>
      <c r="HV217"/>
      <c r="HW217"/>
      <c r="HX217"/>
      <c r="HY217"/>
      <c r="HZ217"/>
      <c r="IA217"/>
      <c r="IB217"/>
      <c r="IC217"/>
      <c r="ID217"/>
      <c r="IE217"/>
      <c r="IF217"/>
      <c r="IG217"/>
      <c r="IH217"/>
      <c r="II217"/>
      <c r="IJ217"/>
      <c r="IK217"/>
      <c r="IL217"/>
      <c r="IM217"/>
      <c r="IN217"/>
      <c r="IO217"/>
      <c r="IP217"/>
      <c r="IQ217"/>
      <c r="IR217"/>
      <c r="IS217"/>
      <c r="IT217"/>
      <c r="IU217"/>
      <c r="IV217"/>
    </row>
    <row r="218" spans="1:256" s="82" customFormat="1" x14ac:dyDescent="0.2">
      <c r="A218"/>
      <c r="B218"/>
      <c r="C218" s="81"/>
      <c r="D218"/>
      <c r="E218"/>
      <c r="F218"/>
      <c r="G218"/>
      <c r="H218" s="81"/>
      <c r="I218"/>
      <c r="J218"/>
      <c r="K218"/>
      <c r="L218"/>
      <c r="M218" s="81"/>
      <c r="N218"/>
      <c r="O218"/>
      <c r="P218"/>
      <c r="Q218"/>
      <c r="R218" s="81"/>
      <c r="S218"/>
      <c r="T218"/>
      <c r="U218"/>
      <c r="FR218"/>
      <c r="FS218"/>
      <c r="FT218"/>
      <c r="FU218"/>
      <c r="FV218"/>
      <c r="FW218"/>
      <c r="FX218"/>
      <c r="FY218"/>
      <c r="FZ218"/>
      <c r="GA218"/>
      <c r="GB218"/>
      <c r="GC218"/>
      <c r="GD218"/>
      <c r="GE218"/>
      <c r="GF218"/>
      <c r="GG218"/>
      <c r="GH218"/>
      <c r="GI218"/>
      <c r="GJ218"/>
      <c r="GK218"/>
      <c r="GL218"/>
      <c r="GM218"/>
      <c r="GN218"/>
      <c r="GO218"/>
      <c r="GP218"/>
      <c r="GQ218"/>
      <c r="GR218"/>
      <c r="GS218"/>
      <c r="GT218"/>
      <c r="GU218"/>
      <c r="GV218"/>
      <c r="GW218"/>
      <c r="GX218"/>
      <c r="GY218"/>
      <c r="GZ218"/>
      <c r="HA218"/>
      <c r="HB218"/>
      <c r="HC218"/>
      <c r="HD218"/>
      <c r="HE218"/>
      <c r="HF218"/>
      <c r="HG218"/>
      <c r="HH218"/>
      <c r="HI218"/>
      <c r="HJ218"/>
      <c r="HK218"/>
      <c r="HL218"/>
      <c r="HM218"/>
      <c r="HN218"/>
      <c r="HO218"/>
      <c r="HP218"/>
      <c r="HQ218"/>
      <c r="HR218"/>
      <c r="HS218"/>
      <c r="HT218"/>
      <c r="HU218"/>
      <c r="HV218"/>
      <c r="HW218"/>
      <c r="HX218"/>
      <c r="HY218"/>
      <c r="HZ218"/>
      <c r="IA218"/>
      <c r="IB218"/>
      <c r="IC218"/>
      <c r="ID218"/>
      <c r="IE218"/>
      <c r="IF218"/>
      <c r="IG218"/>
      <c r="IH218"/>
      <c r="II218"/>
      <c r="IJ218"/>
      <c r="IK218"/>
      <c r="IL218"/>
      <c r="IM218"/>
      <c r="IN218"/>
      <c r="IO218"/>
      <c r="IP218"/>
      <c r="IQ218"/>
      <c r="IR218"/>
      <c r="IS218"/>
      <c r="IT218"/>
      <c r="IU218"/>
      <c r="IV218"/>
    </row>
    <row r="219" spans="1:256" s="82" customFormat="1" x14ac:dyDescent="0.2">
      <c r="A219"/>
      <c r="B219"/>
      <c r="C219" s="81"/>
      <c r="D219"/>
      <c r="E219"/>
      <c r="F219"/>
      <c r="G219"/>
      <c r="H219" s="81"/>
      <c r="I219"/>
      <c r="J219"/>
      <c r="K219"/>
      <c r="L219"/>
      <c r="M219" s="81"/>
      <c r="N219"/>
      <c r="O219"/>
      <c r="P219"/>
      <c r="Q219"/>
      <c r="R219" s="81"/>
      <c r="S219"/>
      <c r="T219"/>
      <c r="U219"/>
      <c r="FR219"/>
      <c r="FS219"/>
      <c r="FT219"/>
      <c r="FU219"/>
      <c r="FV219"/>
      <c r="FW219"/>
      <c r="FX219"/>
      <c r="FY219"/>
      <c r="FZ219"/>
      <c r="GA219"/>
      <c r="GB219"/>
      <c r="GC219"/>
      <c r="GD219"/>
      <c r="GE219"/>
      <c r="GF219"/>
      <c r="GG219"/>
      <c r="GH219"/>
      <c r="GI219"/>
      <c r="GJ219"/>
      <c r="GK219"/>
      <c r="GL219"/>
      <c r="GM219"/>
      <c r="GN219"/>
      <c r="GO219"/>
      <c r="GP219"/>
      <c r="GQ219"/>
      <c r="GR219"/>
      <c r="GS219"/>
      <c r="GT219"/>
      <c r="GU219"/>
      <c r="GV219"/>
      <c r="GW219"/>
      <c r="GX219"/>
      <c r="GY219"/>
      <c r="GZ219"/>
      <c r="HA219"/>
      <c r="HB219"/>
      <c r="HC219"/>
      <c r="HD219"/>
      <c r="HE219"/>
      <c r="HF219"/>
      <c r="HG219"/>
      <c r="HH219"/>
      <c r="HI219"/>
      <c r="HJ219"/>
      <c r="HK219"/>
      <c r="HL219"/>
      <c r="HM219"/>
      <c r="HN219"/>
      <c r="HO219"/>
      <c r="HP219"/>
      <c r="HQ219"/>
      <c r="HR219"/>
      <c r="HS219"/>
      <c r="HT219"/>
      <c r="HU219"/>
      <c r="HV219"/>
      <c r="HW219"/>
      <c r="HX219"/>
      <c r="HY219"/>
      <c r="HZ219"/>
      <c r="IA219"/>
      <c r="IB219"/>
      <c r="IC219"/>
      <c r="ID219"/>
      <c r="IE219"/>
      <c r="IF219"/>
      <c r="IG219"/>
      <c r="IH219"/>
      <c r="II219"/>
      <c r="IJ219"/>
      <c r="IK219"/>
      <c r="IL219"/>
      <c r="IM219"/>
      <c r="IN219"/>
      <c r="IO219"/>
      <c r="IP219"/>
      <c r="IQ219"/>
      <c r="IR219"/>
      <c r="IS219"/>
      <c r="IT219"/>
      <c r="IU219"/>
      <c r="IV219"/>
    </row>
    <row r="220" spans="1:256" s="82" customFormat="1" x14ac:dyDescent="0.2">
      <c r="A220"/>
      <c r="B220"/>
      <c r="C220" s="81"/>
      <c r="D220"/>
      <c r="E220"/>
      <c r="F220"/>
      <c r="G220"/>
      <c r="H220" s="81"/>
      <c r="I220"/>
      <c r="J220"/>
      <c r="K220"/>
      <c r="L220"/>
      <c r="M220" s="81"/>
      <c r="N220"/>
      <c r="O220"/>
      <c r="P220"/>
      <c r="Q220"/>
      <c r="R220" s="81"/>
      <c r="S220"/>
      <c r="T220"/>
      <c r="U220"/>
      <c r="FR220"/>
      <c r="FS220"/>
      <c r="FT220"/>
      <c r="FU220"/>
      <c r="FV220"/>
      <c r="FW220"/>
      <c r="FX220"/>
      <c r="FY220"/>
      <c r="FZ220"/>
      <c r="GA220"/>
      <c r="GB220"/>
      <c r="GC220"/>
      <c r="GD220"/>
      <c r="GE220"/>
      <c r="GF220"/>
      <c r="GG220"/>
      <c r="GH220"/>
      <c r="GI220"/>
      <c r="GJ220"/>
      <c r="GK220"/>
      <c r="GL220"/>
      <c r="GM220"/>
      <c r="GN220"/>
      <c r="GO220"/>
      <c r="GP220"/>
      <c r="GQ220"/>
      <c r="GR220"/>
      <c r="GS220"/>
      <c r="GT220"/>
      <c r="GU220"/>
      <c r="GV220"/>
      <c r="GW220"/>
      <c r="GX220"/>
      <c r="GY220"/>
      <c r="GZ220"/>
      <c r="HA220"/>
      <c r="HB220"/>
      <c r="HC220"/>
      <c r="HD220"/>
      <c r="HE220"/>
      <c r="HF220"/>
      <c r="HG220"/>
      <c r="HH220"/>
      <c r="HI220"/>
      <c r="HJ220"/>
      <c r="HK220"/>
      <c r="HL220"/>
      <c r="HM220"/>
      <c r="HN220"/>
      <c r="HO220"/>
      <c r="HP220"/>
      <c r="HQ220"/>
      <c r="HR220"/>
      <c r="HS220"/>
      <c r="HT220"/>
      <c r="HU220"/>
      <c r="HV220"/>
      <c r="HW220"/>
      <c r="HX220"/>
      <c r="HY220"/>
      <c r="HZ220"/>
      <c r="IA220"/>
      <c r="IB220"/>
      <c r="IC220"/>
      <c r="ID220"/>
      <c r="IE220"/>
      <c r="IF220"/>
      <c r="IG220"/>
      <c r="IH220"/>
      <c r="II220"/>
      <c r="IJ220"/>
      <c r="IK220"/>
      <c r="IL220"/>
      <c r="IM220"/>
      <c r="IN220"/>
      <c r="IO220"/>
      <c r="IP220"/>
      <c r="IQ220"/>
      <c r="IR220"/>
      <c r="IS220"/>
      <c r="IT220"/>
      <c r="IU220"/>
      <c r="IV220"/>
    </row>
    <row r="221" spans="1:256" s="82" customFormat="1" x14ac:dyDescent="0.2">
      <c r="A221"/>
      <c r="B221"/>
      <c r="C221" s="81"/>
      <c r="D221"/>
      <c r="E221"/>
      <c r="F221"/>
      <c r="G221"/>
      <c r="H221" s="81"/>
      <c r="I221"/>
      <c r="J221"/>
      <c r="K221"/>
      <c r="L221"/>
      <c r="M221" s="81"/>
      <c r="N221"/>
      <c r="O221"/>
      <c r="P221"/>
      <c r="Q221"/>
      <c r="R221" s="81"/>
      <c r="S221"/>
      <c r="T221"/>
      <c r="U221"/>
      <c r="FR221"/>
      <c r="FS221"/>
      <c r="FT221"/>
      <c r="FU221"/>
      <c r="FV221"/>
      <c r="FW221"/>
      <c r="FX221"/>
      <c r="FY221"/>
      <c r="FZ221"/>
      <c r="GA221"/>
      <c r="GB221"/>
      <c r="GC221"/>
      <c r="GD221"/>
      <c r="GE221"/>
      <c r="GF221"/>
      <c r="GG221"/>
      <c r="GH221"/>
      <c r="GI221"/>
      <c r="GJ221"/>
      <c r="GK221"/>
      <c r="GL221"/>
      <c r="GM221"/>
      <c r="GN221"/>
      <c r="GO221"/>
      <c r="GP221"/>
      <c r="GQ221"/>
      <c r="GR221"/>
      <c r="GS221"/>
      <c r="GT221"/>
      <c r="GU221"/>
      <c r="GV221"/>
      <c r="GW221"/>
      <c r="GX221"/>
      <c r="GY221"/>
      <c r="GZ221"/>
      <c r="HA221"/>
      <c r="HB221"/>
      <c r="HC221"/>
      <c r="HD221"/>
      <c r="HE221"/>
      <c r="HF221"/>
      <c r="HG221"/>
      <c r="HH221"/>
      <c r="HI221"/>
      <c r="HJ221"/>
      <c r="HK221"/>
      <c r="HL221"/>
      <c r="HM221"/>
      <c r="HN221"/>
      <c r="HO221"/>
      <c r="HP221"/>
      <c r="HQ221"/>
      <c r="HR221"/>
      <c r="HS221"/>
      <c r="HT221"/>
      <c r="HU221"/>
      <c r="HV221"/>
      <c r="HW221"/>
      <c r="HX221"/>
      <c r="HY221"/>
      <c r="HZ221"/>
      <c r="IA221"/>
      <c r="IB221"/>
      <c r="IC221"/>
      <c r="ID221"/>
      <c r="IE221"/>
      <c r="IF221"/>
      <c r="IG221"/>
      <c r="IH221"/>
      <c r="II221"/>
      <c r="IJ221"/>
      <c r="IK221"/>
      <c r="IL221"/>
      <c r="IM221"/>
      <c r="IN221"/>
      <c r="IO221"/>
      <c r="IP221"/>
      <c r="IQ221"/>
      <c r="IR221"/>
      <c r="IS221"/>
      <c r="IT221"/>
      <c r="IU221"/>
      <c r="IV221"/>
    </row>
    <row r="222" spans="1:256" s="82" customFormat="1" x14ac:dyDescent="0.2">
      <c r="A222"/>
      <c r="B222"/>
      <c r="C222" s="81"/>
      <c r="D222"/>
      <c r="E222"/>
      <c r="F222"/>
      <c r="G222"/>
      <c r="H222" s="81"/>
      <c r="I222"/>
      <c r="J222"/>
      <c r="K222"/>
      <c r="L222"/>
      <c r="M222" s="81"/>
      <c r="N222"/>
      <c r="O222"/>
      <c r="P222"/>
      <c r="Q222"/>
      <c r="R222" s="81"/>
      <c r="S222"/>
      <c r="T222"/>
      <c r="U222"/>
      <c r="FR222"/>
      <c r="FS222"/>
      <c r="FT222"/>
      <c r="FU222"/>
      <c r="FV222"/>
      <c r="FW222"/>
      <c r="FX222"/>
      <c r="FY222"/>
      <c r="FZ222"/>
      <c r="GA222"/>
      <c r="GB222"/>
      <c r="GC222"/>
      <c r="GD222"/>
      <c r="GE222"/>
      <c r="GF222"/>
      <c r="GG222"/>
      <c r="GH222"/>
      <c r="GI222"/>
      <c r="GJ222"/>
      <c r="GK222"/>
      <c r="GL222"/>
      <c r="GM222"/>
      <c r="GN222"/>
      <c r="GO222"/>
      <c r="GP222"/>
      <c r="GQ222"/>
      <c r="GR222"/>
      <c r="GS222"/>
      <c r="GT222"/>
      <c r="GU222"/>
      <c r="GV222"/>
      <c r="GW222"/>
      <c r="GX222"/>
      <c r="GY222"/>
      <c r="GZ222"/>
      <c r="HA222"/>
      <c r="HB222"/>
      <c r="HC222"/>
      <c r="HD222"/>
      <c r="HE222"/>
      <c r="HF222"/>
      <c r="HG222"/>
      <c r="HH222"/>
      <c r="HI222"/>
      <c r="HJ222"/>
      <c r="HK222"/>
      <c r="HL222"/>
      <c r="HM222"/>
      <c r="HN222"/>
      <c r="HO222"/>
      <c r="HP222"/>
      <c r="HQ222"/>
      <c r="HR222"/>
      <c r="HS222"/>
      <c r="HT222"/>
      <c r="HU222"/>
      <c r="HV222"/>
      <c r="HW222"/>
      <c r="HX222"/>
      <c r="HY222"/>
      <c r="HZ222"/>
      <c r="IA222"/>
      <c r="IB222"/>
      <c r="IC222"/>
      <c r="ID222"/>
      <c r="IE222"/>
      <c r="IF222"/>
      <c r="IG222"/>
      <c r="IH222"/>
      <c r="II222"/>
      <c r="IJ222"/>
      <c r="IK222"/>
      <c r="IL222"/>
      <c r="IM222"/>
      <c r="IN222"/>
      <c r="IO222"/>
      <c r="IP222"/>
      <c r="IQ222"/>
      <c r="IR222"/>
      <c r="IS222"/>
      <c r="IT222"/>
      <c r="IU222"/>
      <c r="IV222"/>
    </row>
    <row r="223" spans="1:256" s="82" customFormat="1" x14ac:dyDescent="0.2">
      <c r="A223"/>
      <c r="B223"/>
      <c r="C223" s="81"/>
      <c r="D223"/>
      <c r="E223"/>
      <c r="F223"/>
      <c r="G223"/>
      <c r="H223" s="81"/>
      <c r="I223"/>
      <c r="J223"/>
      <c r="K223"/>
      <c r="L223"/>
      <c r="M223" s="81"/>
      <c r="N223"/>
      <c r="O223"/>
      <c r="P223"/>
      <c r="Q223"/>
      <c r="R223" s="81"/>
      <c r="S223"/>
      <c r="T223"/>
      <c r="U223"/>
      <c r="FR223"/>
      <c r="FS223"/>
      <c r="FT223"/>
      <c r="FU223"/>
      <c r="FV223"/>
      <c r="FW223"/>
      <c r="FX223"/>
      <c r="FY223"/>
      <c r="FZ223"/>
      <c r="GA223"/>
      <c r="GB223"/>
      <c r="GC223"/>
      <c r="GD223"/>
      <c r="GE223"/>
      <c r="GF223"/>
      <c r="GG223"/>
      <c r="GH223"/>
      <c r="GI223"/>
      <c r="GJ223"/>
      <c r="GK223"/>
      <c r="GL223"/>
      <c r="GM223"/>
      <c r="GN223"/>
      <c r="GO223"/>
      <c r="GP223"/>
      <c r="GQ223"/>
      <c r="GR223"/>
      <c r="GS223"/>
      <c r="GT223"/>
      <c r="GU223"/>
      <c r="GV223"/>
      <c r="GW223"/>
      <c r="GX223"/>
      <c r="GY223"/>
      <c r="GZ223"/>
      <c r="HA223"/>
      <c r="HB223"/>
      <c r="HC223"/>
      <c r="HD223"/>
      <c r="HE223"/>
      <c r="HF223"/>
      <c r="HG223"/>
      <c r="HH223"/>
      <c r="HI223"/>
      <c r="HJ223"/>
      <c r="HK223"/>
      <c r="HL223"/>
      <c r="HM223"/>
      <c r="HN223"/>
      <c r="HO223"/>
      <c r="HP223"/>
      <c r="HQ223"/>
      <c r="HR223"/>
      <c r="HS223"/>
      <c r="HT223"/>
      <c r="HU223"/>
      <c r="HV223"/>
      <c r="HW223"/>
      <c r="HX223"/>
      <c r="HY223"/>
      <c r="HZ223"/>
      <c r="IA223"/>
      <c r="IB223"/>
      <c r="IC223"/>
      <c r="ID223"/>
      <c r="IE223"/>
      <c r="IF223"/>
      <c r="IG223"/>
      <c r="IH223"/>
      <c r="II223"/>
      <c r="IJ223"/>
      <c r="IK223"/>
      <c r="IL223"/>
      <c r="IM223"/>
      <c r="IN223"/>
      <c r="IO223"/>
      <c r="IP223"/>
      <c r="IQ223"/>
      <c r="IR223"/>
      <c r="IS223"/>
      <c r="IT223"/>
      <c r="IU223"/>
      <c r="IV223"/>
    </row>
    <row r="224" spans="1:256" s="82" customFormat="1" x14ac:dyDescent="0.2">
      <c r="A224"/>
      <c r="B224"/>
      <c r="C224" s="81"/>
      <c r="D224"/>
      <c r="E224"/>
      <c r="F224"/>
      <c r="G224"/>
      <c r="H224" s="81"/>
      <c r="I224"/>
      <c r="J224"/>
      <c r="K224"/>
      <c r="L224"/>
      <c r="M224" s="81"/>
      <c r="N224"/>
      <c r="O224"/>
      <c r="P224"/>
      <c r="Q224"/>
      <c r="R224" s="81"/>
      <c r="S224"/>
      <c r="T224"/>
      <c r="U224"/>
      <c r="FR224"/>
      <c r="FS224"/>
      <c r="FT224"/>
      <c r="FU224"/>
      <c r="FV224"/>
      <c r="FW224"/>
      <c r="FX224"/>
      <c r="FY224"/>
      <c r="FZ224"/>
      <c r="GA224"/>
      <c r="GB224"/>
      <c r="GC224"/>
      <c r="GD224"/>
      <c r="GE224"/>
      <c r="GF224"/>
      <c r="GG224"/>
      <c r="GH224"/>
      <c r="GI224"/>
      <c r="GJ224"/>
      <c r="GK224"/>
      <c r="GL224"/>
      <c r="GM224"/>
      <c r="GN224"/>
      <c r="GO224"/>
      <c r="GP224"/>
      <c r="GQ224"/>
      <c r="GR224"/>
      <c r="GS224"/>
      <c r="GT224"/>
      <c r="GU224"/>
      <c r="GV224"/>
      <c r="GW224"/>
      <c r="GX224"/>
      <c r="GY224"/>
      <c r="GZ224"/>
      <c r="HA224"/>
      <c r="HB224"/>
      <c r="HC224"/>
      <c r="HD224"/>
      <c r="HE224"/>
      <c r="HF224"/>
      <c r="HG224"/>
      <c r="HH224"/>
      <c r="HI224"/>
      <c r="HJ224"/>
      <c r="HK224"/>
      <c r="HL224"/>
      <c r="HM224"/>
      <c r="HN224"/>
      <c r="HO224"/>
      <c r="HP224"/>
      <c r="HQ224"/>
      <c r="HR224"/>
      <c r="HS224"/>
      <c r="HT224"/>
      <c r="HU224"/>
      <c r="HV224"/>
      <c r="HW224"/>
      <c r="HX224"/>
      <c r="HY224"/>
      <c r="HZ224"/>
      <c r="IA224"/>
      <c r="IB224"/>
      <c r="IC224"/>
      <c r="ID224"/>
      <c r="IE224"/>
      <c r="IF224"/>
      <c r="IG224"/>
      <c r="IH224"/>
      <c r="II224"/>
      <c r="IJ224"/>
      <c r="IK224"/>
      <c r="IL224"/>
      <c r="IM224"/>
      <c r="IN224"/>
      <c r="IO224"/>
      <c r="IP224"/>
      <c r="IQ224"/>
      <c r="IR224"/>
      <c r="IS224"/>
      <c r="IT224"/>
      <c r="IU224"/>
      <c r="IV224"/>
    </row>
    <row r="225" spans="1:256" s="82" customFormat="1" x14ac:dyDescent="0.2">
      <c r="A225"/>
      <c r="B225"/>
      <c r="C225" s="81"/>
      <c r="D225"/>
      <c r="E225"/>
      <c r="F225"/>
      <c r="G225"/>
      <c r="H225" s="81"/>
      <c r="I225"/>
      <c r="J225"/>
      <c r="K225"/>
      <c r="L225"/>
      <c r="M225" s="81"/>
      <c r="N225"/>
      <c r="O225"/>
      <c r="P225"/>
      <c r="Q225"/>
      <c r="R225" s="81"/>
      <c r="S225"/>
      <c r="T225"/>
      <c r="U225"/>
      <c r="FR225"/>
      <c r="FS225"/>
      <c r="FT225"/>
      <c r="FU225"/>
      <c r="FV225"/>
      <c r="FW225"/>
      <c r="FX225"/>
      <c r="FY225"/>
      <c r="FZ225"/>
      <c r="GA225"/>
      <c r="GB225"/>
      <c r="GC225"/>
      <c r="GD225"/>
      <c r="GE225"/>
      <c r="GF225"/>
      <c r="GG225"/>
      <c r="GH225"/>
      <c r="GI225"/>
      <c r="GJ225"/>
      <c r="GK225"/>
      <c r="GL225"/>
      <c r="GM225"/>
      <c r="GN225"/>
      <c r="GO225"/>
      <c r="GP225"/>
      <c r="GQ225"/>
      <c r="GR225"/>
      <c r="GS225"/>
      <c r="GT225"/>
      <c r="GU225"/>
      <c r="GV225"/>
      <c r="GW225"/>
      <c r="GX225"/>
      <c r="GY225"/>
      <c r="GZ225"/>
      <c r="HA225"/>
      <c r="HB225"/>
      <c r="HC225"/>
      <c r="HD225"/>
      <c r="HE225"/>
      <c r="HF225"/>
      <c r="HG225"/>
      <c r="HH225"/>
      <c r="HI225"/>
      <c r="HJ225"/>
      <c r="HK225"/>
      <c r="HL225"/>
      <c r="HM225"/>
      <c r="HN225"/>
      <c r="HO225"/>
      <c r="HP225"/>
      <c r="HQ225"/>
      <c r="HR225"/>
      <c r="HS225"/>
      <c r="HT225"/>
      <c r="HU225"/>
      <c r="HV225"/>
      <c r="HW225"/>
      <c r="HX225"/>
      <c r="HY225"/>
      <c r="HZ225"/>
      <c r="IA225"/>
      <c r="IB225"/>
      <c r="IC225"/>
      <c r="ID225"/>
      <c r="IE225"/>
      <c r="IF225"/>
      <c r="IG225"/>
      <c r="IH225"/>
      <c r="II225"/>
      <c r="IJ225"/>
      <c r="IK225"/>
      <c r="IL225"/>
      <c r="IM225"/>
      <c r="IN225"/>
      <c r="IO225"/>
      <c r="IP225"/>
      <c r="IQ225"/>
      <c r="IR225"/>
      <c r="IS225"/>
      <c r="IT225"/>
      <c r="IU225"/>
      <c r="IV225"/>
    </row>
    <row r="226" spans="1:256" s="82" customFormat="1" x14ac:dyDescent="0.2">
      <c r="A226"/>
      <c r="B226"/>
      <c r="C226" s="81"/>
      <c r="D226"/>
      <c r="E226"/>
      <c r="F226"/>
      <c r="G226"/>
      <c r="H226" s="81"/>
      <c r="I226"/>
      <c r="J226"/>
      <c r="K226"/>
      <c r="L226"/>
      <c r="M226" s="81"/>
      <c r="N226"/>
      <c r="O226"/>
      <c r="P226"/>
      <c r="Q226"/>
      <c r="R226" s="81"/>
      <c r="S226"/>
      <c r="T226"/>
      <c r="U226"/>
      <c r="FR226"/>
      <c r="FS226"/>
      <c r="FT226"/>
      <c r="FU226"/>
      <c r="FV226"/>
      <c r="FW226"/>
      <c r="FX226"/>
      <c r="FY226"/>
      <c r="FZ226"/>
      <c r="GA226"/>
      <c r="GB226"/>
      <c r="GC226"/>
      <c r="GD226"/>
      <c r="GE226"/>
      <c r="GF226"/>
      <c r="GG226"/>
      <c r="GH226"/>
      <c r="GI226"/>
      <c r="GJ226"/>
      <c r="GK226"/>
      <c r="GL226"/>
      <c r="GM226"/>
      <c r="GN226"/>
      <c r="GO226"/>
      <c r="GP226"/>
      <c r="GQ226"/>
      <c r="GR226"/>
      <c r="GS226"/>
      <c r="GT226"/>
      <c r="GU226"/>
      <c r="GV226"/>
      <c r="GW226"/>
      <c r="GX226"/>
      <c r="GY226"/>
      <c r="GZ226"/>
      <c r="HA226"/>
      <c r="HB226"/>
      <c r="HC226"/>
      <c r="HD226"/>
      <c r="HE226"/>
      <c r="HF226"/>
      <c r="HG226"/>
      <c r="HH226"/>
      <c r="HI226"/>
      <c r="HJ226"/>
      <c r="HK226"/>
      <c r="HL226"/>
      <c r="HM226"/>
      <c r="HN226"/>
      <c r="HO226"/>
      <c r="HP226"/>
      <c r="HQ226"/>
      <c r="HR226"/>
      <c r="HS226"/>
      <c r="HT226"/>
      <c r="HU226"/>
      <c r="HV226"/>
      <c r="HW226"/>
      <c r="HX226"/>
      <c r="HY226"/>
      <c r="HZ226"/>
      <c r="IA226"/>
      <c r="IB226"/>
      <c r="IC226"/>
      <c r="ID226"/>
      <c r="IE226"/>
      <c r="IF226"/>
      <c r="IG226"/>
      <c r="IH226"/>
      <c r="II226"/>
      <c r="IJ226"/>
      <c r="IK226"/>
      <c r="IL226"/>
      <c r="IM226"/>
      <c r="IN226"/>
      <c r="IO226"/>
      <c r="IP226"/>
      <c r="IQ226"/>
      <c r="IR226"/>
      <c r="IS226"/>
      <c r="IT226"/>
      <c r="IU226"/>
      <c r="IV226"/>
    </row>
    <row r="227" spans="1:256" s="82" customFormat="1" x14ac:dyDescent="0.2">
      <c r="A227"/>
      <c r="B227"/>
      <c r="C227" s="81"/>
      <c r="D227"/>
      <c r="E227"/>
      <c r="F227"/>
      <c r="G227"/>
      <c r="H227" s="81"/>
      <c r="I227"/>
      <c r="J227"/>
      <c r="K227"/>
      <c r="L227"/>
      <c r="M227" s="81"/>
      <c r="N227"/>
      <c r="O227"/>
      <c r="P227"/>
      <c r="Q227"/>
      <c r="R227" s="81"/>
      <c r="S227"/>
      <c r="T227"/>
      <c r="U227"/>
      <c r="FR227"/>
      <c r="FS227"/>
      <c r="FT227"/>
      <c r="FU227"/>
      <c r="FV227"/>
      <c r="FW227"/>
      <c r="FX227"/>
      <c r="FY227"/>
      <c r="FZ227"/>
      <c r="GA227"/>
      <c r="GB227"/>
      <c r="GC227"/>
      <c r="GD227"/>
      <c r="GE227"/>
      <c r="GF227"/>
      <c r="GG227"/>
      <c r="GH227"/>
      <c r="GI227"/>
      <c r="GJ227"/>
      <c r="GK227"/>
      <c r="GL227"/>
      <c r="GM227"/>
      <c r="GN227"/>
      <c r="GO227"/>
      <c r="GP227"/>
      <c r="GQ227"/>
      <c r="GR227"/>
      <c r="GS227"/>
      <c r="GT227"/>
      <c r="GU227"/>
      <c r="GV227"/>
      <c r="GW227"/>
      <c r="GX227"/>
      <c r="GY227"/>
      <c r="GZ227"/>
      <c r="HA227"/>
      <c r="HB227"/>
      <c r="HC227"/>
      <c r="HD227"/>
      <c r="HE227"/>
      <c r="HF227"/>
      <c r="HG227"/>
      <c r="HH227"/>
      <c r="HI227"/>
      <c r="HJ227"/>
      <c r="HK227"/>
      <c r="HL227"/>
      <c r="HM227"/>
      <c r="HN227"/>
      <c r="HO227"/>
      <c r="HP227"/>
      <c r="HQ227"/>
      <c r="HR227"/>
      <c r="HS227"/>
      <c r="HT227"/>
      <c r="HU227"/>
      <c r="HV227"/>
      <c r="HW227"/>
      <c r="HX227"/>
      <c r="HY227"/>
      <c r="HZ227"/>
      <c r="IA227"/>
      <c r="IB227"/>
      <c r="IC227"/>
      <c r="ID227"/>
      <c r="IE227"/>
      <c r="IF227"/>
      <c r="IG227"/>
      <c r="IH227"/>
      <c r="II227"/>
      <c r="IJ227"/>
      <c r="IK227"/>
      <c r="IL227"/>
      <c r="IM227"/>
      <c r="IN227"/>
      <c r="IO227"/>
      <c r="IP227"/>
      <c r="IQ227"/>
      <c r="IR227"/>
      <c r="IS227"/>
      <c r="IT227"/>
      <c r="IU227"/>
      <c r="IV227"/>
    </row>
    <row r="228" spans="1:256" s="82" customFormat="1" x14ac:dyDescent="0.2">
      <c r="A228"/>
      <c r="B228"/>
      <c r="C228" s="81"/>
      <c r="D228"/>
      <c r="E228"/>
      <c r="F228"/>
      <c r="G228"/>
      <c r="H228" s="81"/>
      <c r="I228"/>
      <c r="J228"/>
      <c r="K228"/>
      <c r="L228"/>
      <c r="M228" s="81"/>
      <c r="N228"/>
      <c r="O228"/>
      <c r="P228"/>
      <c r="Q228"/>
      <c r="R228" s="81"/>
      <c r="S228"/>
      <c r="T228"/>
      <c r="U228"/>
      <c r="FR228"/>
      <c r="FS228"/>
      <c r="FT228"/>
      <c r="FU228"/>
      <c r="FV228"/>
      <c r="FW228"/>
      <c r="FX228"/>
      <c r="FY228"/>
      <c r="FZ228"/>
      <c r="GA228"/>
      <c r="GB228"/>
      <c r="GC228"/>
      <c r="GD228"/>
      <c r="GE228"/>
      <c r="GF228"/>
      <c r="GG228"/>
      <c r="GH228"/>
      <c r="GI228"/>
      <c r="GJ228"/>
      <c r="GK228"/>
      <c r="GL228"/>
      <c r="GM228"/>
      <c r="GN228"/>
      <c r="GO228"/>
      <c r="GP228"/>
      <c r="GQ228"/>
      <c r="GR228"/>
      <c r="GS228"/>
      <c r="GT228"/>
      <c r="GU228"/>
      <c r="GV228"/>
      <c r="GW228"/>
      <c r="GX228"/>
      <c r="GY228"/>
      <c r="GZ228"/>
      <c r="HA228"/>
      <c r="HB228"/>
      <c r="HC228"/>
      <c r="HD228"/>
      <c r="HE228"/>
      <c r="HF228"/>
      <c r="HG228"/>
      <c r="HH228"/>
      <c r="HI228"/>
      <c r="HJ228"/>
      <c r="HK228"/>
      <c r="HL228"/>
      <c r="HM228"/>
      <c r="HN228"/>
      <c r="HO228"/>
      <c r="HP228"/>
      <c r="HQ228"/>
      <c r="HR228"/>
      <c r="HS228"/>
      <c r="HT228"/>
      <c r="HU228"/>
      <c r="HV228"/>
      <c r="HW228"/>
      <c r="HX228"/>
      <c r="HY228"/>
      <c r="HZ228"/>
      <c r="IA228"/>
      <c r="IB228"/>
      <c r="IC228"/>
      <c r="ID228"/>
      <c r="IE228"/>
      <c r="IF228"/>
      <c r="IG228"/>
      <c r="IH228"/>
      <c r="II228"/>
      <c r="IJ228"/>
      <c r="IK228"/>
      <c r="IL228"/>
      <c r="IM228"/>
      <c r="IN228"/>
      <c r="IO228"/>
      <c r="IP228"/>
      <c r="IQ228"/>
      <c r="IR228"/>
      <c r="IS228"/>
      <c r="IT228"/>
      <c r="IU228"/>
      <c r="IV228"/>
    </row>
    <row r="229" spans="1:256" s="82" customFormat="1" x14ac:dyDescent="0.2">
      <c r="A229"/>
      <c r="B229"/>
      <c r="C229" s="81"/>
      <c r="D229"/>
      <c r="E229"/>
      <c r="F229"/>
      <c r="G229"/>
      <c r="H229" s="81"/>
      <c r="I229"/>
      <c r="J229"/>
      <c r="K229"/>
      <c r="L229"/>
      <c r="M229" s="81"/>
      <c r="N229"/>
      <c r="O229"/>
      <c r="P229"/>
      <c r="Q229"/>
      <c r="R229" s="81"/>
      <c r="S229"/>
      <c r="T229"/>
      <c r="U229"/>
      <c r="FR229"/>
      <c r="FS229"/>
      <c r="FT229"/>
      <c r="FU229"/>
      <c r="FV229"/>
      <c r="FW229"/>
      <c r="FX229"/>
      <c r="FY229"/>
      <c r="FZ229"/>
      <c r="GA229"/>
      <c r="GB229"/>
      <c r="GC229"/>
      <c r="GD229"/>
      <c r="GE229"/>
      <c r="GF229"/>
      <c r="GG229"/>
      <c r="GH229"/>
      <c r="GI229"/>
      <c r="GJ229"/>
      <c r="GK229"/>
      <c r="GL229"/>
      <c r="GM229"/>
      <c r="GN229"/>
      <c r="GO229"/>
      <c r="GP229"/>
      <c r="GQ229"/>
      <c r="GR229"/>
      <c r="GS229"/>
      <c r="GT229"/>
      <c r="GU229"/>
      <c r="GV229"/>
      <c r="GW229"/>
      <c r="GX229"/>
      <c r="GY229"/>
      <c r="GZ229"/>
      <c r="HA229"/>
      <c r="HB229"/>
      <c r="HC229"/>
      <c r="HD229"/>
      <c r="HE229"/>
      <c r="HF229"/>
      <c r="HG229"/>
      <c r="HH229"/>
      <c r="HI229"/>
      <c r="HJ229"/>
      <c r="HK229"/>
      <c r="HL229"/>
      <c r="HM229"/>
      <c r="HN229"/>
      <c r="HO229"/>
      <c r="HP229"/>
      <c r="HQ229"/>
      <c r="HR229"/>
      <c r="HS229"/>
      <c r="HT229"/>
      <c r="HU229"/>
      <c r="HV229"/>
      <c r="HW229"/>
      <c r="HX229"/>
      <c r="HY229"/>
      <c r="HZ229"/>
      <c r="IA229"/>
      <c r="IB229"/>
      <c r="IC229"/>
      <c r="ID229"/>
      <c r="IE229"/>
      <c r="IF229"/>
      <c r="IG229"/>
      <c r="IH229"/>
      <c r="II229"/>
      <c r="IJ229"/>
      <c r="IK229"/>
      <c r="IL229"/>
      <c r="IM229"/>
      <c r="IN229"/>
      <c r="IO229"/>
      <c r="IP229"/>
      <c r="IQ229"/>
      <c r="IR229"/>
      <c r="IS229"/>
      <c r="IT229"/>
      <c r="IU229"/>
      <c r="IV229"/>
    </row>
    <row r="230" spans="1:256" s="82" customFormat="1" x14ac:dyDescent="0.2">
      <c r="A230"/>
      <c r="B230"/>
      <c r="C230" s="81"/>
      <c r="D230"/>
      <c r="E230"/>
      <c r="F230"/>
      <c r="G230"/>
      <c r="H230" s="81"/>
      <c r="I230"/>
      <c r="J230"/>
      <c r="K230"/>
      <c r="L230"/>
      <c r="M230" s="81"/>
      <c r="N230"/>
      <c r="O230"/>
      <c r="P230"/>
      <c r="Q230"/>
      <c r="R230" s="81"/>
      <c r="S230"/>
      <c r="T230"/>
      <c r="U230"/>
      <c r="FR230"/>
      <c r="FS230"/>
      <c r="FT230"/>
      <c r="FU230"/>
      <c r="FV230"/>
      <c r="FW230"/>
      <c r="FX230"/>
      <c r="FY230"/>
      <c r="FZ230"/>
      <c r="GA230"/>
      <c r="GB230"/>
      <c r="GC230"/>
      <c r="GD230"/>
      <c r="GE230"/>
      <c r="GF230"/>
      <c r="GG230"/>
      <c r="GH230"/>
      <c r="GI230"/>
      <c r="GJ230"/>
      <c r="GK230"/>
      <c r="GL230"/>
      <c r="GM230"/>
      <c r="GN230"/>
      <c r="GO230"/>
      <c r="GP230"/>
      <c r="GQ230"/>
      <c r="GR230"/>
      <c r="GS230"/>
      <c r="GT230"/>
      <c r="GU230"/>
      <c r="GV230"/>
      <c r="GW230"/>
      <c r="GX230"/>
      <c r="GY230"/>
      <c r="GZ230"/>
      <c r="HA230"/>
      <c r="HB230"/>
      <c r="HC230"/>
      <c r="HD230"/>
      <c r="HE230"/>
      <c r="HF230"/>
      <c r="HG230"/>
      <c r="HH230"/>
      <c r="HI230"/>
      <c r="HJ230"/>
      <c r="HK230"/>
      <c r="HL230"/>
      <c r="HM230"/>
      <c r="HN230"/>
      <c r="HO230"/>
      <c r="HP230"/>
      <c r="HQ230"/>
      <c r="HR230"/>
      <c r="HS230"/>
      <c r="HT230"/>
      <c r="HU230"/>
      <c r="HV230"/>
      <c r="HW230"/>
      <c r="HX230"/>
      <c r="HY230"/>
      <c r="HZ230"/>
      <c r="IA230"/>
      <c r="IB230"/>
      <c r="IC230"/>
      <c r="ID230"/>
      <c r="IE230"/>
      <c r="IF230"/>
      <c r="IG230"/>
      <c r="IH230"/>
      <c r="II230"/>
      <c r="IJ230"/>
      <c r="IK230"/>
      <c r="IL230"/>
      <c r="IM230"/>
      <c r="IN230"/>
      <c r="IO230"/>
      <c r="IP230"/>
      <c r="IQ230"/>
      <c r="IR230"/>
      <c r="IS230"/>
      <c r="IT230"/>
      <c r="IU230"/>
      <c r="IV230"/>
    </row>
    <row r="231" spans="1:256" s="82" customFormat="1" x14ac:dyDescent="0.2">
      <c r="A231"/>
      <c r="B231"/>
      <c r="C231" s="81"/>
      <c r="D231"/>
      <c r="E231"/>
      <c r="F231"/>
      <c r="G231"/>
      <c r="H231" s="81"/>
      <c r="I231"/>
      <c r="J231"/>
      <c r="K231"/>
      <c r="L231"/>
      <c r="M231" s="81"/>
      <c r="N231"/>
      <c r="O231"/>
      <c r="P231"/>
      <c r="Q231"/>
      <c r="R231" s="81"/>
      <c r="S231"/>
      <c r="T231"/>
      <c r="U231"/>
      <c r="FR231"/>
      <c r="FS231"/>
      <c r="FT231"/>
      <c r="FU231"/>
      <c r="FV231"/>
      <c r="FW231"/>
      <c r="FX231"/>
      <c r="FY231"/>
      <c r="FZ231"/>
      <c r="GA231"/>
      <c r="GB231"/>
      <c r="GC231"/>
      <c r="GD231"/>
      <c r="GE231"/>
      <c r="GF231"/>
      <c r="GG231"/>
      <c r="GH231"/>
      <c r="GI231"/>
      <c r="GJ231"/>
      <c r="GK231"/>
      <c r="GL231"/>
      <c r="GM231"/>
      <c r="GN231"/>
      <c r="GO231"/>
      <c r="GP231"/>
      <c r="GQ231"/>
      <c r="GR231"/>
      <c r="GS231"/>
      <c r="GT231"/>
      <c r="GU231"/>
      <c r="GV231"/>
      <c r="GW231"/>
      <c r="GX231"/>
      <c r="GY231"/>
      <c r="GZ231"/>
      <c r="HA231"/>
      <c r="HB231"/>
      <c r="HC231"/>
      <c r="HD231"/>
      <c r="HE231"/>
      <c r="HF231"/>
      <c r="HG231"/>
      <c r="HH231"/>
      <c r="HI231"/>
      <c r="HJ231"/>
      <c r="HK231"/>
      <c r="HL231"/>
      <c r="HM231"/>
      <c r="HN231"/>
      <c r="HO231"/>
      <c r="HP231"/>
      <c r="HQ231"/>
      <c r="HR231"/>
      <c r="HS231"/>
      <c r="HT231"/>
      <c r="HU231"/>
      <c r="HV231"/>
      <c r="HW231"/>
      <c r="HX231"/>
      <c r="HY231"/>
      <c r="HZ231"/>
      <c r="IA231"/>
      <c r="IB231"/>
      <c r="IC231"/>
      <c r="ID231"/>
      <c r="IE231"/>
      <c r="IF231"/>
      <c r="IG231"/>
      <c r="IH231"/>
      <c r="II231"/>
      <c r="IJ231"/>
      <c r="IK231"/>
      <c r="IL231"/>
      <c r="IM231"/>
      <c r="IN231"/>
      <c r="IO231"/>
      <c r="IP231"/>
      <c r="IQ231"/>
      <c r="IR231"/>
      <c r="IS231"/>
      <c r="IT231"/>
      <c r="IU231"/>
      <c r="IV231"/>
    </row>
    <row r="232" spans="1:256" s="82" customFormat="1" x14ac:dyDescent="0.2">
      <c r="A232"/>
      <c r="B232"/>
      <c r="C232" s="81"/>
      <c r="D232"/>
      <c r="E232"/>
      <c r="F232"/>
      <c r="G232"/>
      <c r="H232" s="81"/>
      <c r="I232"/>
      <c r="J232"/>
      <c r="K232"/>
      <c r="L232"/>
      <c r="M232" s="81"/>
      <c r="N232"/>
      <c r="O232"/>
      <c r="P232"/>
      <c r="Q232"/>
      <c r="R232" s="81"/>
      <c r="S232"/>
      <c r="T232"/>
      <c r="U232"/>
      <c r="FR232"/>
      <c r="FS232"/>
      <c r="FT232"/>
      <c r="FU232"/>
      <c r="FV232"/>
      <c r="FW232"/>
      <c r="FX232"/>
      <c r="FY232"/>
      <c r="FZ232"/>
      <c r="GA232"/>
      <c r="GB232"/>
      <c r="GC232"/>
      <c r="GD232"/>
      <c r="GE232"/>
      <c r="GF232"/>
      <c r="GG232"/>
      <c r="GH232"/>
      <c r="GI232"/>
      <c r="GJ232"/>
      <c r="GK232"/>
      <c r="GL232"/>
      <c r="GM232"/>
      <c r="GN232"/>
      <c r="GO232"/>
      <c r="GP232"/>
      <c r="GQ232"/>
      <c r="GR232"/>
      <c r="GS232"/>
      <c r="GT232"/>
      <c r="GU232"/>
      <c r="GV232"/>
      <c r="GW232"/>
      <c r="GX232"/>
      <c r="GY232"/>
      <c r="GZ232"/>
      <c r="HA232"/>
      <c r="HB232"/>
      <c r="HC232"/>
      <c r="HD232"/>
      <c r="HE232"/>
      <c r="HF232"/>
      <c r="HG232"/>
      <c r="HH232"/>
      <c r="HI232"/>
      <c r="HJ232"/>
      <c r="HK232"/>
      <c r="HL232"/>
      <c r="HM232"/>
      <c r="HN232"/>
      <c r="HO232"/>
      <c r="HP232"/>
      <c r="HQ232"/>
      <c r="HR232"/>
      <c r="HS232"/>
      <c r="HT232"/>
      <c r="HU232"/>
      <c r="HV232"/>
      <c r="HW232"/>
      <c r="HX232"/>
      <c r="HY232"/>
      <c r="HZ232"/>
      <c r="IA232"/>
      <c r="IB232"/>
      <c r="IC232"/>
      <c r="ID232"/>
      <c r="IE232"/>
      <c r="IF232"/>
      <c r="IG232"/>
      <c r="IH232"/>
      <c r="II232"/>
      <c r="IJ232"/>
      <c r="IK232"/>
      <c r="IL232"/>
      <c r="IM232"/>
      <c r="IN232"/>
      <c r="IO232"/>
      <c r="IP232"/>
      <c r="IQ232"/>
      <c r="IR232"/>
      <c r="IS232"/>
      <c r="IT232"/>
      <c r="IU232"/>
      <c r="IV232"/>
    </row>
    <row r="233" spans="1:256" s="82" customFormat="1" x14ac:dyDescent="0.2">
      <c r="A233"/>
      <c r="B233"/>
      <c r="C233" s="81"/>
      <c r="D233"/>
      <c r="E233"/>
      <c r="F233"/>
      <c r="G233"/>
      <c r="H233" s="81"/>
      <c r="I233"/>
      <c r="J233"/>
      <c r="K233"/>
      <c r="L233"/>
      <c r="M233" s="81"/>
      <c r="N233"/>
      <c r="O233"/>
      <c r="P233"/>
      <c r="Q233"/>
      <c r="R233" s="81"/>
      <c r="S233"/>
      <c r="T233"/>
      <c r="U233"/>
      <c r="FR233"/>
      <c r="FS233"/>
      <c r="FT233"/>
      <c r="FU233"/>
      <c r="FV233"/>
      <c r="FW233"/>
      <c r="FX233"/>
      <c r="FY233"/>
      <c r="FZ233"/>
      <c r="GA233"/>
      <c r="GB233"/>
      <c r="GC233"/>
      <c r="GD233"/>
      <c r="GE233"/>
      <c r="GF233"/>
      <c r="GG233"/>
      <c r="GH233"/>
      <c r="GI233"/>
      <c r="GJ233"/>
      <c r="GK233"/>
      <c r="GL233"/>
      <c r="GM233"/>
      <c r="GN233"/>
      <c r="GO233"/>
      <c r="GP233"/>
      <c r="GQ233"/>
      <c r="GR233"/>
      <c r="GS233"/>
      <c r="GT233"/>
      <c r="GU233"/>
      <c r="GV233"/>
      <c r="GW233"/>
      <c r="GX233"/>
      <c r="GY233"/>
      <c r="GZ233"/>
      <c r="HA233"/>
      <c r="HB233"/>
      <c r="HC233"/>
      <c r="HD233"/>
      <c r="HE233"/>
      <c r="HF233"/>
      <c r="HG233"/>
      <c r="HH233"/>
      <c r="HI233"/>
      <c r="HJ233"/>
      <c r="HK233"/>
      <c r="HL233"/>
      <c r="HM233"/>
      <c r="HN233"/>
      <c r="HO233"/>
      <c r="HP233"/>
      <c r="HQ233"/>
      <c r="HR233"/>
      <c r="HS233"/>
      <c r="HT233"/>
      <c r="HU233"/>
      <c r="HV233"/>
      <c r="HW233"/>
      <c r="HX233"/>
      <c r="HY233"/>
      <c r="HZ233"/>
      <c r="IA233"/>
      <c r="IB233"/>
      <c r="IC233"/>
      <c r="ID233"/>
      <c r="IE233"/>
      <c r="IF233"/>
      <c r="IG233"/>
      <c r="IH233"/>
      <c r="II233"/>
      <c r="IJ233"/>
      <c r="IK233"/>
      <c r="IL233"/>
      <c r="IM233"/>
      <c r="IN233"/>
      <c r="IO233"/>
      <c r="IP233"/>
      <c r="IQ233"/>
      <c r="IR233"/>
      <c r="IS233"/>
      <c r="IT233"/>
      <c r="IU233"/>
      <c r="IV233"/>
    </row>
    <row r="234" spans="1:256" s="82" customFormat="1" x14ac:dyDescent="0.2">
      <c r="A234"/>
      <c r="B234"/>
      <c r="C234" s="81"/>
      <c r="D234"/>
      <c r="E234"/>
      <c r="F234"/>
      <c r="G234"/>
      <c r="H234" s="81"/>
      <c r="I234"/>
      <c r="J234"/>
      <c r="K234"/>
      <c r="L234"/>
      <c r="M234" s="81"/>
      <c r="N234"/>
      <c r="O234"/>
      <c r="P234"/>
      <c r="Q234"/>
      <c r="R234" s="81"/>
      <c r="S234"/>
      <c r="T234"/>
      <c r="U234"/>
      <c r="FR234"/>
      <c r="FS234"/>
      <c r="FT234"/>
      <c r="FU234"/>
      <c r="FV234"/>
      <c r="FW234"/>
      <c r="FX234"/>
      <c r="FY234"/>
      <c r="FZ234"/>
      <c r="GA234"/>
      <c r="GB234"/>
      <c r="GC234"/>
      <c r="GD234"/>
      <c r="GE234"/>
      <c r="GF234"/>
      <c r="GG234"/>
      <c r="GH234"/>
      <c r="GI234"/>
      <c r="GJ234"/>
      <c r="GK234"/>
      <c r="GL234"/>
      <c r="GM234"/>
      <c r="GN234"/>
      <c r="GO234"/>
      <c r="GP234"/>
      <c r="GQ234"/>
      <c r="GR234"/>
      <c r="GS234"/>
      <c r="GT234"/>
      <c r="GU234"/>
      <c r="GV234"/>
      <c r="GW234"/>
      <c r="GX234"/>
      <c r="GY234"/>
      <c r="GZ234"/>
      <c r="HA234"/>
      <c r="HB234"/>
      <c r="HC234"/>
      <c r="HD234"/>
      <c r="HE234"/>
      <c r="HF234"/>
      <c r="HG234"/>
      <c r="HH234"/>
      <c r="HI234"/>
      <c r="HJ234"/>
      <c r="HK234"/>
      <c r="HL234"/>
      <c r="HM234"/>
      <c r="HN234"/>
      <c r="HO234"/>
      <c r="HP234"/>
      <c r="HQ234"/>
      <c r="HR234"/>
      <c r="HS234"/>
      <c r="HT234"/>
      <c r="HU234"/>
      <c r="HV234"/>
      <c r="HW234"/>
      <c r="HX234"/>
      <c r="HY234"/>
      <c r="HZ234"/>
      <c r="IA234"/>
      <c r="IB234"/>
      <c r="IC234"/>
      <c r="ID234"/>
      <c r="IE234"/>
      <c r="IF234"/>
      <c r="IG234"/>
      <c r="IH234"/>
      <c r="II234"/>
      <c r="IJ234"/>
      <c r="IK234"/>
      <c r="IL234"/>
      <c r="IM234"/>
      <c r="IN234"/>
      <c r="IO234"/>
      <c r="IP234"/>
      <c r="IQ234"/>
      <c r="IR234"/>
      <c r="IS234"/>
      <c r="IT234"/>
      <c r="IU234"/>
      <c r="IV234"/>
    </row>
    <row r="235" spans="1:256" s="82" customFormat="1" x14ac:dyDescent="0.2">
      <c r="A235"/>
      <c r="B235"/>
      <c r="C235" s="81"/>
      <c r="D235"/>
      <c r="E235"/>
      <c r="F235"/>
      <c r="G235"/>
      <c r="H235" s="81"/>
      <c r="I235"/>
      <c r="J235"/>
      <c r="K235"/>
      <c r="L235"/>
      <c r="M235" s="81"/>
      <c r="N235"/>
      <c r="O235"/>
      <c r="P235"/>
      <c r="Q235"/>
      <c r="R235" s="81"/>
      <c r="S235"/>
      <c r="T235"/>
      <c r="U235"/>
      <c r="FR235"/>
      <c r="FS235"/>
      <c r="FT235"/>
      <c r="FU235"/>
      <c r="FV235"/>
      <c r="FW235"/>
      <c r="FX235"/>
      <c r="FY235"/>
      <c r="FZ235"/>
      <c r="GA235"/>
      <c r="GB235"/>
      <c r="GC235"/>
      <c r="GD235"/>
      <c r="GE235"/>
      <c r="GF235"/>
      <c r="GG235"/>
      <c r="GH235"/>
      <c r="GI235"/>
      <c r="GJ235"/>
      <c r="GK235"/>
      <c r="GL235"/>
      <c r="GM235"/>
      <c r="GN235"/>
      <c r="GO235"/>
      <c r="GP235"/>
      <c r="GQ235"/>
      <c r="GR235"/>
      <c r="GS235"/>
      <c r="GT235"/>
      <c r="GU235"/>
      <c r="GV235"/>
      <c r="GW235"/>
      <c r="GX235"/>
      <c r="GY235"/>
      <c r="GZ235"/>
      <c r="HA235"/>
      <c r="HB235"/>
      <c r="HC235"/>
      <c r="HD235"/>
      <c r="HE235"/>
      <c r="HF235"/>
      <c r="HG235"/>
      <c r="HH235"/>
      <c r="HI235"/>
      <c r="HJ235"/>
      <c r="HK235"/>
      <c r="HL235"/>
      <c r="HM235"/>
      <c r="HN235"/>
      <c r="HO235"/>
      <c r="HP235"/>
      <c r="HQ235"/>
      <c r="HR235"/>
      <c r="HS235"/>
      <c r="HT235"/>
      <c r="HU235"/>
      <c r="HV235"/>
      <c r="HW235"/>
      <c r="HX235"/>
      <c r="HY235"/>
      <c r="HZ235"/>
      <c r="IA235"/>
      <c r="IB235"/>
      <c r="IC235"/>
      <c r="ID235"/>
      <c r="IE235"/>
      <c r="IF235"/>
      <c r="IG235"/>
      <c r="IH235"/>
      <c r="II235"/>
      <c r="IJ235"/>
      <c r="IK235"/>
      <c r="IL235"/>
      <c r="IM235"/>
      <c r="IN235"/>
      <c r="IO235"/>
      <c r="IP235"/>
      <c r="IQ235"/>
      <c r="IR235"/>
      <c r="IS235"/>
      <c r="IT235"/>
      <c r="IU235"/>
      <c r="IV235"/>
    </row>
    <row r="236" spans="1:256" s="82" customFormat="1" x14ac:dyDescent="0.2">
      <c r="A236"/>
      <c r="B236"/>
      <c r="C236" s="81"/>
      <c r="D236"/>
      <c r="E236"/>
      <c r="F236"/>
      <c r="G236"/>
      <c r="H236" s="81"/>
      <c r="I236"/>
      <c r="J236"/>
      <c r="K236"/>
      <c r="L236"/>
      <c r="M236" s="81"/>
      <c r="N236"/>
      <c r="O236"/>
      <c r="P236"/>
      <c r="Q236"/>
      <c r="R236" s="81"/>
      <c r="S236"/>
      <c r="T236"/>
      <c r="U236"/>
      <c r="FR236"/>
      <c r="FS236"/>
      <c r="FT236"/>
      <c r="FU236"/>
      <c r="FV236"/>
      <c r="FW236"/>
      <c r="FX236"/>
      <c r="FY236"/>
      <c r="FZ236"/>
      <c r="GA236"/>
      <c r="GB236"/>
      <c r="GC236"/>
      <c r="GD236"/>
      <c r="GE236"/>
      <c r="GF236"/>
      <c r="GG236"/>
      <c r="GH236"/>
      <c r="GI236"/>
      <c r="GJ236"/>
      <c r="GK236"/>
      <c r="GL236"/>
      <c r="GM236"/>
      <c r="GN236"/>
      <c r="GO236"/>
      <c r="GP236"/>
      <c r="GQ236"/>
      <c r="GR236"/>
      <c r="GS236"/>
      <c r="GT236"/>
      <c r="GU236"/>
      <c r="GV236"/>
      <c r="GW236"/>
      <c r="GX236"/>
      <c r="GY236"/>
      <c r="GZ236"/>
      <c r="HA236"/>
      <c r="HB236"/>
      <c r="HC236"/>
      <c r="HD236"/>
      <c r="HE236"/>
      <c r="HF236"/>
      <c r="HG236"/>
      <c r="HH236"/>
      <c r="HI236"/>
      <c r="HJ236"/>
      <c r="HK236"/>
      <c r="HL236"/>
      <c r="HM236"/>
      <c r="HN236"/>
      <c r="HO236"/>
      <c r="HP236"/>
      <c r="HQ236"/>
      <c r="HR236"/>
      <c r="HS236"/>
      <c r="HT236"/>
      <c r="HU236"/>
      <c r="HV236"/>
      <c r="HW236"/>
      <c r="HX236"/>
      <c r="HY236"/>
      <c r="HZ236"/>
      <c r="IA236"/>
      <c r="IB236"/>
      <c r="IC236"/>
      <c r="ID236"/>
      <c r="IE236"/>
      <c r="IF236"/>
      <c r="IG236"/>
      <c r="IH236"/>
      <c r="II236"/>
      <c r="IJ236"/>
      <c r="IK236"/>
      <c r="IL236"/>
      <c r="IM236"/>
      <c r="IN236"/>
      <c r="IO236"/>
      <c r="IP236"/>
      <c r="IQ236"/>
      <c r="IR236"/>
      <c r="IS236"/>
      <c r="IT236"/>
      <c r="IU236"/>
      <c r="IV236"/>
    </row>
    <row r="237" spans="1:256" s="82" customFormat="1" x14ac:dyDescent="0.2">
      <c r="A237"/>
      <c r="B237"/>
      <c r="C237" s="81"/>
      <c r="D237"/>
      <c r="E237"/>
      <c r="F237"/>
      <c r="G237"/>
      <c r="H237" s="81"/>
      <c r="I237"/>
      <c r="J237"/>
      <c r="K237"/>
      <c r="L237"/>
      <c r="M237" s="81"/>
      <c r="N237"/>
      <c r="O237"/>
      <c r="P237"/>
      <c r="Q237"/>
      <c r="R237" s="81"/>
      <c r="S237"/>
      <c r="T237"/>
      <c r="U237"/>
      <c r="FR237"/>
      <c r="FS237"/>
      <c r="FT237"/>
      <c r="FU237"/>
      <c r="FV237"/>
      <c r="FW237"/>
      <c r="FX237"/>
      <c r="FY237"/>
      <c r="FZ237"/>
      <c r="GA237"/>
      <c r="GB237"/>
      <c r="GC237"/>
      <c r="GD237"/>
      <c r="GE237"/>
      <c r="GF237"/>
      <c r="GG237"/>
      <c r="GH237"/>
      <c r="GI237"/>
      <c r="GJ237"/>
      <c r="GK237"/>
      <c r="GL237"/>
      <c r="GM237"/>
      <c r="GN237"/>
      <c r="GO237"/>
      <c r="GP237"/>
      <c r="GQ237"/>
      <c r="GR237"/>
      <c r="GS237"/>
      <c r="GT237"/>
      <c r="GU237"/>
      <c r="GV237"/>
      <c r="GW237"/>
      <c r="GX237"/>
      <c r="GY237"/>
      <c r="GZ237"/>
      <c r="HA237"/>
      <c r="HB237"/>
      <c r="HC237"/>
      <c r="HD237"/>
      <c r="HE237"/>
      <c r="HF237"/>
      <c r="HG237"/>
      <c r="HH237"/>
      <c r="HI237"/>
      <c r="HJ237"/>
      <c r="HK237"/>
      <c r="HL237"/>
      <c r="HM237"/>
      <c r="HN237"/>
      <c r="HO237"/>
      <c r="HP237"/>
      <c r="HQ237"/>
      <c r="HR237"/>
      <c r="HS237"/>
      <c r="HT237"/>
      <c r="HU237"/>
      <c r="HV237"/>
      <c r="HW237"/>
      <c r="HX237"/>
      <c r="HY237"/>
      <c r="HZ237"/>
      <c r="IA237"/>
      <c r="IB237"/>
      <c r="IC237"/>
      <c r="ID237"/>
      <c r="IE237"/>
      <c r="IF237"/>
      <c r="IG237"/>
      <c r="IH237"/>
      <c r="II237"/>
      <c r="IJ237"/>
      <c r="IK237"/>
      <c r="IL237"/>
      <c r="IM237"/>
      <c r="IN237"/>
      <c r="IO237"/>
      <c r="IP237"/>
      <c r="IQ237"/>
      <c r="IR237"/>
      <c r="IS237"/>
      <c r="IT237"/>
      <c r="IU237"/>
      <c r="IV237"/>
    </row>
    <row r="238" spans="1:256" s="82" customFormat="1" x14ac:dyDescent="0.2">
      <c r="A238"/>
      <c r="B238"/>
      <c r="C238" s="81"/>
      <c r="D238"/>
      <c r="E238"/>
      <c r="F238"/>
      <c r="G238"/>
      <c r="H238" s="81"/>
      <c r="I238"/>
      <c r="J238"/>
      <c r="K238"/>
      <c r="L238"/>
      <c r="M238" s="81"/>
      <c r="N238"/>
      <c r="O238"/>
      <c r="P238"/>
      <c r="Q238"/>
      <c r="R238" s="81"/>
      <c r="S238"/>
      <c r="T238"/>
      <c r="U238"/>
      <c r="FR238"/>
      <c r="FS238"/>
      <c r="FT238"/>
      <c r="FU238"/>
      <c r="FV238"/>
      <c r="FW238"/>
      <c r="FX238"/>
      <c r="FY238"/>
      <c r="FZ238"/>
      <c r="GA238"/>
      <c r="GB238"/>
      <c r="GC238"/>
      <c r="GD238"/>
      <c r="GE238"/>
      <c r="GF238"/>
      <c r="GG238"/>
      <c r="GH238"/>
      <c r="GI238"/>
      <c r="GJ238"/>
      <c r="GK238"/>
      <c r="GL238"/>
      <c r="GM238"/>
      <c r="GN238"/>
      <c r="GO238"/>
      <c r="GP238"/>
      <c r="GQ238"/>
      <c r="GR238"/>
      <c r="GS238"/>
      <c r="GT238"/>
      <c r="GU238"/>
      <c r="GV238"/>
      <c r="GW238"/>
      <c r="GX238"/>
      <c r="GY238"/>
      <c r="GZ238"/>
      <c r="HA238"/>
      <c r="HB238"/>
      <c r="HC238"/>
      <c r="HD238"/>
      <c r="HE238"/>
      <c r="HF238"/>
      <c r="HG238"/>
      <c r="HH238"/>
      <c r="HI238"/>
      <c r="HJ238"/>
      <c r="HK238"/>
      <c r="HL238"/>
      <c r="HM238"/>
      <c r="HN238"/>
      <c r="HO238"/>
      <c r="HP238"/>
      <c r="HQ238"/>
      <c r="HR238"/>
      <c r="HS238"/>
      <c r="HT238"/>
      <c r="HU238"/>
      <c r="HV238"/>
      <c r="HW238"/>
      <c r="HX238"/>
      <c r="HY238"/>
      <c r="HZ238"/>
      <c r="IA238"/>
      <c r="IB238"/>
      <c r="IC238"/>
      <c r="ID238"/>
      <c r="IE238"/>
      <c r="IF238"/>
      <c r="IG238"/>
      <c r="IH238"/>
      <c r="II238"/>
      <c r="IJ238"/>
      <c r="IK238"/>
      <c r="IL238"/>
      <c r="IM238"/>
      <c r="IN238"/>
      <c r="IO238"/>
      <c r="IP238"/>
      <c r="IQ238"/>
      <c r="IR238"/>
      <c r="IS238"/>
      <c r="IT238"/>
      <c r="IU238"/>
      <c r="IV238"/>
    </row>
    <row r="239" spans="1:256" s="82" customFormat="1" x14ac:dyDescent="0.2">
      <c r="A239"/>
      <c r="B239"/>
      <c r="C239" s="81"/>
      <c r="D239"/>
      <c r="E239"/>
      <c r="F239"/>
      <c r="G239"/>
      <c r="H239" s="81"/>
      <c r="I239"/>
      <c r="J239"/>
      <c r="K239"/>
      <c r="L239"/>
      <c r="M239" s="81"/>
      <c r="N239"/>
      <c r="O239"/>
      <c r="P239"/>
      <c r="Q239"/>
      <c r="R239" s="81"/>
      <c r="S239"/>
      <c r="T239"/>
      <c r="U239"/>
      <c r="FR239"/>
      <c r="FS239"/>
      <c r="FT239"/>
      <c r="FU239"/>
      <c r="FV239"/>
      <c r="FW239"/>
      <c r="FX239"/>
      <c r="FY239"/>
      <c r="FZ239"/>
      <c r="GA239"/>
      <c r="GB239"/>
      <c r="GC239"/>
      <c r="GD239"/>
      <c r="GE239"/>
      <c r="GF239"/>
      <c r="GG239"/>
      <c r="GH239"/>
      <c r="GI239"/>
      <c r="GJ239"/>
      <c r="GK239"/>
      <c r="GL239"/>
      <c r="GM239"/>
      <c r="GN239"/>
      <c r="GO239"/>
      <c r="GP239"/>
      <c r="GQ239"/>
      <c r="GR239"/>
      <c r="GS239"/>
      <c r="GT239"/>
      <c r="GU239"/>
      <c r="GV239"/>
      <c r="GW239"/>
      <c r="GX239"/>
      <c r="GY239"/>
      <c r="GZ239"/>
      <c r="HA239"/>
      <c r="HB239"/>
      <c r="HC239"/>
      <c r="HD239"/>
      <c r="HE239"/>
      <c r="HF239"/>
      <c r="HG239"/>
      <c r="HH239"/>
      <c r="HI239"/>
      <c r="HJ239"/>
      <c r="HK239"/>
      <c r="HL239"/>
      <c r="HM239"/>
      <c r="HN239"/>
      <c r="HO239"/>
      <c r="HP239"/>
      <c r="HQ239"/>
      <c r="HR239"/>
      <c r="HS239"/>
      <c r="HT239"/>
      <c r="HU239"/>
      <c r="HV239"/>
      <c r="HW239"/>
      <c r="HX239"/>
      <c r="HY239"/>
      <c r="HZ239"/>
      <c r="IA239"/>
      <c r="IB239"/>
      <c r="IC239"/>
      <c r="ID239"/>
      <c r="IE239"/>
      <c r="IF239"/>
      <c r="IG239"/>
      <c r="IH239"/>
      <c r="II239"/>
      <c r="IJ239"/>
      <c r="IK239"/>
      <c r="IL239"/>
      <c r="IM239"/>
      <c r="IN239"/>
      <c r="IO239"/>
      <c r="IP239"/>
      <c r="IQ239"/>
      <c r="IR239"/>
      <c r="IS239"/>
      <c r="IT239"/>
      <c r="IU239"/>
      <c r="IV239"/>
    </row>
    <row r="240" spans="1:256" s="82" customFormat="1" x14ac:dyDescent="0.2">
      <c r="A240"/>
      <c r="B240"/>
      <c r="C240" s="81"/>
      <c r="D240"/>
      <c r="E240"/>
      <c r="F240"/>
      <c r="G240"/>
      <c r="H240" s="81"/>
      <c r="I240"/>
      <c r="J240"/>
      <c r="K240"/>
      <c r="L240"/>
      <c r="M240" s="81"/>
      <c r="N240"/>
      <c r="O240"/>
      <c r="P240"/>
      <c r="Q240"/>
      <c r="R240" s="81"/>
      <c r="S240"/>
      <c r="T240"/>
      <c r="U240"/>
      <c r="FR240"/>
      <c r="FS240"/>
      <c r="FT240"/>
      <c r="FU240"/>
      <c r="FV240"/>
      <c r="FW240"/>
      <c r="FX240"/>
      <c r="FY240"/>
      <c r="FZ240"/>
      <c r="GA240"/>
      <c r="GB240"/>
      <c r="GC240"/>
      <c r="GD240"/>
      <c r="GE240"/>
      <c r="GF240"/>
      <c r="GG240"/>
      <c r="GH240"/>
      <c r="GI240"/>
      <c r="GJ240"/>
      <c r="GK240"/>
      <c r="GL240"/>
      <c r="GM240"/>
      <c r="GN240"/>
      <c r="GO240"/>
      <c r="GP240"/>
      <c r="GQ240"/>
      <c r="GR240"/>
      <c r="GS240"/>
      <c r="GT240"/>
      <c r="GU240"/>
      <c r="GV240"/>
      <c r="GW240"/>
      <c r="GX240"/>
      <c r="GY240"/>
      <c r="GZ240"/>
      <c r="HA240"/>
      <c r="HB240"/>
      <c r="HC240"/>
      <c r="HD240"/>
      <c r="HE240"/>
      <c r="HF240"/>
      <c r="HG240"/>
      <c r="HH240"/>
      <c r="HI240"/>
      <c r="HJ240"/>
      <c r="HK240"/>
      <c r="HL240"/>
      <c r="HM240"/>
      <c r="HN240"/>
      <c r="HO240"/>
      <c r="HP240"/>
      <c r="HQ240"/>
      <c r="HR240"/>
      <c r="HS240"/>
      <c r="HT240"/>
      <c r="HU240"/>
      <c r="HV240"/>
      <c r="HW240"/>
      <c r="HX240"/>
      <c r="HY240"/>
      <c r="HZ240"/>
      <c r="IA240"/>
      <c r="IB240"/>
      <c r="IC240"/>
      <c r="ID240"/>
      <c r="IE240"/>
      <c r="IF240"/>
      <c r="IG240"/>
      <c r="IH240"/>
      <c r="II240"/>
      <c r="IJ240"/>
      <c r="IK240"/>
      <c r="IL240"/>
      <c r="IM240"/>
      <c r="IN240"/>
      <c r="IO240"/>
      <c r="IP240"/>
      <c r="IQ240"/>
      <c r="IR240"/>
      <c r="IS240"/>
      <c r="IT240"/>
      <c r="IU240"/>
      <c r="IV240"/>
    </row>
    <row r="241" spans="1:256" s="82" customFormat="1" x14ac:dyDescent="0.2">
      <c r="A241"/>
      <c r="B241"/>
      <c r="C241" s="81"/>
      <c r="D241"/>
      <c r="E241"/>
      <c r="F241"/>
      <c r="G241"/>
      <c r="H241" s="81"/>
      <c r="I241"/>
      <c r="J241"/>
      <c r="K241"/>
      <c r="L241"/>
      <c r="M241" s="81"/>
      <c r="N241"/>
      <c r="O241"/>
      <c r="P241"/>
      <c r="Q241"/>
      <c r="R241" s="81"/>
      <c r="S241"/>
      <c r="T241"/>
      <c r="U241"/>
      <c r="FR241"/>
      <c r="FS241"/>
      <c r="FT241"/>
      <c r="FU241"/>
      <c r="FV241"/>
      <c r="FW241"/>
      <c r="FX241"/>
      <c r="FY241"/>
      <c r="FZ241"/>
      <c r="GA241"/>
      <c r="GB241"/>
      <c r="GC241"/>
      <c r="GD241"/>
      <c r="GE241"/>
      <c r="GF241"/>
      <c r="GG241"/>
      <c r="GH241"/>
      <c r="GI241"/>
      <c r="GJ241"/>
      <c r="GK241"/>
      <c r="GL241"/>
      <c r="GM241"/>
      <c r="GN241"/>
      <c r="GO241"/>
      <c r="GP241"/>
      <c r="GQ241"/>
      <c r="GR241"/>
      <c r="GS241"/>
      <c r="GT241"/>
      <c r="GU241"/>
      <c r="GV241"/>
      <c r="GW241"/>
      <c r="GX241"/>
      <c r="GY241"/>
      <c r="GZ241"/>
      <c r="HA241"/>
      <c r="HB241"/>
      <c r="HC241"/>
      <c r="HD241"/>
      <c r="HE241"/>
      <c r="HF241"/>
      <c r="HG241"/>
      <c r="HH241"/>
      <c r="HI241"/>
      <c r="HJ241"/>
      <c r="HK241"/>
      <c r="HL241"/>
      <c r="HM241"/>
      <c r="HN241"/>
      <c r="HO241"/>
      <c r="HP241"/>
      <c r="HQ241"/>
      <c r="HR241"/>
      <c r="HS241"/>
      <c r="HT241"/>
      <c r="HU241"/>
      <c r="HV241"/>
      <c r="HW241"/>
      <c r="HX241"/>
      <c r="HY241"/>
      <c r="HZ241"/>
      <c r="IA241"/>
      <c r="IB241"/>
      <c r="IC241"/>
      <c r="ID241"/>
      <c r="IE241"/>
      <c r="IF241"/>
      <c r="IG241"/>
      <c r="IH241"/>
      <c r="II241"/>
      <c r="IJ241"/>
      <c r="IK241"/>
      <c r="IL241"/>
      <c r="IM241"/>
      <c r="IN241"/>
      <c r="IO241"/>
      <c r="IP241"/>
      <c r="IQ241"/>
      <c r="IR241"/>
      <c r="IS241"/>
      <c r="IT241"/>
      <c r="IU241"/>
      <c r="IV241"/>
    </row>
    <row r="242" spans="1:256" s="82" customFormat="1" x14ac:dyDescent="0.2">
      <c r="A242"/>
      <c r="B242"/>
      <c r="C242" s="81"/>
      <c r="D242"/>
      <c r="E242"/>
      <c r="F242"/>
      <c r="G242"/>
      <c r="H242" s="81"/>
      <c r="I242"/>
      <c r="J242"/>
      <c r="K242"/>
      <c r="L242"/>
      <c r="M242" s="81"/>
      <c r="N242"/>
      <c r="O242"/>
      <c r="P242"/>
      <c r="Q242"/>
      <c r="R242" s="81"/>
      <c r="S242"/>
      <c r="T242"/>
      <c r="U242"/>
      <c r="FR242"/>
      <c r="FS242"/>
      <c r="FT242"/>
      <c r="FU242"/>
      <c r="FV242"/>
      <c r="FW242"/>
      <c r="FX242"/>
      <c r="FY242"/>
      <c r="FZ242"/>
      <c r="GA242"/>
      <c r="GB242"/>
      <c r="GC242"/>
      <c r="GD242"/>
      <c r="GE242"/>
      <c r="GF242"/>
      <c r="GG242"/>
      <c r="GH242"/>
      <c r="GI242"/>
      <c r="GJ242"/>
      <c r="GK242"/>
      <c r="GL242"/>
      <c r="GM242"/>
      <c r="GN242"/>
      <c r="GO242"/>
      <c r="GP242"/>
      <c r="GQ242"/>
      <c r="GR242"/>
      <c r="GS242"/>
      <c r="GT242"/>
      <c r="GU242"/>
      <c r="GV242"/>
      <c r="GW242"/>
      <c r="GX242"/>
      <c r="GY242"/>
      <c r="GZ242"/>
      <c r="HA242"/>
      <c r="HB242"/>
      <c r="HC242"/>
      <c r="HD242"/>
      <c r="HE242"/>
      <c r="HF242"/>
      <c r="HG242"/>
      <c r="HH242"/>
      <c r="HI242"/>
      <c r="HJ242"/>
      <c r="HK242"/>
      <c r="HL242"/>
      <c r="HM242"/>
      <c r="HN242"/>
      <c r="HO242"/>
      <c r="HP242"/>
      <c r="HQ242"/>
      <c r="HR242"/>
      <c r="HS242"/>
      <c r="HT242"/>
      <c r="HU242"/>
      <c r="HV242"/>
      <c r="HW242"/>
      <c r="HX242"/>
      <c r="HY242"/>
      <c r="HZ242"/>
      <c r="IA242"/>
      <c r="IB242"/>
      <c r="IC242"/>
      <c r="ID242"/>
      <c r="IE242"/>
      <c r="IF242"/>
      <c r="IG242"/>
      <c r="IH242"/>
      <c r="II242"/>
      <c r="IJ242"/>
      <c r="IK242"/>
      <c r="IL242"/>
      <c r="IM242"/>
      <c r="IN242"/>
      <c r="IO242"/>
      <c r="IP242"/>
      <c r="IQ242"/>
      <c r="IR242"/>
      <c r="IS242"/>
      <c r="IT242"/>
      <c r="IU242"/>
      <c r="IV242"/>
    </row>
    <row r="243" spans="1:256" s="82" customFormat="1" x14ac:dyDescent="0.2">
      <c r="A243"/>
      <c r="B243"/>
      <c r="C243" s="81"/>
      <c r="D243"/>
      <c r="E243"/>
      <c r="F243"/>
      <c r="G243"/>
      <c r="H243" s="81"/>
      <c r="I243"/>
      <c r="J243"/>
      <c r="K243"/>
      <c r="L243"/>
      <c r="M243" s="81"/>
      <c r="N243"/>
      <c r="O243"/>
      <c r="P243"/>
      <c r="Q243"/>
      <c r="R243" s="81"/>
      <c r="S243"/>
      <c r="T243"/>
      <c r="U243"/>
      <c r="FR243"/>
      <c r="FS243"/>
      <c r="FT243"/>
      <c r="FU243"/>
      <c r="FV243"/>
      <c r="FW243"/>
      <c r="FX243"/>
      <c r="FY243"/>
      <c r="FZ243"/>
      <c r="GA243"/>
      <c r="GB243"/>
      <c r="GC243"/>
      <c r="GD243"/>
      <c r="GE243"/>
      <c r="GF243"/>
      <c r="GG243"/>
      <c r="GH243"/>
      <c r="GI243"/>
      <c r="GJ243"/>
      <c r="GK243"/>
      <c r="GL243"/>
      <c r="GM243"/>
      <c r="GN243"/>
      <c r="GO243"/>
      <c r="GP243"/>
      <c r="GQ243"/>
      <c r="GR243"/>
      <c r="GS243"/>
      <c r="GT243"/>
      <c r="GU243"/>
      <c r="GV243"/>
      <c r="GW243"/>
      <c r="GX243"/>
      <c r="GY243"/>
      <c r="GZ243"/>
      <c r="HA243"/>
      <c r="HB243"/>
      <c r="HC243"/>
      <c r="HD243"/>
      <c r="HE243"/>
      <c r="HF243"/>
      <c r="HG243"/>
      <c r="HH243"/>
      <c r="HI243"/>
      <c r="HJ243"/>
      <c r="HK243"/>
      <c r="HL243"/>
      <c r="HM243"/>
      <c r="HN243"/>
      <c r="HO243"/>
      <c r="HP243"/>
      <c r="HQ243"/>
      <c r="HR243"/>
      <c r="HS243"/>
      <c r="HT243"/>
      <c r="HU243"/>
      <c r="HV243"/>
      <c r="HW243"/>
      <c r="HX243"/>
      <c r="HY243"/>
      <c r="HZ243"/>
      <c r="IA243"/>
      <c r="IB243"/>
      <c r="IC243"/>
      <c r="ID243"/>
      <c r="IE243"/>
      <c r="IF243"/>
      <c r="IG243"/>
      <c r="IH243"/>
      <c r="II243"/>
      <c r="IJ243"/>
      <c r="IK243"/>
      <c r="IL243"/>
      <c r="IM243"/>
      <c r="IN243"/>
      <c r="IO243"/>
      <c r="IP243"/>
      <c r="IQ243"/>
      <c r="IR243"/>
      <c r="IS243"/>
      <c r="IT243"/>
      <c r="IU243"/>
      <c r="IV243"/>
    </row>
    <row r="244" spans="1:256" s="82" customFormat="1" x14ac:dyDescent="0.2">
      <c r="A244"/>
      <c r="B244"/>
      <c r="C244" s="81"/>
      <c r="D244"/>
      <c r="E244"/>
      <c r="F244"/>
      <c r="G244"/>
      <c r="H244" s="81"/>
      <c r="I244"/>
      <c r="J244"/>
      <c r="K244"/>
      <c r="L244"/>
      <c r="M244" s="81"/>
      <c r="N244"/>
      <c r="O244"/>
      <c r="P244"/>
      <c r="Q244"/>
      <c r="R244" s="81"/>
      <c r="S244"/>
      <c r="T244"/>
      <c r="U244"/>
      <c r="FR244"/>
      <c r="FS244"/>
      <c r="FT244"/>
      <c r="FU244"/>
      <c r="FV244"/>
      <c r="FW244"/>
      <c r="FX244"/>
      <c r="FY244"/>
      <c r="FZ244"/>
      <c r="GA244"/>
      <c r="GB244"/>
      <c r="GC244"/>
      <c r="GD244"/>
      <c r="GE244"/>
      <c r="GF244"/>
      <c r="GG244"/>
      <c r="GH244"/>
      <c r="GI244"/>
      <c r="GJ244"/>
      <c r="GK244"/>
      <c r="GL244"/>
      <c r="GM244"/>
      <c r="GN244"/>
      <c r="GO244"/>
      <c r="GP244"/>
      <c r="GQ244"/>
      <c r="GR244"/>
      <c r="GS244"/>
      <c r="GT244"/>
      <c r="GU244"/>
      <c r="GV244"/>
      <c r="GW244"/>
      <c r="GX244"/>
      <c r="GY244"/>
      <c r="GZ244"/>
      <c r="HA244"/>
      <c r="HB244"/>
      <c r="HC244"/>
      <c r="HD244"/>
      <c r="HE244"/>
      <c r="HF244"/>
      <c r="HG244"/>
      <c r="HH244"/>
      <c r="HI244"/>
      <c r="HJ244"/>
      <c r="HK244"/>
      <c r="HL244"/>
      <c r="HM244"/>
      <c r="HN244"/>
      <c r="HO244"/>
      <c r="HP244"/>
      <c r="HQ244"/>
      <c r="HR244"/>
      <c r="HS244"/>
      <c r="HT244"/>
      <c r="HU244"/>
      <c r="HV244"/>
      <c r="HW244"/>
      <c r="HX244"/>
      <c r="HY244"/>
      <c r="HZ244"/>
      <c r="IA244"/>
      <c r="IB244"/>
      <c r="IC244"/>
      <c r="ID244"/>
      <c r="IE244"/>
      <c r="IF244"/>
      <c r="IG244"/>
      <c r="IH244"/>
      <c r="II244"/>
      <c r="IJ244"/>
      <c r="IK244"/>
      <c r="IL244"/>
      <c r="IM244"/>
      <c r="IN244"/>
      <c r="IO244"/>
      <c r="IP244"/>
      <c r="IQ244"/>
      <c r="IR244"/>
      <c r="IS244"/>
      <c r="IT244"/>
      <c r="IU244"/>
      <c r="IV244"/>
    </row>
    <row r="245" spans="1:256" s="82" customFormat="1" x14ac:dyDescent="0.2">
      <c r="A245"/>
      <c r="B245"/>
      <c r="C245" s="81"/>
      <c r="D245"/>
      <c r="E245"/>
      <c r="F245"/>
      <c r="G245"/>
      <c r="H245" s="81"/>
      <c r="I245"/>
      <c r="J245"/>
      <c r="K245"/>
      <c r="L245"/>
      <c r="M245" s="81"/>
      <c r="N245"/>
      <c r="O245"/>
      <c r="P245"/>
      <c r="Q245"/>
      <c r="R245" s="81"/>
      <c r="S245"/>
      <c r="T245"/>
      <c r="U245"/>
      <c r="FR245"/>
      <c r="FS245"/>
      <c r="FT245"/>
      <c r="FU245"/>
      <c r="FV245"/>
      <c r="FW245"/>
      <c r="FX245"/>
      <c r="FY245"/>
      <c r="FZ245"/>
      <c r="GA245"/>
      <c r="GB245"/>
      <c r="GC245"/>
      <c r="GD245"/>
      <c r="GE245"/>
      <c r="GF245"/>
      <c r="GG245"/>
      <c r="GH245"/>
      <c r="GI245"/>
      <c r="GJ245"/>
      <c r="GK245"/>
      <c r="GL245"/>
      <c r="GM245"/>
      <c r="GN245"/>
      <c r="GO245"/>
      <c r="GP245"/>
      <c r="GQ245"/>
      <c r="GR245"/>
      <c r="GS245"/>
      <c r="GT245"/>
      <c r="GU245"/>
      <c r="GV245"/>
      <c r="GW245"/>
      <c r="GX245"/>
      <c r="GY245"/>
      <c r="GZ245"/>
      <c r="HA245"/>
      <c r="HB245"/>
      <c r="HC245"/>
      <c r="HD245"/>
      <c r="HE245"/>
      <c r="HF245"/>
      <c r="HG245"/>
      <c r="HH245"/>
      <c r="HI245"/>
      <c r="HJ245"/>
      <c r="HK245"/>
      <c r="HL245"/>
      <c r="HM245"/>
      <c r="HN245"/>
      <c r="HO245"/>
      <c r="HP245"/>
      <c r="HQ245"/>
      <c r="HR245"/>
      <c r="HS245"/>
      <c r="HT245"/>
      <c r="HU245"/>
      <c r="HV245"/>
      <c r="HW245"/>
      <c r="HX245"/>
      <c r="HY245"/>
      <c r="HZ245"/>
      <c r="IA245"/>
      <c r="IB245"/>
      <c r="IC245"/>
      <c r="ID245"/>
      <c r="IE245"/>
      <c r="IF245"/>
      <c r="IG245"/>
      <c r="IH245"/>
      <c r="II245"/>
      <c r="IJ245"/>
      <c r="IK245"/>
      <c r="IL245"/>
      <c r="IM245"/>
      <c r="IN245"/>
      <c r="IO245"/>
      <c r="IP245"/>
      <c r="IQ245"/>
      <c r="IR245"/>
      <c r="IS245"/>
      <c r="IT245"/>
      <c r="IU245"/>
      <c r="IV245"/>
    </row>
    <row r="246" spans="1:256" s="82" customFormat="1" x14ac:dyDescent="0.2">
      <c r="A246"/>
      <c r="B246"/>
      <c r="C246" s="81"/>
      <c r="D246"/>
      <c r="E246"/>
      <c r="F246"/>
      <c r="G246"/>
      <c r="H246" s="81"/>
      <c r="I246"/>
      <c r="J246"/>
      <c r="K246"/>
      <c r="L246"/>
      <c r="M246" s="81"/>
      <c r="N246"/>
      <c r="O246"/>
      <c r="P246"/>
      <c r="Q246"/>
      <c r="R246" s="81"/>
      <c r="S246"/>
      <c r="T246"/>
      <c r="U246"/>
      <c r="FR246"/>
      <c r="FS246"/>
      <c r="FT246"/>
      <c r="FU246"/>
      <c r="FV246"/>
      <c r="FW246"/>
      <c r="FX246"/>
      <c r="FY246"/>
      <c r="FZ246"/>
      <c r="GA246"/>
      <c r="GB246"/>
      <c r="GC246"/>
      <c r="GD246"/>
      <c r="GE246"/>
      <c r="GF246"/>
      <c r="GG246"/>
      <c r="GH246"/>
      <c r="GI246"/>
      <c r="GJ246"/>
      <c r="GK246"/>
      <c r="GL246"/>
      <c r="GM246"/>
      <c r="GN246"/>
      <c r="GO246"/>
      <c r="GP246"/>
      <c r="GQ246"/>
      <c r="GR246"/>
      <c r="GS246"/>
      <c r="GT246"/>
      <c r="GU246"/>
      <c r="GV246"/>
      <c r="GW246"/>
      <c r="GX246"/>
      <c r="GY246"/>
      <c r="GZ246"/>
      <c r="HA246"/>
      <c r="HB246"/>
      <c r="HC246"/>
      <c r="HD246"/>
      <c r="HE246"/>
      <c r="HF246"/>
      <c r="HG246"/>
      <c r="HH246"/>
      <c r="HI246"/>
      <c r="HJ246"/>
      <c r="HK246"/>
      <c r="HL246"/>
      <c r="HM246"/>
      <c r="HN246"/>
      <c r="HO246"/>
      <c r="HP246"/>
      <c r="HQ246"/>
      <c r="HR246"/>
      <c r="HS246"/>
      <c r="HT246"/>
      <c r="HU246"/>
      <c r="HV246"/>
      <c r="HW246"/>
      <c r="HX246"/>
      <c r="HY246"/>
      <c r="HZ246"/>
      <c r="IA246"/>
      <c r="IB246"/>
      <c r="IC246"/>
      <c r="ID246"/>
      <c r="IE246"/>
      <c r="IF246"/>
      <c r="IG246"/>
      <c r="IH246"/>
      <c r="II246"/>
      <c r="IJ246"/>
      <c r="IK246"/>
      <c r="IL246"/>
      <c r="IM246"/>
      <c r="IN246"/>
      <c r="IO246"/>
      <c r="IP246"/>
      <c r="IQ246"/>
      <c r="IR246"/>
      <c r="IS246"/>
      <c r="IT246"/>
      <c r="IU246"/>
      <c r="IV246"/>
    </row>
    <row r="247" spans="1:256" s="82" customFormat="1" x14ac:dyDescent="0.2">
      <c r="A247"/>
      <c r="B247"/>
      <c r="C247" s="81"/>
      <c r="D247"/>
      <c r="E247"/>
      <c r="F247"/>
      <c r="G247"/>
      <c r="H247" s="81"/>
      <c r="I247"/>
      <c r="J247"/>
      <c r="K247"/>
      <c r="L247"/>
      <c r="M247" s="81"/>
      <c r="N247"/>
      <c r="O247"/>
      <c r="P247"/>
      <c r="Q247"/>
      <c r="R247" s="81"/>
      <c r="S247"/>
      <c r="T247"/>
      <c r="U247"/>
      <c r="FR247"/>
      <c r="FS247"/>
      <c r="FT247"/>
      <c r="FU247"/>
      <c r="FV247"/>
      <c r="FW247"/>
      <c r="FX247"/>
      <c r="FY247"/>
      <c r="FZ247"/>
      <c r="GA247"/>
      <c r="GB247"/>
      <c r="GC247"/>
      <c r="GD247"/>
      <c r="GE247"/>
      <c r="GF247"/>
      <c r="GG247"/>
      <c r="GH247"/>
      <c r="GI247"/>
      <c r="GJ247"/>
      <c r="GK247"/>
      <c r="GL247"/>
      <c r="GM247"/>
      <c r="GN247"/>
      <c r="GO247"/>
      <c r="GP247"/>
      <c r="GQ247"/>
      <c r="GR247"/>
      <c r="GS247"/>
      <c r="GT247"/>
      <c r="GU247"/>
      <c r="GV247"/>
      <c r="GW247"/>
      <c r="GX247"/>
      <c r="GY247"/>
      <c r="GZ247"/>
      <c r="HA247"/>
      <c r="HB247"/>
      <c r="HC247"/>
      <c r="HD247"/>
      <c r="HE247"/>
      <c r="HF247"/>
      <c r="HG247"/>
      <c r="HH247"/>
      <c r="HI247"/>
      <c r="HJ247"/>
      <c r="HK247"/>
      <c r="HL247"/>
      <c r="HM247"/>
      <c r="HN247"/>
      <c r="HO247"/>
      <c r="HP247"/>
      <c r="HQ247"/>
      <c r="HR247"/>
      <c r="HS247"/>
      <c r="HT247"/>
      <c r="HU247"/>
      <c r="HV247"/>
      <c r="HW247"/>
      <c r="HX247"/>
      <c r="HY247"/>
      <c r="HZ247"/>
      <c r="IA247"/>
      <c r="IB247"/>
      <c r="IC247"/>
      <c r="ID247"/>
      <c r="IE247"/>
      <c r="IF247"/>
      <c r="IG247"/>
      <c r="IH247"/>
      <c r="II247"/>
      <c r="IJ247"/>
      <c r="IK247"/>
      <c r="IL247"/>
      <c r="IM247"/>
      <c r="IN247"/>
      <c r="IO247"/>
      <c r="IP247"/>
      <c r="IQ247"/>
      <c r="IR247"/>
      <c r="IS247"/>
      <c r="IT247"/>
      <c r="IU247"/>
      <c r="IV247"/>
    </row>
    <row r="248" spans="1:256" s="82" customFormat="1" x14ac:dyDescent="0.2">
      <c r="A248"/>
      <c r="B248"/>
      <c r="C248" s="81"/>
      <c r="D248"/>
      <c r="E248"/>
      <c r="F248"/>
      <c r="G248"/>
      <c r="H248" s="81"/>
      <c r="I248"/>
      <c r="J248"/>
      <c r="K248"/>
      <c r="L248"/>
      <c r="M248" s="81"/>
      <c r="N248"/>
      <c r="O248"/>
      <c r="P248"/>
      <c r="Q248"/>
      <c r="R248" s="81"/>
      <c r="S248"/>
      <c r="T248"/>
      <c r="U248"/>
      <c r="FR248"/>
      <c r="FS248"/>
      <c r="FT248"/>
      <c r="FU248"/>
      <c r="FV248"/>
      <c r="FW248"/>
      <c r="FX248"/>
      <c r="FY248"/>
      <c r="FZ248"/>
      <c r="GA248"/>
      <c r="GB248"/>
      <c r="GC248"/>
      <c r="GD248"/>
      <c r="GE248"/>
      <c r="GF248"/>
      <c r="GG248"/>
      <c r="GH248"/>
      <c r="GI248"/>
      <c r="GJ248"/>
      <c r="GK248"/>
      <c r="GL248"/>
      <c r="GM248"/>
      <c r="GN248"/>
      <c r="GO248"/>
      <c r="GP248"/>
      <c r="GQ248"/>
      <c r="GR248"/>
      <c r="GS248"/>
      <c r="GT248"/>
      <c r="GU248"/>
      <c r="GV248"/>
      <c r="GW248"/>
      <c r="GX248"/>
      <c r="GY248"/>
      <c r="GZ248"/>
      <c r="HA248"/>
      <c r="HB248"/>
      <c r="HC248"/>
      <c r="HD248"/>
      <c r="HE248"/>
      <c r="HF248"/>
      <c r="HG248"/>
      <c r="HH248"/>
      <c r="HI248"/>
      <c r="HJ248"/>
      <c r="HK248"/>
      <c r="HL248"/>
      <c r="HM248"/>
      <c r="HN248"/>
      <c r="HO248"/>
      <c r="HP248"/>
      <c r="HQ248"/>
      <c r="HR248"/>
      <c r="HS248"/>
      <c r="HT248"/>
      <c r="HU248"/>
      <c r="HV248"/>
      <c r="HW248"/>
      <c r="HX248"/>
      <c r="HY248"/>
      <c r="HZ248"/>
      <c r="IA248"/>
      <c r="IB248"/>
      <c r="IC248"/>
      <c r="ID248"/>
      <c r="IE248"/>
      <c r="IF248"/>
      <c r="IG248"/>
      <c r="IH248"/>
      <c r="II248"/>
      <c r="IJ248"/>
      <c r="IK248"/>
      <c r="IL248"/>
      <c r="IM248"/>
      <c r="IN248"/>
      <c r="IO248"/>
      <c r="IP248"/>
      <c r="IQ248"/>
      <c r="IR248"/>
      <c r="IS248"/>
      <c r="IT248"/>
      <c r="IU248"/>
      <c r="IV248"/>
    </row>
    <row r="249" spans="1:256" s="82" customFormat="1" x14ac:dyDescent="0.2">
      <c r="A249"/>
      <c r="B249"/>
      <c r="C249" s="81"/>
      <c r="D249"/>
      <c r="E249"/>
      <c r="F249"/>
      <c r="G249"/>
      <c r="H249" s="81"/>
      <c r="I249"/>
      <c r="J249"/>
      <c r="K249"/>
      <c r="L249"/>
      <c r="M249" s="81"/>
      <c r="N249"/>
      <c r="O249"/>
      <c r="P249"/>
      <c r="Q249"/>
      <c r="R249" s="81"/>
      <c r="S249"/>
      <c r="T249"/>
      <c r="U249"/>
      <c r="FR249"/>
      <c r="FS249"/>
      <c r="FT249"/>
      <c r="FU249"/>
      <c r="FV249"/>
      <c r="FW249"/>
      <c r="FX249"/>
      <c r="FY249"/>
      <c r="FZ249"/>
      <c r="GA249"/>
      <c r="GB249"/>
      <c r="GC249"/>
      <c r="GD249"/>
      <c r="GE249"/>
      <c r="GF249"/>
      <c r="GG249"/>
      <c r="GH249"/>
      <c r="GI249"/>
      <c r="GJ249"/>
      <c r="GK249"/>
      <c r="GL249"/>
      <c r="GM249"/>
      <c r="GN249"/>
      <c r="GO249"/>
      <c r="GP249"/>
      <c r="GQ249"/>
      <c r="GR249"/>
      <c r="GS249"/>
      <c r="GT249"/>
      <c r="GU249"/>
      <c r="GV249"/>
      <c r="GW249"/>
      <c r="GX249"/>
      <c r="GY249"/>
      <c r="GZ249"/>
      <c r="HA249"/>
      <c r="HB249"/>
      <c r="HC249"/>
      <c r="HD249"/>
      <c r="HE249"/>
      <c r="HF249"/>
      <c r="HG249"/>
      <c r="HH249"/>
      <c r="HI249"/>
      <c r="HJ249"/>
      <c r="HK249"/>
      <c r="HL249"/>
      <c r="HM249"/>
      <c r="HN249"/>
      <c r="HO249"/>
      <c r="HP249"/>
      <c r="HQ249"/>
      <c r="HR249"/>
      <c r="HS249"/>
      <c r="HT249"/>
      <c r="HU249"/>
      <c r="HV249"/>
      <c r="HW249"/>
      <c r="HX249"/>
      <c r="HY249"/>
      <c r="HZ249"/>
      <c r="IA249"/>
      <c r="IB249"/>
      <c r="IC249"/>
      <c r="ID249"/>
      <c r="IE249"/>
      <c r="IF249"/>
      <c r="IG249"/>
      <c r="IH249"/>
      <c r="II249"/>
      <c r="IJ249"/>
      <c r="IK249"/>
      <c r="IL249"/>
      <c r="IM249"/>
      <c r="IN249"/>
      <c r="IO249"/>
      <c r="IP249"/>
      <c r="IQ249"/>
      <c r="IR249"/>
      <c r="IS249"/>
      <c r="IT249"/>
      <c r="IU249"/>
      <c r="IV249"/>
    </row>
    <row r="250" spans="1:256" s="82" customFormat="1" x14ac:dyDescent="0.2">
      <c r="A250"/>
      <c r="B250"/>
      <c r="C250" s="81"/>
      <c r="D250"/>
      <c r="E250"/>
      <c r="F250"/>
      <c r="G250"/>
      <c r="H250" s="81"/>
      <c r="I250"/>
      <c r="J250"/>
      <c r="K250"/>
      <c r="L250"/>
      <c r="M250" s="81"/>
      <c r="N250"/>
      <c r="O250"/>
      <c r="P250"/>
      <c r="Q250"/>
      <c r="R250" s="81"/>
      <c r="S250"/>
      <c r="T250"/>
      <c r="U250"/>
      <c r="FR250"/>
      <c r="FS250"/>
      <c r="FT250"/>
      <c r="FU250"/>
      <c r="FV250"/>
      <c r="FW250"/>
      <c r="FX250"/>
      <c r="FY250"/>
      <c r="FZ250"/>
      <c r="GA250"/>
      <c r="GB250"/>
      <c r="GC250"/>
      <c r="GD250"/>
      <c r="GE250"/>
      <c r="GF250"/>
      <c r="GG250"/>
      <c r="GH250"/>
      <c r="GI250"/>
      <c r="GJ250"/>
      <c r="GK250"/>
      <c r="GL250"/>
      <c r="GM250"/>
      <c r="GN250"/>
      <c r="GO250"/>
      <c r="GP250"/>
      <c r="GQ250"/>
      <c r="GR250"/>
      <c r="GS250"/>
      <c r="GT250"/>
      <c r="GU250"/>
      <c r="GV250"/>
      <c r="GW250"/>
      <c r="GX250"/>
      <c r="GY250"/>
      <c r="GZ250"/>
      <c r="HA250"/>
      <c r="HB250"/>
      <c r="HC250"/>
      <c r="HD250"/>
      <c r="HE250"/>
      <c r="HF250"/>
      <c r="HG250"/>
      <c r="HH250"/>
      <c r="HI250"/>
      <c r="HJ250"/>
      <c r="HK250"/>
      <c r="HL250"/>
      <c r="HM250"/>
      <c r="HN250"/>
      <c r="HO250"/>
      <c r="HP250"/>
      <c r="HQ250"/>
      <c r="HR250"/>
      <c r="HS250"/>
      <c r="HT250"/>
      <c r="HU250"/>
      <c r="HV250"/>
      <c r="HW250"/>
      <c r="HX250"/>
      <c r="HY250"/>
      <c r="HZ250"/>
      <c r="IA250"/>
      <c r="IB250"/>
      <c r="IC250"/>
      <c r="ID250"/>
      <c r="IE250"/>
      <c r="IF250"/>
      <c r="IG250"/>
      <c r="IH250"/>
      <c r="II250"/>
      <c r="IJ250"/>
      <c r="IK250"/>
      <c r="IL250"/>
      <c r="IM250"/>
      <c r="IN250"/>
      <c r="IO250"/>
      <c r="IP250"/>
      <c r="IQ250"/>
      <c r="IR250"/>
      <c r="IS250"/>
      <c r="IT250"/>
      <c r="IU250"/>
      <c r="IV250"/>
    </row>
    <row r="251" spans="1:256" s="82" customFormat="1" x14ac:dyDescent="0.2">
      <c r="A251"/>
      <c r="B251"/>
      <c r="C251" s="81"/>
      <c r="D251"/>
      <c r="E251"/>
      <c r="F251"/>
      <c r="G251"/>
      <c r="H251" s="81"/>
      <c r="I251"/>
      <c r="J251"/>
      <c r="K251"/>
      <c r="L251"/>
      <c r="M251" s="81"/>
      <c r="N251"/>
      <c r="O251"/>
      <c r="P251"/>
      <c r="Q251"/>
      <c r="R251" s="81"/>
      <c r="S251"/>
      <c r="T251"/>
      <c r="U251"/>
      <c r="FR251"/>
      <c r="FS251"/>
      <c r="FT251"/>
      <c r="FU251"/>
      <c r="FV251"/>
      <c r="FW251"/>
      <c r="FX251"/>
      <c r="FY251"/>
      <c r="FZ251"/>
      <c r="GA251"/>
      <c r="GB251"/>
      <c r="GC251"/>
      <c r="GD251"/>
      <c r="GE251"/>
      <c r="GF251"/>
      <c r="GG251"/>
      <c r="GH251"/>
      <c r="GI251"/>
      <c r="GJ251"/>
      <c r="GK251"/>
      <c r="GL251"/>
      <c r="GM251"/>
      <c r="GN251"/>
      <c r="GO251"/>
      <c r="GP251"/>
      <c r="GQ251"/>
      <c r="GR251"/>
      <c r="GS251"/>
      <c r="GT251"/>
      <c r="GU251"/>
      <c r="GV251"/>
      <c r="GW251"/>
      <c r="GX251"/>
      <c r="GY251"/>
      <c r="GZ251"/>
      <c r="HA251"/>
      <c r="HB251"/>
      <c r="HC251"/>
      <c r="HD251"/>
      <c r="HE251"/>
      <c r="HF251"/>
      <c r="HG251"/>
      <c r="HH251"/>
      <c r="HI251"/>
      <c r="HJ251"/>
      <c r="HK251"/>
      <c r="HL251"/>
      <c r="HM251"/>
      <c r="HN251"/>
      <c r="HO251"/>
      <c r="HP251"/>
      <c r="HQ251"/>
      <c r="HR251"/>
      <c r="HS251"/>
      <c r="HT251"/>
      <c r="HU251"/>
      <c r="HV251"/>
      <c r="HW251"/>
      <c r="HX251"/>
      <c r="HY251"/>
      <c r="HZ251"/>
      <c r="IA251"/>
      <c r="IB251"/>
      <c r="IC251"/>
      <c r="ID251"/>
      <c r="IE251"/>
      <c r="IF251"/>
      <c r="IG251"/>
      <c r="IH251"/>
      <c r="II251"/>
      <c r="IJ251"/>
      <c r="IK251"/>
      <c r="IL251"/>
      <c r="IM251"/>
      <c r="IN251"/>
      <c r="IO251"/>
      <c r="IP251"/>
      <c r="IQ251"/>
      <c r="IR251"/>
      <c r="IS251"/>
      <c r="IT251"/>
      <c r="IU251"/>
      <c r="IV251"/>
    </row>
    <row r="252" spans="1:256" s="82" customFormat="1" x14ac:dyDescent="0.2">
      <c r="A252"/>
      <c r="B252"/>
      <c r="C252" s="81"/>
      <c r="D252"/>
      <c r="E252"/>
      <c r="F252"/>
      <c r="G252"/>
      <c r="H252" s="81"/>
      <c r="I252"/>
      <c r="J252"/>
      <c r="K252"/>
      <c r="L252"/>
      <c r="M252" s="81"/>
      <c r="N252"/>
      <c r="O252"/>
      <c r="P252"/>
      <c r="Q252"/>
      <c r="R252" s="81"/>
      <c r="S252"/>
      <c r="T252"/>
      <c r="U252"/>
      <c r="FR252"/>
      <c r="FS252"/>
      <c r="FT252"/>
      <c r="FU252"/>
      <c r="FV252"/>
      <c r="FW252"/>
      <c r="FX252"/>
      <c r="FY252"/>
      <c r="FZ252"/>
      <c r="GA252"/>
      <c r="GB252"/>
      <c r="GC252"/>
      <c r="GD252"/>
      <c r="GE252"/>
      <c r="GF252"/>
      <c r="GG252"/>
      <c r="GH252"/>
      <c r="GI252"/>
      <c r="GJ252"/>
      <c r="GK252"/>
      <c r="GL252"/>
      <c r="GM252"/>
      <c r="GN252"/>
      <c r="GO252"/>
      <c r="GP252"/>
      <c r="GQ252"/>
      <c r="GR252"/>
      <c r="GS252"/>
      <c r="GT252"/>
      <c r="GU252"/>
      <c r="GV252"/>
      <c r="GW252"/>
      <c r="GX252"/>
      <c r="GY252"/>
      <c r="GZ252"/>
      <c r="HA252"/>
      <c r="HB252"/>
      <c r="HC252"/>
      <c r="HD252"/>
      <c r="HE252"/>
      <c r="HF252"/>
      <c r="HG252"/>
      <c r="HH252"/>
      <c r="HI252"/>
      <c r="HJ252"/>
      <c r="HK252"/>
      <c r="HL252"/>
      <c r="HM252"/>
      <c r="HN252"/>
      <c r="HO252"/>
      <c r="HP252"/>
      <c r="HQ252"/>
      <c r="HR252"/>
      <c r="HS252"/>
      <c r="HT252"/>
      <c r="HU252"/>
      <c r="HV252"/>
      <c r="HW252"/>
      <c r="HX252"/>
      <c r="HY252"/>
      <c r="HZ252"/>
      <c r="IA252"/>
      <c r="IB252"/>
      <c r="IC252"/>
      <c r="ID252"/>
      <c r="IE252"/>
      <c r="IF252"/>
      <c r="IG252"/>
      <c r="IH252"/>
      <c r="II252"/>
      <c r="IJ252"/>
      <c r="IK252"/>
      <c r="IL252"/>
      <c r="IM252"/>
      <c r="IN252"/>
      <c r="IO252"/>
      <c r="IP252"/>
      <c r="IQ252"/>
      <c r="IR252"/>
      <c r="IS252"/>
      <c r="IT252"/>
      <c r="IU252"/>
      <c r="IV252"/>
    </row>
    <row r="253" spans="1:256" s="82" customFormat="1" x14ac:dyDescent="0.2">
      <c r="A253"/>
      <c r="B253"/>
      <c r="C253" s="81"/>
      <c r="D253"/>
      <c r="E253"/>
      <c r="F253"/>
      <c r="G253"/>
      <c r="H253" s="81"/>
      <c r="I253"/>
      <c r="J253"/>
      <c r="K253"/>
      <c r="L253"/>
      <c r="M253" s="81"/>
      <c r="N253"/>
      <c r="O253"/>
      <c r="P253"/>
      <c r="Q253"/>
      <c r="R253" s="81"/>
      <c r="S253"/>
      <c r="T253"/>
      <c r="U253"/>
      <c r="FR253"/>
      <c r="FS253"/>
      <c r="FT253"/>
      <c r="FU253"/>
      <c r="FV253"/>
      <c r="FW253"/>
      <c r="FX253"/>
      <c r="FY253"/>
      <c r="FZ253"/>
      <c r="GA253"/>
      <c r="GB253"/>
      <c r="GC253"/>
      <c r="GD253"/>
      <c r="GE253"/>
      <c r="GF253"/>
      <c r="GG253"/>
      <c r="GH253"/>
      <c r="GI253"/>
      <c r="GJ253"/>
      <c r="GK253"/>
      <c r="GL253"/>
      <c r="GM253"/>
      <c r="GN253"/>
      <c r="GO253"/>
      <c r="GP253"/>
      <c r="GQ253"/>
      <c r="GR253"/>
      <c r="GS253"/>
      <c r="GT253"/>
      <c r="GU253"/>
      <c r="GV253"/>
      <c r="GW253"/>
      <c r="GX253"/>
      <c r="GY253"/>
      <c r="GZ253"/>
      <c r="HA253"/>
      <c r="HB253"/>
      <c r="HC253"/>
      <c r="HD253"/>
      <c r="HE253"/>
      <c r="HF253"/>
      <c r="HG253"/>
      <c r="HH253"/>
      <c r="HI253"/>
      <c r="HJ253"/>
      <c r="HK253"/>
      <c r="HL253"/>
      <c r="HM253"/>
      <c r="HN253"/>
      <c r="HO253"/>
      <c r="HP253"/>
      <c r="HQ253"/>
      <c r="HR253"/>
      <c r="HS253"/>
      <c r="HT253"/>
      <c r="HU253"/>
      <c r="HV253"/>
      <c r="HW253"/>
      <c r="HX253"/>
      <c r="HY253"/>
      <c r="HZ253"/>
      <c r="IA253"/>
      <c r="IB253"/>
      <c r="IC253"/>
      <c r="ID253"/>
      <c r="IE253"/>
      <c r="IF253"/>
      <c r="IG253"/>
      <c r="IH253"/>
      <c r="II253"/>
      <c r="IJ253"/>
      <c r="IK253"/>
      <c r="IL253"/>
      <c r="IM253"/>
      <c r="IN253"/>
      <c r="IO253"/>
      <c r="IP253"/>
      <c r="IQ253"/>
      <c r="IR253"/>
      <c r="IS253"/>
      <c r="IT253"/>
      <c r="IU253"/>
      <c r="IV253"/>
    </row>
    <row r="254" spans="1:256" s="82" customFormat="1" x14ac:dyDescent="0.2">
      <c r="A254"/>
      <c r="B254"/>
      <c r="C254" s="81"/>
      <c r="D254"/>
      <c r="E254"/>
      <c r="F254"/>
      <c r="G254"/>
      <c r="H254" s="81"/>
      <c r="I254"/>
      <c r="J254"/>
      <c r="K254"/>
      <c r="L254"/>
      <c r="M254" s="81"/>
      <c r="N254"/>
      <c r="O254"/>
      <c r="P254"/>
      <c r="Q254"/>
      <c r="R254" s="81"/>
      <c r="S254"/>
      <c r="T254"/>
      <c r="U254"/>
      <c r="FR254"/>
      <c r="FS254"/>
      <c r="FT254"/>
      <c r="FU254"/>
      <c r="FV254"/>
      <c r="FW254"/>
      <c r="FX254"/>
      <c r="FY254"/>
      <c r="FZ254"/>
      <c r="GA254"/>
      <c r="GB254"/>
      <c r="GC254"/>
      <c r="GD254"/>
      <c r="GE254"/>
      <c r="GF254"/>
      <c r="GG254"/>
      <c r="GH254"/>
      <c r="GI254"/>
      <c r="GJ254"/>
      <c r="GK254"/>
      <c r="GL254"/>
      <c r="GM254"/>
      <c r="GN254"/>
      <c r="GO254"/>
      <c r="GP254"/>
      <c r="GQ254"/>
      <c r="GR254"/>
      <c r="GS254"/>
      <c r="GT254"/>
      <c r="GU254"/>
      <c r="GV254"/>
      <c r="GW254"/>
      <c r="GX254"/>
      <c r="GY254"/>
      <c r="GZ254"/>
      <c r="HA254"/>
      <c r="HB254"/>
      <c r="HC254"/>
      <c r="HD254"/>
      <c r="HE254"/>
      <c r="HF254"/>
      <c r="HG254"/>
      <c r="HH254"/>
      <c r="HI254"/>
      <c r="HJ254"/>
      <c r="HK254"/>
      <c r="HL254"/>
      <c r="HM254"/>
      <c r="HN254"/>
      <c r="HO254"/>
      <c r="HP254"/>
      <c r="HQ254"/>
      <c r="HR254"/>
      <c r="HS254"/>
      <c r="HT254"/>
      <c r="HU254"/>
      <c r="HV254"/>
      <c r="HW254"/>
      <c r="HX254"/>
      <c r="HY254"/>
      <c r="HZ254"/>
      <c r="IA254"/>
      <c r="IB254"/>
      <c r="IC254"/>
      <c r="ID254"/>
      <c r="IE254"/>
      <c r="IF254"/>
      <c r="IG254"/>
      <c r="IH254"/>
      <c r="II254"/>
      <c r="IJ254"/>
      <c r="IK254"/>
      <c r="IL254"/>
      <c r="IM254"/>
      <c r="IN254"/>
      <c r="IO254"/>
      <c r="IP254"/>
      <c r="IQ254"/>
      <c r="IR254"/>
      <c r="IS254"/>
      <c r="IT254"/>
      <c r="IU254"/>
      <c r="IV254"/>
    </row>
    <row r="255" spans="1:256" s="82" customFormat="1" x14ac:dyDescent="0.2">
      <c r="A255"/>
      <c r="B255"/>
      <c r="C255" s="81"/>
      <c r="D255"/>
      <c r="E255"/>
      <c r="F255"/>
      <c r="G255"/>
      <c r="H255" s="81"/>
      <c r="I255"/>
      <c r="J255"/>
      <c r="K255"/>
      <c r="L255"/>
      <c r="M255" s="81"/>
      <c r="N255"/>
      <c r="O255"/>
      <c r="P255"/>
      <c r="Q255"/>
      <c r="R255" s="81"/>
      <c r="S255"/>
      <c r="T255"/>
      <c r="U255"/>
      <c r="FR255"/>
      <c r="FS255"/>
      <c r="FT255"/>
      <c r="FU255"/>
      <c r="FV255"/>
      <c r="FW255"/>
      <c r="FX255"/>
      <c r="FY255"/>
      <c r="FZ255"/>
      <c r="GA255"/>
      <c r="GB255"/>
      <c r="GC255"/>
      <c r="GD255"/>
      <c r="GE255"/>
      <c r="GF255"/>
      <c r="GG255"/>
      <c r="GH255"/>
      <c r="GI255"/>
      <c r="GJ255"/>
      <c r="GK255"/>
      <c r="GL255"/>
      <c r="GM255"/>
      <c r="GN255"/>
      <c r="GO255"/>
      <c r="GP255"/>
      <c r="GQ255"/>
      <c r="GR255"/>
      <c r="GS255"/>
      <c r="GT255"/>
      <c r="GU255"/>
      <c r="GV255"/>
      <c r="GW255"/>
      <c r="GX255"/>
      <c r="GY255"/>
      <c r="GZ255"/>
      <c r="HA255"/>
      <c r="HB255"/>
      <c r="HC255"/>
      <c r="HD255"/>
      <c r="HE255"/>
      <c r="HF255"/>
      <c r="HG255"/>
      <c r="HH255"/>
      <c r="HI255"/>
      <c r="HJ255"/>
      <c r="HK255"/>
      <c r="HL255"/>
      <c r="HM255"/>
      <c r="HN255"/>
      <c r="HO255"/>
      <c r="HP255"/>
      <c r="HQ255"/>
      <c r="HR255"/>
      <c r="HS255"/>
      <c r="HT255"/>
      <c r="HU255"/>
      <c r="HV255"/>
      <c r="HW255"/>
      <c r="HX255"/>
      <c r="HY255"/>
      <c r="HZ255"/>
      <c r="IA255"/>
      <c r="IB255"/>
      <c r="IC255"/>
      <c r="ID255"/>
      <c r="IE255"/>
      <c r="IF255"/>
      <c r="IG255"/>
      <c r="IH255"/>
      <c r="II255"/>
      <c r="IJ255"/>
      <c r="IK255"/>
      <c r="IL255"/>
      <c r="IM255"/>
      <c r="IN255"/>
      <c r="IO255"/>
      <c r="IP255"/>
      <c r="IQ255"/>
      <c r="IR255"/>
      <c r="IS255"/>
      <c r="IT255"/>
      <c r="IU255"/>
      <c r="IV255"/>
    </row>
    <row r="256" spans="1:256" s="82" customFormat="1" x14ac:dyDescent="0.2">
      <c r="A256"/>
      <c r="B256"/>
      <c r="C256" s="81"/>
      <c r="D256"/>
      <c r="E256"/>
      <c r="F256"/>
      <c r="G256"/>
      <c r="H256" s="81"/>
      <c r="I256"/>
      <c r="J256"/>
      <c r="K256"/>
      <c r="L256"/>
      <c r="M256" s="81"/>
      <c r="N256"/>
      <c r="O256"/>
      <c r="P256"/>
      <c r="Q256"/>
      <c r="R256" s="81"/>
      <c r="S256"/>
      <c r="T256"/>
      <c r="U256"/>
      <c r="FR256"/>
      <c r="FS256"/>
      <c r="FT256"/>
      <c r="FU256"/>
      <c r="FV256"/>
      <c r="FW256"/>
      <c r="FX256"/>
      <c r="FY256"/>
      <c r="FZ256"/>
      <c r="GA256"/>
      <c r="GB256"/>
      <c r="GC256"/>
      <c r="GD256"/>
      <c r="GE256"/>
      <c r="GF256"/>
      <c r="GG256"/>
      <c r="GH256"/>
      <c r="GI256"/>
      <c r="GJ256"/>
      <c r="GK256"/>
      <c r="GL256"/>
      <c r="GM256"/>
      <c r="GN256"/>
      <c r="GO256"/>
      <c r="GP256"/>
      <c r="GQ256"/>
      <c r="GR256"/>
      <c r="GS256"/>
      <c r="GT256"/>
      <c r="GU256"/>
      <c r="GV256"/>
      <c r="GW256"/>
      <c r="GX256"/>
      <c r="GY256"/>
      <c r="GZ256"/>
      <c r="HA256"/>
      <c r="HB256"/>
      <c r="HC256"/>
      <c r="HD256"/>
      <c r="HE256"/>
      <c r="HF256"/>
      <c r="HG256"/>
      <c r="HH256"/>
      <c r="HI256"/>
      <c r="HJ256"/>
      <c r="HK256"/>
      <c r="HL256"/>
      <c r="HM256"/>
      <c r="HN256"/>
      <c r="HO256"/>
      <c r="HP256"/>
      <c r="HQ256"/>
      <c r="HR256"/>
      <c r="HS256"/>
      <c r="HT256"/>
      <c r="HU256"/>
      <c r="HV256"/>
      <c r="HW256"/>
      <c r="HX256"/>
      <c r="HY256"/>
      <c r="HZ256"/>
      <c r="IA256"/>
      <c r="IB256"/>
      <c r="IC256"/>
      <c r="ID256"/>
      <c r="IE256"/>
      <c r="IF256"/>
      <c r="IG256"/>
      <c r="IH256"/>
      <c r="II256"/>
      <c r="IJ256"/>
      <c r="IK256"/>
      <c r="IL256"/>
      <c r="IM256"/>
      <c r="IN256"/>
      <c r="IO256"/>
      <c r="IP256"/>
      <c r="IQ256"/>
      <c r="IR256"/>
      <c r="IS256"/>
      <c r="IT256"/>
      <c r="IU256"/>
      <c r="IV256"/>
    </row>
    <row r="257" spans="1:256" s="82" customFormat="1" x14ac:dyDescent="0.2">
      <c r="A257"/>
      <c r="B257"/>
      <c r="C257" s="81"/>
      <c r="D257"/>
      <c r="E257"/>
      <c r="F257"/>
      <c r="G257"/>
      <c r="H257" s="81"/>
      <c r="I257"/>
      <c r="J257"/>
      <c r="K257"/>
      <c r="L257"/>
      <c r="M257" s="81"/>
      <c r="N257"/>
      <c r="O257"/>
      <c r="P257"/>
      <c r="Q257"/>
      <c r="R257" s="81"/>
      <c r="S257"/>
      <c r="T257"/>
      <c r="U257"/>
      <c r="FR257"/>
      <c r="FS257"/>
      <c r="FT257"/>
      <c r="FU257"/>
      <c r="FV257"/>
      <c r="FW257"/>
      <c r="FX257"/>
      <c r="FY257"/>
      <c r="FZ257"/>
      <c r="GA257"/>
      <c r="GB257"/>
      <c r="GC257"/>
      <c r="GD257"/>
      <c r="GE257"/>
      <c r="GF257"/>
      <c r="GG257"/>
      <c r="GH257"/>
      <c r="GI257"/>
      <c r="GJ257"/>
      <c r="GK257"/>
      <c r="GL257"/>
      <c r="GM257"/>
      <c r="GN257"/>
      <c r="GO257"/>
      <c r="GP257"/>
      <c r="GQ257"/>
      <c r="GR257"/>
      <c r="GS257"/>
      <c r="GT257"/>
      <c r="GU257"/>
      <c r="GV257"/>
      <c r="GW257"/>
      <c r="GX257"/>
      <c r="GY257"/>
      <c r="GZ257"/>
      <c r="HA257"/>
      <c r="HB257"/>
      <c r="HC257"/>
      <c r="HD257"/>
      <c r="HE257"/>
      <c r="HF257"/>
      <c r="HG257"/>
      <c r="HH257"/>
      <c r="HI257"/>
      <c r="HJ257"/>
      <c r="HK257"/>
      <c r="HL257"/>
      <c r="HM257"/>
      <c r="HN257"/>
      <c r="HO257"/>
      <c r="HP257"/>
      <c r="HQ257"/>
      <c r="HR257"/>
      <c r="HS257"/>
      <c r="HT257"/>
      <c r="HU257"/>
      <c r="HV257"/>
      <c r="HW257"/>
      <c r="HX257"/>
      <c r="HY257"/>
      <c r="HZ257"/>
      <c r="IA257"/>
      <c r="IB257"/>
      <c r="IC257"/>
      <c r="ID257"/>
      <c r="IE257"/>
      <c r="IF257"/>
      <c r="IG257"/>
      <c r="IH257"/>
      <c r="II257"/>
      <c r="IJ257"/>
      <c r="IK257"/>
      <c r="IL257"/>
      <c r="IM257"/>
      <c r="IN257"/>
      <c r="IO257"/>
      <c r="IP257"/>
      <c r="IQ257"/>
      <c r="IR257"/>
      <c r="IS257"/>
      <c r="IT257"/>
      <c r="IU257"/>
      <c r="IV257"/>
    </row>
    <row r="258" spans="1:256" s="82" customFormat="1" x14ac:dyDescent="0.2">
      <c r="A258"/>
      <c r="B258"/>
      <c r="C258" s="81"/>
      <c r="D258"/>
      <c r="E258"/>
      <c r="F258"/>
      <c r="G258"/>
      <c r="H258" s="81"/>
      <c r="I258"/>
      <c r="J258"/>
      <c r="K258"/>
      <c r="L258"/>
      <c r="M258" s="81"/>
      <c r="N258"/>
      <c r="O258"/>
      <c r="P258"/>
      <c r="Q258"/>
      <c r="R258" s="81"/>
      <c r="S258"/>
      <c r="T258"/>
      <c r="U258"/>
      <c r="FR258"/>
      <c r="FS258"/>
      <c r="FT258"/>
      <c r="FU258"/>
      <c r="FV258"/>
      <c r="FW258"/>
      <c r="FX258"/>
      <c r="FY258"/>
      <c r="FZ258"/>
      <c r="GA258"/>
      <c r="GB258"/>
      <c r="GC258"/>
      <c r="GD258"/>
      <c r="GE258"/>
      <c r="GF258"/>
      <c r="GG258"/>
      <c r="GH258"/>
      <c r="GI258"/>
      <c r="GJ258"/>
      <c r="GK258"/>
      <c r="GL258"/>
      <c r="GM258"/>
      <c r="GN258"/>
      <c r="GO258"/>
      <c r="GP258"/>
      <c r="GQ258"/>
      <c r="GR258"/>
      <c r="GS258"/>
      <c r="GT258"/>
      <c r="GU258"/>
      <c r="GV258"/>
      <c r="GW258"/>
      <c r="GX258"/>
      <c r="GY258"/>
      <c r="GZ258"/>
      <c r="HA258"/>
      <c r="HB258"/>
      <c r="HC258"/>
      <c r="HD258"/>
      <c r="HE258"/>
      <c r="HF258"/>
      <c r="HG258"/>
      <c r="HH258"/>
      <c r="HI258"/>
      <c r="HJ258"/>
      <c r="HK258"/>
      <c r="HL258"/>
      <c r="HM258"/>
      <c r="HN258"/>
      <c r="HO258"/>
      <c r="HP258"/>
      <c r="HQ258"/>
      <c r="HR258"/>
      <c r="HS258"/>
      <c r="HT258"/>
      <c r="HU258"/>
      <c r="HV258"/>
      <c r="HW258"/>
      <c r="HX258"/>
      <c r="HY258"/>
      <c r="HZ258"/>
      <c r="IA258"/>
      <c r="IB258"/>
      <c r="IC258"/>
      <c r="ID258"/>
      <c r="IE258"/>
      <c r="IF258"/>
      <c r="IG258"/>
      <c r="IH258"/>
      <c r="II258"/>
      <c r="IJ258"/>
      <c r="IK258"/>
      <c r="IL258"/>
      <c r="IM258"/>
      <c r="IN258"/>
      <c r="IO258"/>
      <c r="IP258"/>
      <c r="IQ258"/>
      <c r="IR258"/>
      <c r="IS258"/>
      <c r="IT258"/>
      <c r="IU258"/>
      <c r="IV258"/>
    </row>
    <row r="259" spans="1:256" s="82" customFormat="1" x14ac:dyDescent="0.2">
      <c r="A259"/>
      <c r="B259"/>
      <c r="C259" s="81"/>
      <c r="D259"/>
      <c r="E259"/>
      <c r="F259"/>
      <c r="G259"/>
      <c r="H259" s="81"/>
      <c r="I259"/>
      <c r="J259"/>
      <c r="K259"/>
      <c r="L259"/>
      <c r="M259" s="81"/>
      <c r="N259"/>
      <c r="O259"/>
      <c r="P259"/>
      <c r="Q259"/>
      <c r="R259" s="81"/>
      <c r="S259"/>
      <c r="T259"/>
      <c r="U259"/>
      <c r="FR259"/>
      <c r="FS259"/>
      <c r="FT259"/>
      <c r="FU259"/>
      <c r="FV259"/>
      <c r="FW259"/>
      <c r="FX259"/>
      <c r="FY259"/>
      <c r="FZ259"/>
      <c r="GA259"/>
      <c r="GB259"/>
      <c r="GC259"/>
      <c r="GD259"/>
      <c r="GE259"/>
      <c r="GF259"/>
      <c r="GG259"/>
      <c r="GH259"/>
      <c r="GI259"/>
      <c r="GJ259"/>
      <c r="GK259"/>
      <c r="GL259"/>
      <c r="GM259"/>
      <c r="GN259"/>
      <c r="GO259"/>
      <c r="GP259"/>
      <c r="GQ259"/>
      <c r="GR259"/>
      <c r="GS259"/>
      <c r="GT259"/>
      <c r="GU259"/>
      <c r="GV259"/>
      <c r="GW259"/>
      <c r="GX259"/>
      <c r="GY259"/>
      <c r="GZ259"/>
      <c r="HA259"/>
      <c r="HB259"/>
      <c r="HC259"/>
      <c r="HD259"/>
      <c r="HE259"/>
      <c r="HF259"/>
      <c r="HG259"/>
      <c r="HH259"/>
      <c r="HI259"/>
      <c r="HJ259"/>
      <c r="HK259"/>
      <c r="HL259"/>
      <c r="HM259"/>
      <c r="HN259"/>
      <c r="HO259"/>
      <c r="HP259"/>
      <c r="HQ259"/>
      <c r="HR259"/>
      <c r="HS259"/>
      <c r="HT259"/>
      <c r="HU259"/>
      <c r="HV259"/>
      <c r="HW259"/>
      <c r="HX259"/>
      <c r="HY259"/>
      <c r="HZ259"/>
      <c r="IA259"/>
      <c r="IB259"/>
      <c r="IC259"/>
      <c r="ID259"/>
      <c r="IE259"/>
      <c r="IF259"/>
      <c r="IG259"/>
      <c r="IH259"/>
      <c r="II259"/>
      <c r="IJ259"/>
      <c r="IK259"/>
      <c r="IL259"/>
      <c r="IM259"/>
      <c r="IN259"/>
      <c r="IO259"/>
      <c r="IP259"/>
      <c r="IQ259"/>
      <c r="IR259"/>
      <c r="IS259"/>
      <c r="IT259"/>
      <c r="IU259"/>
      <c r="IV259"/>
    </row>
    <row r="260" spans="1:256" s="82" customFormat="1" x14ac:dyDescent="0.2">
      <c r="A260"/>
      <c r="B260"/>
      <c r="C260" s="81"/>
      <c r="D260"/>
      <c r="E260"/>
      <c r="F260"/>
      <c r="G260"/>
      <c r="H260" s="81"/>
      <c r="I260"/>
      <c r="J260"/>
      <c r="K260"/>
      <c r="L260"/>
      <c r="M260" s="81"/>
      <c r="N260"/>
      <c r="O260"/>
      <c r="P260"/>
      <c r="Q260"/>
      <c r="R260" s="81"/>
      <c r="S260"/>
      <c r="T260"/>
      <c r="U260"/>
      <c r="FR260"/>
      <c r="FS260"/>
      <c r="FT260"/>
      <c r="FU260"/>
      <c r="FV260"/>
      <c r="FW260"/>
      <c r="FX260"/>
      <c r="FY260"/>
      <c r="FZ260"/>
      <c r="GA260"/>
      <c r="GB260"/>
      <c r="GC260"/>
      <c r="GD260"/>
      <c r="GE260"/>
      <c r="GF260"/>
      <c r="GG260"/>
      <c r="GH260"/>
      <c r="GI260"/>
      <c r="GJ260"/>
      <c r="GK260"/>
      <c r="GL260"/>
      <c r="GM260"/>
      <c r="GN260"/>
      <c r="GO260"/>
      <c r="GP260"/>
      <c r="GQ260"/>
      <c r="GR260"/>
      <c r="GS260"/>
      <c r="GT260"/>
      <c r="GU260"/>
      <c r="GV260"/>
      <c r="GW260"/>
      <c r="GX260"/>
      <c r="GY260"/>
      <c r="GZ260"/>
      <c r="HA260"/>
      <c r="HB260"/>
      <c r="HC260"/>
      <c r="HD260"/>
      <c r="HE260"/>
      <c r="HF260"/>
      <c r="HG260"/>
      <c r="HH260"/>
      <c r="HI260"/>
      <c r="HJ260"/>
      <c r="HK260"/>
      <c r="HL260"/>
      <c r="HM260"/>
      <c r="HN260"/>
      <c r="HO260"/>
      <c r="HP260"/>
      <c r="HQ260"/>
      <c r="HR260"/>
      <c r="HS260"/>
      <c r="HT260"/>
      <c r="HU260"/>
      <c r="HV260"/>
      <c r="HW260"/>
      <c r="HX260"/>
      <c r="HY260"/>
      <c r="HZ260"/>
      <c r="IA260"/>
      <c r="IB260"/>
      <c r="IC260"/>
      <c r="ID260"/>
      <c r="IE260"/>
      <c r="IF260"/>
      <c r="IG260"/>
      <c r="IH260"/>
      <c r="II260"/>
      <c r="IJ260"/>
      <c r="IK260"/>
      <c r="IL260"/>
      <c r="IM260"/>
      <c r="IN260"/>
      <c r="IO260"/>
      <c r="IP260"/>
      <c r="IQ260"/>
      <c r="IR260"/>
      <c r="IS260"/>
      <c r="IT260"/>
      <c r="IU260"/>
      <c r="IV260"/>
    </row>
    <row r="261" spans="1:256" s="82" customFormat="1" x14ac:dyDescent="0.2">
      <c r="A261"/>
      <c r="B261"/>
      <c r="C261" s="81"/>
      <c r="D261"/>
      <c r="E261"/>
      <c r="F261"/>
      <c r="G261"/>
      <c r="H261" s="81"/>
      <c r="I261"/>
      <c r="J261"/>
      <c r="K261"/>
      <c r="L261"/>
      <c r="M261" s="81"/>
      <c r="N261"/>
      <c r="O261"/>
      <c r="P261"/>
      <c r="Q261"/>
      <c r="R261" s="81"/>
      <c r="S261"/>
      <c r="T261"/>
      <c r="U261"/>
      <c r="FR261"/>
      <c r="FS261"/>
      <c r="FT261"/>
      <c r="FU261"/>
      <c r="FV261"/>
      <c r="FW261"/>
      <c r="FX261"/>
      <c r="FY261"/>
      <c r="FZ261"/>
      <c r="GA261"/>
      <c r="GB261"/>
      <c r="GC261"/>
      <c r="GD261"/>
      <c r="GE261"/>
      <c r="GF261"/>
      <c r="GG261"/>
      <c r="GH261"/>
      <c r="GI261"/>
      <c r="GJ261"/>
      <c r="GK261"/>
      <c r="GL261"/>
      <c r="GM261"/>
      <c r="GN261"/>
      <c r="GO261"/>
      <c r="GP261"/>
      <c r="GQ261"/>
      <c r="GR261"/>
      <c r="GS261"/>
      <c r="GT261"/>
      <c r="GU261"/>
      <c r="GV261"/>
      <c r="GW261"/>
      <c r="GX261"/>
      <c r="GY261"/>
      <c r="GZ261"/>
      <c r="HA261"/>
      <c r="HB261"/>
      <c r="HC261"/>
      <c r="HD261"/>
      <c r="HE261"/>
      <c r="HF261"/>
      <c r="HG261"/>
      <c r="HH261"/>
      <c r="HI261"/>
      <c r="HJ261"/>
      <c r="HK261"/>
      <c r="HL261"/>
      <c r="HM261"/>
      <c r="HN261"/>
      <c r="HO261"/>
      <c r="HP261"/>
      <c r="HQ261"/>
      <c r="HR261"/>
      <c r="HS261"/>
      <c r="HT261"/>
      <c r="HU261"/>
      <c r="HV261"/>
      <c r="HW261"/>
      <c r="HX261"/>
      <c r="HY261"/>
      <c r="HZ261"/>
      <c r="IA261"/>
      <c r="IB261"/>
      <c r="IC261"/>
      <c r="ID261"/>
      <c r="IE261"/>
      <c r="IF261"/>
      <c r="IG261"/>
      <c r="IH261"/>
      <c r="II261"/>
      <c r="IJ261"/>
      <c r="IK261"/>
      <c r="IL261"/>
      <c r="IM261"/>
      <c r="IN261"/>
      <c r="IO261"/>
      <c r="IP261"/>
      <c r="IQ261"/>
      <c r="IR261"/>
      <c r="IS261"/>
      <c r="IT261"/>
      <c r="IU261"/>
      <c r="IV261"/>
    </row>
    <row r="262" spans="1:256" s="82" customFormat="1" x14ac:dyDescent="0.2">
      <c r="A262"/>
      <c r="B262"/>
      <c r="C262" s="81"/>
      <c r="D262"/>
      <c r="E262"/>
      <c r="F262"/>
      <c r="G262"/>
      <c r="H262" s="81"/>
      <c r="I262"/>
      <c r="J262"/>
      <c r="K262"/>
      <c r="L262"/>
      <c r="M262" s="81"/>
      <c r="N262"/>
      <c r="O262"/>
      <c r="P262"/>
      <c r="Q262"/>
      <c r="R262" s="81"/>
      <c r="S262"/>
      <c r="T262"/>
      <c r="U262"/>
      <c r="FR262"/>
      <c r="FS262"/>
      <c r="FT262"/>
      <c r="FU262"/>
      <c r="FV262"/>
      <c r="FW262"/>
      <c r="FX262"/>
      <c r="FY262"/>
      <c r="FZ262"/>
      <c r="GA262"/>
      <c r="GB262"/>
      <c r="GC262"/>
      <c r="GD262"/>
      <c r="GE262"/>
      <c r="GF262"/>
      <c r="GG262"/>
      <c r="GH262"/>
      <c r="GI262"/>
      <c r="GJ262"/>
      <c r="GK262"/>
      <c r="GL262"/>
      <c r="GM262"/>
      <c r="GN262"/>
      <c r="GO262"/>
      <c r="GP262"/>
      <c r="GQ262"/>
      <c r="GR262"/>
      <c r="GS262"/>
      <c r="GT262"/>
      <c r="GU262"/>
      <c r="GV262"/>
      <c r="GW262"/>
      <c r="GX262"/>
      <c r="GY262"/>
      <c r="GZ262"/>
      <c r="HA262"/>
      <c r="HB262"/>
      <c r="HC262"/>
      <c r="HD262"/>
      <c r="HE262"/>
      <c r="HF262"/>
      <c r="HG262"/>
      <c r="HH262"/>
      <c r="HI262"/>
      <c r="HJ262"/>
      <c r="HK262"/>
      <c r="HL262"/>
      <c r="HM262"/>
      <c r="HN262"/>
      <c r="HO262"/>
      <c r="HP262"/>
      <c r="HQ262"/>
      <c r="HR262"/>
      <c r="HS262"/>
      <c r="HT262"/>
      <c r="HU262"/>
      <c r="HV262"/>
      <c r="HW262"/>
      <c r="HX262"/>
      <c r="HY262"/>
      <c r="HZ262"/>
      <c r="IA262"/>
      <c r="IB262"/>
      <c r="IC262"/>
      <c r="ID262"/>
      <c r="IE262"/>
      <c r="IF262"/>
      <c r="IG262"/>
      <c r="IH262"/>
      <c r="II262"/>
      <c r="IJ262"/>
      <c r="IK262"/>
      <c r="IL262"/>
      <c r="IM262"/>
      <c r="IN262"/>
      <c r="IO262"/>
      <c r="IP262"/>
      <c r="IQ262"/>
      <c r="IR262"/>
      <c r="IS262"/>
      <c r="IT262"/>
      <c r="IU262"/>
      <c r="IV262"/>
    </row>
  </sheetData>
  <sheetProtection selectLockedCells="1" selectUnlockedCells="1"/>
  <mergeCells count="172">
    <mergeCell ref="A2:U2"/>
    <mergeCell ref="A3:U3"/>
    <mergeCell ref="A4:J4"/>
    <mergeCell ref="K4:P4"/>
    <mergeCell ref="Q4:U4"/>
    <mergeCell ref="A5:U5"/>
    <mergeCell ref="E8:F8"/>
    <mergeCell ref="J8:K8"/>
    <mergeCell ref="O8:P8"/>
    <mergeCell ref="Q8:U8"/>
    <mergeCell ref="A9:U9"/>
    <mergeCell ref="E10:F10"/>
    <mergeCell ref="J10:K10"/>
    <mergeCell ref="O10:S10"/>
    <mergeCell ref="A6:O6"/>
    <mergeCell ref="P6:S6"/>
    <mergeCell ref="T6:U6"/>
    <mergeCell ref="E7:F7"/>
    <mergeCell ref="J7:K7"/>
    <mergeCell ref="O7:P7"/>
    <mergeCell ref="Q7:U7"/>
    <mergeCell ref="A13:E13"/>
    <mergeCell ref="F13:U13"/>
    <mergeCell ref="A14:E14"/>
    <mergeCell ref="F14:U14"/>
    <mergeCell ref="A15:E15"/>
    <mergeCell ref="F15:U15"/>
    <mergeCell ref="E11:F11"/>
    <mergeCell ref="J11:K11"/>
    <mergeCell ref="O11:P11"/>
    <mergeCell ref="T11:U11"/>
    <mergeCell ref="E12:F12"/>
    <mergeCell ref="J12:K12"/>
    <mergeCell ref="O12:P12"/>
    <mergeCell ref="T12:U12"/>
    <mergeCell ref="A16:D16"/>
    <mergeCell ref="E16:H16"/>
    <mergeCell ref="J16:M16"/>
    <mergeCell ref="O16:S16"/>
    <mergeCell ref="T16:U16"/>
    <mergeCell ref="A17:D17"/>
    <mergeCell ref="E17:H17"/>
    <mergeCell ref="J17:M17"/>
    <mergeCell ref="O17:S17"/>
    <mergeCell ref="T17:U17"/>
    <mergeCell ref="A18:D18"/>
    <mergeCell ref="E18:H18"/>
    <mergeCell ref="J18:M18"/>
    <mergeCell ref="O18:S18"/>
    <mergeCell ref="T18:U18"/>
    <mergeCell ref="A19:D19"/>
    <mergeCell ref="E19:H19"/>
    <mergeCell ref="J19:M19"/>
    <mergeCell ref="O19:S19"/>
    <mergeCell ref="T19:U19"/>
    <mergeCell ref="A20:D20"/>
    <mergeCell ref="E20:H20"/>
    <mergeCell ref="J20:M20"/>
    <mergeCell ref="O20:S20"/>
    <mergeCell ref="T20:U20"/>
    <mergeCell ref="A21:D21"/>
    <mergeCell ref="E21:H21"/>
    <mergeCell ref="J21:M21"/>
    <mergeCell ref="O21:S21"/>
    <mergeCell ref="T21:U21"/>
    <mergeCell ref="A22:D22"/>
    <mergeCell ref="E22:H22"/>
    <mergeCell ref="J22:M22"/>
    <mergeCell ref="O22:S22"/>
    <mergeCell ref="T22:U22"/>
    <mergeCell ref="A23:D23"/>
    <mergeCell ref="E23:H23"/>
    <mergeCell ref="J23:M23"/>
    <mergeCell ref="O23:S23"/>
    <mergeCell ref="T23:U23"/>
    <mergeCell ref="A26:D26"/>
    <mergeCell ref="E26:U26"/>
    <mergeCell ref="A27:D27"/>
    <mergeCell ref="F27:I27"/>
    <mergeCell ref="K27:N27"/>
    <mergeCell ref="P27:S27"/>
    <mergeCell ref="T27:U27"/>
    <mergeCell ref="A24:D24"/>
    <mergeCell ref="E24:H24"/>
    <mergeCell ref="J24:M24"/>
    <mergeCell ref="O24:S24"/>
    <mergeCell ref="T24:U24"/>
    <mergeCell ref="A25:D25"/>
    <mergeCell ref="E25:H25"/>
    <mergeCell ref="J25:M25"/>
    <mergeCell ref="O25:S25"/>
    <mergeCell ref="T25:U25"/>
    <mergeCell ref="A37:E37"/>
    <mergeCell ref="F37:J37"/>
    <mergeCell ref="K37:U37"/>
    <mergeCell ref="A38:E38"/>
    <mergeCell ref="F38:J38"/>
    <mergeCell ref="K38:U38"/>
    <mergeCell ref="A28:U28"/>
    <mergeCell ref="A31:C31"/>
    <mergeCell ref="E31:U31"/>
    <mergeCell ref="A35:U35"/>
    <mergeCell ref="A36:C36"/>
    <mergeCell ref="D36:G36"/>
    <mergeCell ref="H36:N36"/>
    <mergeCell ref="O36:U36"/>
    <mergeCell ref="A41:E41"/>
    <mergeCell ref="F41:J41"/>
    <mergeCell ref="K41:U41"/>
    <mergeCell ref="A42:U42"/>
    <mergeCell ref="E43:J43"/>
    <mergeCell ref="O43:P43"/>
    <mergeCell ref="T43:U43"/>
    <mergeCell ref="A39:E39"/>
    <mergeCell ref="F39:J39"/>
    <mergeCell ref="K39:U39"/>
    <mergeCell ref="A40:E40"/>
    <mergeCell ref="F40:J40"/>
    <mergeCell ref="K40:U40"/>
    <mergeCell ref="A46:D46"/>
    <mergeCell ref="E46:I46"/>
    <mergeCell ref="K46:P46"/>
    <mergeCell ref="Q46:T46"/>
    <mergeCell ref="A47:D47"/>
    <mergeCell ref="K47:P47"/>
    <mergeCell ref="Q47:T47"/>
    <mergeCell ref="A44:D44"/>
    <mergeCell ref="E44:I44"/>
    <mergeCell ref="K44:P44"/>
    <mergeCell ref="Q44:T44"/>
    <mergeCell ref="A45:D45"/>
    <mergeCell ref="E45:I45"/>
    <mergeCell ref="K45:P45"/>
    <mergeCell ref="Q45:T45"/>
    <mergeCell ref="J51:K51"/>
    <mergeCell ref="O51:P51"/>
    <mergeCell ref="T51:U51"/>
    <mergeCell ref="J52:K52"/>
    <mergeCell ref="O52:P52"/>
    <mergeCell ref="T52:U52"/>
    <mergeCell ref="A48:U48"/>
    <mergeCell ref="J49:K49"/>
    <mergeCell ref="O49:P49"/>
    <mergeCell ref="T49:U49"/>
    <mergeCell ref="J50:K50"/>
    <mergeCell ref="O50:P50"/>
    <mergeCell ref="T50:U50"/>
    <mergeCell ref="A55:U55"/>
    <mergeCell ref="A56:J56"/>
    <mergeCell ref="K56:T56"/>
    <mergeCell ref="A57:T57"/>
    <mergeCell ref="A58:T58"/>
    <mergeCell ref="A59:T59"/>
    <mergeCell ref="J53:K53"/>
    <mergeCell ref="O53:P53"/>
    <mergeCell ref="T53:U53"/>
    <mergeCell ref="J54:K54"/>
    <mergeCell ref="O54:P54"/>
    <mergeCell ref="T54:U54"/>
    <mergeCell ref="A65:T65"/>
    <mergeCell ref="A69:E69"/>
    <mergeCell ref="F69:I69"/>
    <mergeCell ref="K69:N69"/>
    <mergeCell ref="O69:T69"/>
    <mergeCell ref="A70:E70"/>
    <mergeCell ref="O70:T70"/>
    <mergeCell ref="A60:J60"/>
    <mergeCell ref="K60:T60"/>
    <mergeCell ref="A61:T61"/>
    <mergeCell ref="A62:T62"/>
    <mergeCell ref="A63:J63"/>
    <mergeCell ref="A64:T64"/>
  </mergeCells>
  <pageMargins left="0.25" right="0.25" top="0.27986111111111112" bottom="0.22013888888888888" header="0.51180555555555551" footer="0.51180555555555551"/>
  <pageSetup scale="90"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168"/>
  <sheetViews>
    <sheetView tabSelected="1" view="pageBreakPreview" topLeftCell="A13" zoomScaleNormal="100" zoomScaleSheetLayoutView="100" workbookViewId="0">
      <selection activeCell="H16" sqref="H16"/>
    </sheetView>
  </sheetViews>
  <sheetFormatPr defaultColWidth="8.85546875" defaultRowHeight="11.25" x14ac:dyDescent="0.2"/>
  <cols>
    <col min="1" max="1" width="9.5703125" style="218" customWidth="1"/>
    <col min="2" max="2" width="8.85546875" style="218" customWidth="1"/>
    <col min="3" max="3" width="9.7109375" style="218" customWidth="1"/>
    <col min="4" max="4" width="10.28515625" style="218" customWidth="1"/>
    <col min="5" max="5" width="11.85546875" style="218" customWidth="1"/>
    <col min="6" max="6" width="9.7109375" style="218" customWidth="1"/>
    <col min="7" max="30" width="8.85546875" style="194"/>
    <col min="31" max="16384" width="8.85546875" style="195"/>
  </cols>
  <sheetData>
    <row r="1" spans="1:6" ht="11.25" customHeight="1" x14ac:dyDescent="0.2">
      <c r="A1" s="514" t="s">
        <v>317</v>
      </c>
      <c r="B1" s="515"/>
      <c r="C1" s="515"/>
      <c r="D1" s="515"/>
      <c r="E1" s="515"/>
      <c r="F1" s="516"/>
    </row>
    <row r="2" spans="1:6" ht="12" customHeight="1" thickBot="1" x14ac:dyDescent="0.25">
      <c r="A2" s="517" t="s">
        <v>318</v>
      </c>
      <c r="B2" s="518"/>
      <c r="C2" s="518"/>
      <c r="D2" s="518"/>
      <c r="E2" s="518"/>
      <c r="F2" s="519"/>
    </row>
    <row r="3" spans="1:6" ht="12" customHeight="1" thickBot="1" x14ac:dyDescent="0.25">
      <c r="A3" s="359" t="s">
        <v>319</v>
      </c>
      <c r="B3" s="360"/>
      <c r="C3" s="361" t="s">
        <v>844</v>
      </c>
      <c r="D3" s="362"/>
      <c r="E3" s="363" t="s">
        <v>320</v>
      </c>
      <c r="F3" s="364"/>
    </row>
    <row r="4" spans="1:6" ht="11.25" customHeight="1" x14ac:dyDescent="0.2">
      <c r="A4" s="520" t="s">
        <v>321</v>
      </c>
      <c r="B4" s="521"/>
      <c r="C4" s="521"/>
      <c r="D4" s="521"/>
      <c r="E4" s="521"/>
      <c r="F4" s="522"/>
    </row>
    <row r="5" spans="1:6" ht="22.5" x14ac:dyDescent="0.2">
      <c r="A5" s="220" t="s">
        <v>322</v>
      </c>
      <c r="B5" s="365" t="s">
        <v>327</v>
      </c>
      <c r="C5" s="381"/>
      <c r="D5" s="381"/>
      <c r="E5" s="381"/>
      <c r="F5" s="382"/>
    </row>
    <row r="6" spans="1:6" ht="33.75" x14ac:dyDescent="0.2">
      <c r="A6" s="220" t="s">
        <v>323</v>
      </c>
      <c r="B6" s="365" t="s">
        <v>328</v>
      </c>
      <c r="C6" s="381"/>
      <c r="D6" s="381"/>
      <c r="E6" s="381"/>
      <c r="F6" s="382"/>
    </row>
    <row r="7" spans="1:6" ht="33.75" x14ac:dyDescent="0.2">
      <c r="A7" s="220" t="s">
        <v>324</v>
      </c>
      <c r="B7" s="365" t="s">
        <v>329</v>
      </c>
      <c r="C7" s="381"/>
      <c r="D7" s="381"/>
      <c r="E7" s="381"/>
      <c r="F7" s="382"/>
    </row>
    <row r="8" spans="1:6" ht="11.25" customHeight="1" x14ac:dyDescent="0.2">
      <c r="A8" s="374" t="s">
        <v>325</v>
      </c>
      <c r="B8" s="388"/>
      <c r="C8" s="365" t="s">
        <v>330</v>
      </c>
      <c r="D8" s="387"/>
      <c r="E8" s="387"/>
      <c r="F8" s="392"/>
    </row>
    <row r="9" spans="1:6" ht="12" customHeight="1" thickBot="1" x14ac:dyDescent="0.25">
      <c r="A9" s="395" t="s">
        <v>326</v>
      </c>
      <c r="B9" s="507"/>
      <c r="C9" s="478" t="s">
        <v>331</v>
      </c>
      <c r="D9" s="506"/>
      <c r="E9" s="506"/>
      <c r="F9" s="523"/>
    </row>
    <row r="10" spans="1:6" ht="12" customHeight="1" thickBot="1" x14ac:dyDescent="0.25">
      <c r="A10" s="524" t="s">
        <v>332</v>
      </c>
      <c r="B10" s="525"/>
      <c r="C10" s="525"/>
      <c r="D10" s="525"/>
      <c r="E10" s="525"/>
      <c r="F10" s="526"/>
    </row>
    <row r="11" spans="1:6" ht="33.75" x14ac:dyDescent="0.2">
      <c r="A11" s="235" t="s">
        <v>333</v>
      </c>
      <c r="B11" s="527" t="s">
        <v>335</v>
      </c>
      <c r="C11" s="528"/>
      <c r="D11" s="528"/>
      <c r="E11" s="528"/>
      <c r="F11" s="529"/>
    </row>
    <row r="12" spans="1:6" ht="45.75" thickBot="1" x14ac:dyDescent="0.25">
      <c r="A12" s="221" t="s">
        <v>334</v>
      </c>
      <c r="B12" s="365" t="s">
        <v>336</v>
      </c>
      <c r="C12" s="366"/>
      <c r="D12" s="188" t="s">
        <v>337</v>
      </c>
      <c r="E12" s="463" t="s">
        <v>846</v>
      </c>
      <c r="F12" s="530"/>
    </row>
    <row r="13" spans="1:6" ht="11.25" customHeight="1" x14ac:dyDescent="0.2">
      <c r="A13" s="531" t="s">
        <v>338</v>
      </c>
      <c r="B13" s="532"/>
      <c r="C13" s="532"/>
      <c r="D13" s="532"/>
      <c r="E13" s="532"/>
      <c r="F13" s="533"/>
    </row>
    <row r="14" spans="1:6" ht="33.75" customHeight="1" x14ac:dyDescent="0.2">
      <c r="A14" s="230" t="s">
        <v>339</v>
      </c>
      <c r="B14" s="189" t="str">
        <f>IF(C14="OPEN DURING VISIT",1,IF(C14="CLOSED DURING VISIT",2,""))</f>
        <v/>
      </c>
      <c r="C14" s="369" t="s">
        <v>850</v>
      </c>
      <c r="D14" s="367"/>
      <c r="E14" s="368"/>
      <c r="F14" s="236" t="s">
        <v>340</v>
      </c>
    </row>
    <row r="15" spans="1:6" ht="22.5" customHeight="1" x14ac:dyDescent="0.2">
      <c r="A15" s="374" t="s">
        <v>342</v>
      </c>
      <c r="B15" s="387"/>
      <c r="C15" s="388"/>
      <c r="D15" s="369" t="s">
        <v>852</v>
      </c>
      <c r="E15" s="509"/>
      <c r="F15" s="236" t="s">
        <v>341</v>
      </c>
    </row>
    <row r="16" spans="1:6" ht="33.75" customHeight="1" x14ac:dyDescent="0.2">
      <c r="A16" s="374" t="s">
        <v>343</v>
      </c>
      <c r="B16" s="375"/>
      <c r="C16" s="223" t="s">
        <v>344</v>
      </c>
      <c r="D16" s="219" t="s">
        <v>345</v>
      </c>
      <c r="E16" s="223" t="s">
        <v>346</v>
      </c>
      <c r="F16" s="236" t="s">
        <v>347</v>
      </c>
    </row>
    <row r="17" spans="1:6" ht="11.25" customHeight="1" x14ac:dyDescent="0.2">
      <c r="A17" s="374" t="s">
        <v>348</v>
      </c>
      <c r="B17" s="375"/>
      <c r="C17" s="369" t="s">
        <v>854</v>
      </c>
      <c r="D17" s="368"/>
      <c r="E17" s="370" t="s">
        <v>375</v>
      </c>
      <c r="F17" s="371"/>
    </row>
    <row r="18" spans="1:6" ht="11.25" customHeight="1" x14ac:dyDescent="0.2">
      <c r="A18" s="374" t="s">
        <v>349</v>
      </c>
      <c r="B18" s="375"/>
      <c r="C18" s="369" t="s">
        <v>857</v>
      </c>
      <c r="D18" s="368"/>
      <c r="E18" s="370" t="s">
        <v>376</v>
      </c>
      <c r="F18" s="371"/>
    </row>
    <row r="19" spans="1:6" ht="14.45" customHeight="1" x14ac:dyDescent="0.2">
      <c r="A19" s="374" t="s">
        <v>350</v>
      </c>
      <c r="B19" s="375"/>
      <c r="C19" s="369" t="s">
        <v>862</v>
      </c>
      <c r="D19" s="367"/>
      <c r="E19" s="368"/>
      <c r="F19" s="230" t="s">
        <v>377</v>
      </c>
    </row>
    <row r="20" spans="1:6" ht="11.25" customHeight="1" x14ac:dyDescent="0.2">
      <c r="A20" s="374" t="s">
        <v>351</v>
      </c>
      <c r="B20" s="375"/>
      <c r="C20" s="365" t="s">
        <v>352</v>
      </c>
      <c r="D20" s="381"/>
      <c r="E20" s="381"/>
      <c r="F20" s="382"/>
    </row>
    <row r="21" spans="1:6" ht="14.45" customHeight="1" x14ac:dyDescent="0.2">
      <c r="A21" s="376" t="s">
        <v>353</v>
      </c>
      <c r="B21" s="373"/>
      <c r="C21" s="196" t="s">
        <v>354</v>
      </c>
      <c r="D21" s="372" t="s">
        <v>355</v>
      </c>
      <c r="E21" s="373"/>
      <c r="F21" s="197" t="s">
        <v>356</v>
      </c>
    </row>
    <row r="22" spans="1:6" ht="11.25" customHeight="1" x14ac:dyDescent="0.2">
      <c r="A22" s="511" t="s">
        <v>357</v>
      </c>
      <c r="B22" s="512"/>
      <c r="C22" s="512"/>
      <c r="D22" s="512"/>
      <c r="E22" s="512"/>
      <c r="F22" s="513"/>
    </row>
    <row r="23" spans="1:6" ht="22.5" customHeight="1" x14ac:dyDescent="0.2">
      <c r="A23" s="374" t="s">
        <v>358</v>
      </c>
      <c r="B23" s="388"/>
      <c r="C23" s="369" t="s">
        <v>867</v>
      </c>
      <c r="D23" s="367"/>
      <c r="E23" s="368"/>
      <c r="F23" s="191" t="s">
        <v>378</v>
      </c>
    </row>
    <row r="24" spans="1:6" ht="33.75" customHeight="1" x14ac:dyDescent="0.2">
      <c r="A24" s="374" t="s">
        <v>359</v>
      </c>
      <c r="B24" s="375"/>
      <c r="C24" s="223" t="s">
        <v>360</v>
      </c>
      <c r="D24" s="219" t="s">
        <v>361</v>
      </c>
      <c r="E24" s="223" t="s">
        <v>362</v>
      </c>
      <c r="F24" s="236" t="s">
        <v>363</v>
      </c>
    </row>
    <row r="25" spans="1:6" ht="11.25" customHeight="1" x14ac:dyDescent="0.2">
      <c r="A25" s="374" t="s">
        <v>364</v>
      </c>
      <c r="B25" s="375"/>
      <c r="C25" s="369" t="s">
        <v>875</v>
      </c>
      <c r="D25" s="368"/>
      <c r="E25" s="370" t="s">
        <v>379</v>
      </c>
      <c r="F25" s="371"/>
    </row>
    <row r="26" spans="1:6" ht="11.25" customHeight="1" x14ac:dyDescent="0.2">
      <c r="A26" s="374" t="s">
        <v>365</v>
      </c>
      <c r="B26" s="375"/>
      <c r="C26" s="369" t="s">
        <v>880</v>
      </c>
      <c r="D26" s="368"/>
      <c r="E26" s="370" t="s">
        <v>380</v>
      </c>
      <c r="F26" s="371"/>
    </row>
    <row r="27" spans="1:6" ht="33.75" customHeight="1" x14ac:dyDescent="0.2">
      <c r="A27" s="374" t="s">
        <v>366</v>
      </c>
      <c r="B27" s="375"/>
      <c r="C27" s="240" t="s">
        <v>883</v>
      </c>
      <c r="D27" s="377" t="s">
        <v>381</v>
      </c>
      <c r="E27" s="378"/>
      <c r="F27" s="379"/>
    </row>
    <row r="28" spans="1:6" ht="11.25" customHeight="1" x14ac:dyDescent="0.2">
      <c r="A28" s="374" t="s">
        <v>367</v>
      </c>
      <c r="B28" s="375"/>
      <c r="C28" s="365" t="s">
        <v>368</v>
      </c>
      <c r="D28" s="381"/>
      <c r="E28" s="381"/>
      <c r="F28" s="382"/>
    </row>
    <row r="29" spans="1:6" ht="11.25" customHeight="1" x14ac:dyDescent="0.2">
      <c r="A29" s="374" t="s">
        <v>369</v>
      </c>
      <c r="B29" s="375"/>
      <c r="C29" s="365" t="s">
        <v>370</v>
      </c>
      <c r="D29" s="381"/>
      <c r="E29" s="381"/>
      <c r="F29" s="382"/>
    </row>
    <row r="30" spans="1:6" ht="22.5" customHeight="1" x14ac:dyDescent="0.2">
      <c r="A30" s="374" t="s">
        <v>371</v>
      </c>
      <c r="B30" s="380"/>
      <c r="C30" s="375"/>
      <c r="D30" s="365" t="s">
        <v>372</v>
      </c>
      <c r="E30" s="366"/>
      <c r="F30" s="236" t="s">
        <v>382</v>
      </c>
    </row>
    <row r="31" spans="1:6" ht="11.25" customHeight="1" x14ac:dyDescent="0.2">
      <c r="A31" s="511" t="s">
        <v>373</v>
      </c>
      <c r="B31" s="512"/>
      <c r="C31" s="512"/>
      <c r="D31" s="512"/>
      <c r="E31" s="512"/>
      <c r="F31" s="513"/>
    </row>
    <row r="32" spans="1:6" ht="22.5" customHeight="1" x14ac:dyDescent="0.2">
      <c r="A32" s="374" t="s">
        <v>374</v>
      </c>
      <c r="B32" s="388"/>
      <c r="C32" s="369" t="s">
        <v>886</v>
      </c>
      <c r="D32" s="367"/>
      <c r="E32" s="368"/>
      <c r="F32" s="191" t="s">
        <v>383</v>
      </c>
    </row>
    <row r="33" spans="1:6" ht="33.75" customHeight="1" x14ac:dyDescent="0.2">
      <c r="A33" s="374" t="s">
        <v>388</v>
      </c>
      <c r="B33" s="375"/>
      <c r="C33" s="223" t="s">
        <v>386</v>
      </c>
      <c r="D33" s="219" t="s">
        <v>387</v>
      </c>
      <c r="E33" s="223" t="s">
        <v>385</v>
      </c>
      <c r="F33" s="236" t="s">
        <v>384</v>
      </c>
    </row>
    <row r="34" spans="1:6" ht="11.25" customHeight="1" x14ac:dyDescent="0.2">
      <c r="A34" s="374" t="s">
        <v>389</v>
      </c>
      <c r="B34" s="375"/>
      <c r="C34" s="369" t="s">
        <v>872</v>
      </c>
      <c r="D34" s="368"/>
      <c r="E34" s="370" t="s">
        <v>390</v>
      </c>
      <c r="F34" s="371"/>
    </row>
    <row r="35" spans="1:6" ht="11.25" customHeight="1" x14ac:dyDescent="0.2">
      <c r="A35" s="374" t="s">
        <v>392</v>
      </c>
      <c r="B35" s="375"/>
      <c r="C35" s="369" t="s">
        <v>878</v>
      </c>
      <c r="D35" s="368"/>
      <c r="E35" s="370" t="s">
        <v>391</v>
      </c>
      <c r="F35" s="371"/>
    </row>
    <row r="36" spans="1:6" ht="14.45" customHeight="1" x14ac:dyDescent="0.2">
      <c r="A36" s="374" t="s">
        <v>393</v>
      </c>
      <c r="B36" s="375"/>
      <c r="C36" s="240" t="s">
        <v>896</v>
      </c>
      <c r="D36" s="377" t="s">
        <v>394</v>
      </c>
      <c r="E36" s="378"/>
      <c r="F36" s="379"/>
    </row>
    <row r="37" spans="1:6" ht="11.25" customHeight="1" x14ac:dyDescent="0.2">
      <c r="A37" s="374" t="s">
        <v>395</v>
      </c>
      <c r="B37" s="375"/>
      <c r="C37" s="365" t="s">
        <v>916</v>
      </c>
      <c r="D37" s="381"/>
      <c r="E37" s="381"/>
      <c r="F37" s="382"/>
    </row>
    <row r="38" spans="1:6" ht="11.25" customHeight="1" x14ac:dyDescent="0.2">
      <c r="A38" s="374" t="s">
        <v>396</v>
      </c>
      <c r="B38" s="375"/>
      <c r="C38" s="365" t="s">
        <v>917</v>
      </c>
      <c r="D38" s="381"/>
      <c r="E38" s="381"/>
      <c r="F38" s="382"/>
    </row>
    <row r="39" spans="1:6" ht="22.5" customHeight="1" x14ac:dyDescent="0.2">
      <c r="A39" s="374" t="s">
        <v>397</v>
      </c>
      <c r="B39" s="380"/>
      <c r="C39" s="375"/>
      <c r="D39" s="365" t="s">
        <v>918</v>
      </c>
      <c r="E39" s="366"/>
      <c r="F39" s="236" t="s">
        <v>398</v>
      </c>
    </row>
    <row r="40" spans="1:6" ht="11.25" customHeight="1" x14ac:dyDescent="0.2">
      <c r="A40" s="511" t="s">
        <v>399</v>
      </c>
      <c r="B40" s="512"/>
      <c r="C40" s="512"/>
      <c r="D40" s="512"/>
      <c r="E40" s="512"/>
      <c r="F40" s="513"/>
    </row>
    <row r="41" spans="1:6" ht="22.5" customHeight="1" x14ac:dyDescent="0.2">
      <c r="A41" s="374" t="s">
        <v>400</v>
      </c>
      <c r="B41" s="388"/>
      <c r="C41" s="369" t="s">
        <v>899</v>
      </c>
      <c r="D41" s="367"/>
      <c r="E41" s="368"/>
      <c r="F41" s="191" t="s">
        <v>401</v>
      </c>
    </row>
    <row r="42" spans="1:6" ht="33.75" customHeight="1" x14ac:dyDescent="0.2">
      <c r="A42" s="374" t="s">
        <v>402</v>
      </c>
      <c r="B42" s="375"/>
      <c r="C42" s="223" t="s">
        <v>919</v>
      </c>
      <c r="D42" s="219" t="s">
        <v>403</v>
      </c>
      <c r="E42" s="223" t="s">
        <v>404</v>
      </c>
      <c r="F42" s="236" t="s">
        <v>405</v>
      </c>
    </row>
    <row r="43" spans="1:6" ht="11.25" customHeight="1" x14ac:dyDescent="0.2">
      <c r="A43" s="374" t="s">
        <v>406</v>
      </c>
      <c r="B43" s="375"/>
      <c r="C43" s="369" t="s">
        <v>904</v>
      </c>
      <c r="D43" s="368"/>
      <c r="E43" s="370" t="s">
        <v>407</v>
      </c>
      <c r="F43" s="371"/>
    </row>
    <row r="44" spans="1:6" ht="11.25" customHeight="1" x14ac:dyDescent="0.2">
      <c r="A44" s="374" t="s">
        <v>409</v>
      </c>
      <c r="B44" s="375"/>
      <c r="C44" s="369" t="s">
        <v>907</v>
      </c>
      <c r="D44" s="368"/>
      <c r="E44" s="370" t="s">
        <v>408</v>
      </c>
      <c r="F44" s="371"/>
    </row>
    <row r="45" spans="1:6" ht="14.45" customHeight="1" x14ac:dyDescent="0.2">
      <c r="A45" s="374" t="s">
        <v>410</v>
      </c>
      <c r="B45" s="375"/>
      <c r="C45" s="240" t="s">
        <v>912</v>
      </c>
      <c r="D45" s="377"/>
      <c r="E45" s="378"/>
      <c r="F45" s="379"/>
    </row>
    <row r="46" spans="1:6" ht="11.25" customHeight="1" x14ac:dyDescent="0.2">
      <c r="A46" s="374" t="s">
        <v>411</v>
      </c>
      <c r="B46" s="375"/>
      <c r="C46" s="365" t="s">
        <v>412</v>
      </c>
      <c r="D46" s="381"/>
      <c r="E46" s="381"/>
      <c r="F46" s="382"/>
    </row>
    <row r="47" spans="1:6" ht="11.25" customHeight="1" x14ac:dyDescent="0.2">
      <c r="A47" s="374" t="s">
        <v>925</v>
      </c>
      <c r="B47" s="375"/>
      <c r="C47" s="365" t="s">
        <v>413</v>
      </c>
      <c r="D47" s="381"/>
      <c r="E47" s="381"/>
      <c r="F47" s="382"/>
    </row>
    <row r="48" spans="1:6" ht="22.5" customHeight="1" x14ac:dyDescent="0.2">
      <c r="A48" s="374" t="s">
        <v>414</v>
      </c>
      <c r="B48" s="380"/>
      <c r="C48" s="375"/>
      <c r="D48" s="365" t="s">
        <v>415</v>
      </c>
      <c r="E48" s="366"/>
      <c r="F48" s="236" t="s">
        <v>416</v>
      </c>
    </row>
    <row r="49" spans="1:6" ht="11.25" customHeight="1" x14ac:dyDescent="0.2">
      <c r="A49" s="511" t="s">
        <v>417</v>
      </c>
      <c r="B49" s="512"/>
      <c r="C49" s="512"/>
      <c r="D49" s="512"/>
      <c r="E49" s="512"/>
      <c r="F49" s="513"/>
    </row>
    <row r="50" spans="1:6" ht="21" customHeight="1" x14ac:dyDescent="0.2">
      <c r="A50" s="230" t="s">
        <v>418</v>
      </c>
      <c r="B50" s="189" t="str">
        <f>IF(C50="SUBJECT WAS AROUND DURING VISIT",1,IF(C50="SUBJECT WAS NOT AROUND DURING VISIT",2,""))</f>
        <v/>
      </c>
      <c r="C50" s="369" t="s">
        <v>842</v>
      </c>
      <c r="D50" s="368"/>
      <c r="E50" s="236" t="s">
        <v>422</v>
      </c>
      <c r="F50" s="198" t="s">
        <v>840</v>
      </c>
    </row>
    <row r="51" spans="1:6" ht="11.25" customHeight="1" x14ac:dyDescent="0.2">
      <c r="A51" s="374" t="s">
        <v>419</v>
      </c>
      <c r="B51" s="375"/>
      <c r="C51" s="365" t="s">
        <v>423</v>
      </c>
      <c r="D51" s="381"/>
      <c r="E51" s="381"/>
      <c r="F51" s="382"/>
    </row>
    <row r="52" spans="1:6" ht="11.25" customHeight="1" x14ac:dyDescent="0.2">
      <c r="A52" s="374" t="s">
        <v>420</v>
      </c>
      <c r="B52" s="375"/>
      <c r="C52" s="365" t="s">
        <v>424</v>
      </c>
      <c r="D52" s="381"/>
      <c r="E52" s="381"/>
      <c r="F52" s="382"/>
    </row>
    <row r="53" spans="1:6" ht="11.25" customHeight="1" x14ac:dyDescent="0.2">
      <c r="A53" s="374" t="s">
        <v>421</v>
      </c>
      <c r="B53" s="375"/>
      <c r="C53" s="369" t="s">
        <v>835</v>
      </c>
      <c r="D53" s="368"/>
      <c r="E53" s="370" t="s">
        <v>426</v>
      </c>
      <c r="F53" s="371"/>
    </row>
    <row r="54" spans="1:6" ht="11.25" customHeight="1" x14ac:dyDescent="0.2">
      <c r="A54" s="374" t="s">
        <v>425</v>
      </c>
      <c r="B54" s="375"/>
      <c r="C54" s="369" t="s">
        <v>829</v>
      </c>
      <c r="D54" s="368"/>
      <c r="E54" s="370" t="s">
        <v>427</v>
      </c>
      <c r="F54" s="371"/>
    </row>
    <row r="55" spans="1:6" ht="22.5" customHeight="1" x14ac:dyDescent="0.2">
      <c r="A55" s="374" t="s">
        <v>429</v>
      </c>
      <c r="B55" s="375"/>
      <c r="C55" s="369" t="s">
        <v>824</v>
      </c>
      <c r="D55" s="367"/>
      <c r="E55" s="368"/>
      <c r="F55" s="236" t="s">
        <v>428</v>
      </c>
    </row>
    <row r="56" spans="1:6" ht="33.75" customHeight="1" x14ac:dyDescent="0.2">
      <c r="A56" s="374" t="s">
        <v>430</v>
      </c>
      <c r="B56" s="375"/>
      <c r="C56" s="223" t="s">
        <v>820</v>
      </c>
      <c r="D56" s="219" t="s">
        <v>821</v>
      </c>
      <c r="E56" s="223" t="s">
        <v>822</v>
      </c>
      <c r="F56" s="236" t="s">
        <v>823</v>
      </c>
    </row>
    <row r="57" spans="1:6" ht="11.25" customHeight="1" x14ac:dyDescent="0.2">
      <c r="A57" s="374" t="s">
        <v>431</v>
      </c>
      <c r="B57" s="375"/>
      <c r="C57" s="369" t="s">
        <v>816</v>
      </c>
      <c r="D57" s="368"/>
      <c r="E57" s="370" t="s">
        <v>436</v>
      </c>
      <c r="F57" s="371"/>
    </row>
    <row r="58" spans="1:6" ht="11.25" customHeight="1" x14ac:dyDescent="0.2">
      <c r="A58" s="374" t="s">
        <v>432</v>
      </c>
      <c r="B58" s="375"/>
      <c r="C58" s="369" t="s">
        <v>812</v>
      </c>
      <c r="D58" s="368"/>
      <c r="E58" s="370" t="s">
        <v>437</v>
      </c>
      <c r="F58" s="371"/>
    </row>
    <row r="59" spans="1:6" ht="22.5" customHeight="1" x14ac:dyDescent="0.2">
      <c r="A59" s="374" t="s">
        <v>433</v>
      </c>
      <c r="B59" s="380"/>
      <c r="C59" s="375"/>
      <c r="D59" s="223" t="s">
        <v>438</v>
      </c>
      <c r="E59" s="223" t="s">
        <v>439</v>
      </c>
      <c r="F59" s="231" t="s">
        <v>440</v>
      </c>
    </row>
    <row r="60" spans="1:6" ht="11.25" customHeight="1" x14ac:dyDescent="0.2">
      <c r="A60" s="374" t="s">
        <v>434</v>
      </c>
      <c r="B60" s="380"/>
      <c r="C60" s="375"/>
      <c r="D60" s="365" t="s">
        <v>441</v>
      </c>
      <c r="E60" s="381"/>
      <c r="F60" s="382"/>
    </row>
    <row r="61" spans="1:6" ht="23.25" customHeight="1" thickBot="1" x14ac:dyDescent="0.25">
      <c r="A61" s="395" t="s">
        <v>435</v>
      </c>
      <c r="B61" s="396"/>
      <c r="C61" s="232" t="s">
        <v>442</v>
      </c>
      <c r="D61" s="232" t="s">
        <v>443</v>
      </c>
      <c r="E61" s="232" t="s">
        <v>444</v>
      </c>
      <c r="F61" s="236" t="s">
        <v>445</v>
      </c>
    </row>
    <row r="62" spans="1:6" ht="11.25" customHeight="1" x14ac:dyDescent="0.2">
      <c r="A62" s="383" t="s">
        <v>446</v>
      </c>
      <c r="B62" s="384"/>
      <c r="C62" s="384"/>
      <c r="D62" s="384"/>
      <c r="E62" s="384"/>
      <c r="F62" s="390"/>
    </row>
    <row r="63" spans="1:6" ht="33.75" customHeight="1" x14ac:dyDescent="0.2">
      <c r="A63" s="374" t="s">
        <v>447</v>
      </c>
      <c r="B63" s="375"/>
      <c r="C63" s="223" t="s">
        <v>448</v>
      </c>
      <c r="D63" s="219" t="s">
        <v>449</v>
      </c>
      <c r="E63" s="232" t="s">
        <v>451</v>
      </c>
      <c r="F63" s="236" t="s">
        <v>450</v>
      </c>
    </row>
    <row r="64" spans="1:6" ht="33.75" customHeight="1" x14ac:dyDescent="0.2">
      <c r="A64" s="374" t="s">
        <v>452</v>
      </c>
      <c r="B64" s="375"/>
      <c r="C64" s="199" t="s">
        <v>455</v>
      </c>
      <c r="D64" s="227" t="s">
        <v>453</v>
      </c>
      <c r="E64" s="200" t="s">
        <v>810</v>
      </c>
      <c r="F64" s="201" t="s">
        <v>808</v>
      </c>
    </row>
    <row r="65" spans="1:6" ht="33.75" x14ac:dyDescent="0.2">
      <c r="A65" s="220" t="s">
        <v>454</v>
      </c>
      <c r="B65" s="202" t="s">
        <v>456</v>
      </c>
      <c r="C65" s="219" t="s">
        <v>457</v>
      </c>
      <c r="D65" s="202" t="s">
        <v>458</v>
      </c>
      <c r="E65" s="219" t="s">
        <v>459</v>
      </c>
      <c r="F65" s="203" t="s">
        <v>460</v>
      </c>
    </row>
    <row r="66" spans="1:6" ht="33.75" customHeight="1" x14ac:dyDescent="0.2">
      <c r="A66" s="235" t="s">
        <v>461</v>
      </c>
      <c r="B66" s="508" t="s">
        <v>801</v>
      </c>
      <c r="C66" s="509"/>
      <c r="D66" s="393" t="s">
        <v>462</v>
      </c>
      <c r="E66" s="510"/>
      <c r="F66" s="204" t="s">
        <v>463</v>
      </c>
    </row>
    <row r="67" spans="1:6" ht="33.75" customHeight="1" x14ac:dyDescent="0.2">
      <c r="A67" s="220" t="s">
        <v>464</v>
      </c>
      <c r="B67" s="242" t="s">
        <v>799</v>
      </c>
      <c r="C67" s="370" t="s">
        <v>465</v>
      </c>
      <c r="D67" s="388"/>
      <c r="E67" s="389" t="s">
        <v>466</v>
      </c>
      <c r="F67" s="392"/>
    </row>
    <row r="68" spans="1:6" ht="34.5" customHeight="1" thickBot="1" x14ac:dyDescent="0.25">
      <c r="A68" s="395" t="s">
        <v>467</v>
      </c>
      <c r="B68" s="506"/>
      <c r="C68" s="507"/>
      <c r="D68" s="228" t="s">
        <v>468</v>
      </c>
      <c r="E68" s="219" t="s">
        <v>469</v>
      </c>
      <c r="F68" s="205" t="s">
        <v>797</v>
      </c>
    </row>
    <row r="69" spans="1:6" ht="11.25" customHeight="1" x14ac:dyDescent="0.2">
      <c r="A69" s="485" t="s">
        <v>470</v>
      </c>
      <c r="B69" s="486"/>
      <c r="C69" s="486"/>
      <c r="D69" s="486"/>
      <c r="E69" s="486"/>
      <c r="F69" s="487"/>
    </row>
    <row r="70" spans="1:6" ht="11.25" customHeight="1" x14ac:dyDescent="0.2">
      <c r="A70" s="374" t="s">
        <v>471</v>
      </c>
      <c r="B70" s="375"/>
      <c r="C70" s="369" t="s">
        <v>794</v>
      </c>
      <c r="D70" s="368"/>
      <c r="E70" s="370" t="s">
        <v>472</v>
      </c>
      <c r="F70" s="371"/>
    </row>
    <row r="71" spans="1:6" ht="22.5" customHeight="1" x14ac:dyDescent="0.2">
      <c r="A71" s="374" t="s">
        <v>473</v>
      </c>
      <c r="B71" s="387"/>
      <c r="C71" s="388"/>
      <c r="D71" s="389" t="s">
        <v>474</v>
      </c>
      <c r="E71" s="388"/>
      <c r="F71" s="236" t="s">
        <v>476</v>
      </c>
    </row>
    <row r="72" spans="1:6" ht="22.5" customHeight="1" x14ac:dyDescent="0.2">
      <c r="A72" s="374" t="s">
        <v>478</v>
      </c>
      <c r="B72" s="387"/>
      <c r="C72" s="388"/>
      <c r="D72" s="389" t="s">
        <v>477</v>
      </c>
      <c r="E72" s="388"/>
      <c r="F72" s="236" t="s">
        <v>475</v>
      </c>
    </row>
    <row r="73" spans="1:6" ht="33.75" x14ac:dyDescent="0.2">
      <c r="A73" s="220" t="s">
        <v>479</v>
      </c>
      <c r="B73" s="357" t="s">
        <v>480</v>
      </c>
      <c r="C73" s="358"/>
      <c r="D73" s="219" t="s">
        <v>481</v>
      </c>
      <c r="E73" s="219" t="s">
        <v>482</v>
      </c>
      <c r="F73" s="233" t="s">
        <v>483</v>
      </c>
    </row>
    <row r="74" spans="1:6" ht="34.5" customHeight="1" thickBot="1" x14ac:dyDescent="0.25">
      <c r="A74" s="395" t="s">
        <v>484</v>
      </c>
      <c r="B74" s="396"/>
      <c r="C74" s="206" t="s">
        <v>485</v>
      </c>
      <c r="D74" s="227" t="s">
        <v>486</v>
      </c>
      <c r="E74" s="227" t="s">
        <v>487</v>
      </c>
      <c r="F74" s="207" t="s">
        <v>488</v>
      </c>
    </row>
    <row r="75" spans="1:6" ht="12" customHeight="1" thickBot="1" x14ac:dyDescent="0.25">
      <c r="A75" s="391" t="s">
        <v>489</v>
      </c>
      <c r="B75" s="385"/>
      <c r="C75" s="385"/>
      <c r="D75" s="385"/>
      <c r="E75" s="385"/>
      <c r="F75" s="386"/>
    </row>
    <row r="76" spans="1:6" ht="11.25" customHeight="1" x14ac:dyDescent="0.2">
      <c r="A76" s="499" t="s">
        <v>490</v>
      </c>
      <c r="B76" s="494"/>
      <c r="C76" s="503" t="s">
        <v>493</v>
      </c>
      <c r="D76" s="504"/>
      <c r="E76" s="504"/>
      <c r="F76" s="505"/>
    </row>
    <row r="77" spans="1:6" ht="11.25" customHeight="1" x14ac:dyDescent="0.2">
      <c r="A77" s="374" t="s">
        <v>491</v>
      </c>
      <c r="B77" s="375"/>
      <c r="C77" s="389" t="s">
        <v>494</v>
      </c>
      <c r="D77" s="387"/>
      <c r="E77" s="387"/>
      <c r="F77" s="392"/>
    </row>
    <row r="78" spans="1:6" ht="22.5" customHeight="1" x14ac:dyDescent="0.2">
      <c r="A78" s="374" t="s">
        <v>492</v>
      </c>
      <c r="B78" s="375"/>
      <c r="C78" s="239" t="s">
        <v>495</v>
      </c>
      <c r="D78" s="239" t="s">
        <v>496</v>
      </c>
      <c r="E78" s="393" t="s">
        <v>497</v>
      </c>
      <c r="F78" s="394"/>
    </row>
    <row r="79" spans="1:6" ht="11.25" customHeight="1" x14ac:dyDescent="0.2">
      <c r="A79" s="374" t="s">
        <v>498</v>
      </c>
      <c r="B79" s="375"/>
      <c r="C79" s="389" t="s">
        <v>505</v>
      </c>
      <c r="D79" s="387"/>
      <c r="E79" s="387"/>
      <c r="F79" s="392"/>
    </row>
    <row r="80" spans="1:6" ht="11.25" customHeight="1" x14ac:dyDescent="0.2">
      <c r="A80" s="374" t="s">
        <v>499</v>
      </c>
      <c r="B80" s="375"/>
      <c r="C80" s="389" t="s">
        <v>506</v>
      </c>
      <c r="D80" s="387"/>
      <c r="E80" s="387"/>
      <c r="F80" s="392"/>
    </row>
    <row r="81" spans="1:6" ht="22.5" customHeight="1" x14ac:dyDescent="0.2">
      <c r="A81" s="374" t="s">
        <v>500</v>
      </c>
      <c r="B81" s="375"/>
      <c r="C81" s="238" t="s">
        <v>507</v>
      </c>
      <c r="D81" s="238" t="s">
        <v>508</v>
      </c>
      <c r="E81" s="393" t="s">
        <v>504</v>
      </c>
      <c r="F81" s="394"/>
    </row>
    <row r="82" spans="1:6" ht="11.25" customHeight="1" x14ac:dyDescent="0.2">
      <c r="A82" s="374" t="s">
        <v>501</v>
      </c>
      <c r="B82" s="375"/>
      <c r="C82" s="389" t="s">
        <v>509</v>
      </c>
      <c r="D82" s="387"/>
      <c r="E82" s="387"/>
      <c r="F82" s="392"/>
    </row>
    <row r="83" spans="1:6" ht="15" customHeight="1" x14ac:dyDescent="0.2">
      <c r="A83" s="374" t="s">
        <v>502</v>
      </c>
      <c r="B83" s="375"/>
      <c r="C83" s="389" t="s">
        <v>510</v>
      </c>
      <c r="D83" s="387"/>
      <c r="E83" s="387"/>
      <c r="F83" s="392"/>
    </row>
    <row r="84" spans="1:6" ht="23.25" customHeight="1" thickBot="1" x14ac:dyDescent="0.25">
      <c r="A84" s="395" t="s">
        <v>503</v>
      </c>
      <c r="B84" s="396"/>
      <c r="C84" s="238" t="s">
        <v>511</v>
      </c>
      <c r="D84" s="238" t="s">
        <v>512</v>
      </c>
      <c r="E84" s="397" t="s">
        <v>513</v>
      </c>
      <c r="F84" s="398"/>
    </row>
    <row r="85" spans="1:6" ht="12" customHeight="1" thickBot="1" x14ac:dyDescent="0.25">
      <c r="A85" s="391" t="s">
        <v>514</v>
      </c>
      <c r="B85" s="385"/>
      <c r="C85" s="385"/>
      <c r="D85" s="385"/>
      <c r="E85" s="385"/>
      <c r="F85" s="386"/>
    </row>
    <row r="86" spans="1:6" ht="11.25" customHeight="1" x14ac:dyDescent="0.2">
      <c r="A86" s="499" t="s">
        <v>515</v>
      </c>
      <c r="B86" s="494"/>
      <c r="C86" s="503" t="s">
        <v>525</v>
      </c>
      <c r="D86" s="504"/>
      <c r="E86" s="504"/>
      <c r="F86" s="505"/>
    </row>
    <row r="87" spans="1:6" ht="11.25" customHeight="1" x14ac:dyDescent="0.2">
      <c r="A87" s="374" t="s">
        <v>516</v>
      </c>
      <c r="B87" s="375"/>
      <c r="C87" s="389" t="s">
        <v>526</v>
      </c>
      <c r="D87" s="387"/>
      <c r="E87" s="387"/>
      <c r="F87" s="392"/>
    </row>
    <row r="88" spans="1:6" ht="22.5" customHeight="1" x14ac:dyDescent="0.2">
      <c r="A88" s="374" t="s">
        <v>517</v>
      </c>
      <c r="B88" s="375"/>
      <c r="C88" s="239" t="s">
        <v>527</v>
      </c>
      <c r="D88" s="239" t="s">
        <v>528</v>
      </c>
      <c r="E88" s="393" t="s">
        <v>529</v>
      </c>
      <c r="F88" s="394"/>
    </row>
    <row r="89" spans="1:6" ht="11.25" customHeight="1" x14ac:dyDescent="0.2">
      <c r="A89" s="374" t="s">
        <v>518</v>
      </c>
      <c r="B89" s="375"/>
      <c r="C89" s="389" t="s">
        <v>530</v>
      </c>
      <c r="D89" s="387"/>
      <c r="E89" s="387"/>
      <c r="F89" s="392"/>
    </row>
    <row r="90" spans="1:6" ht="11.25" customHeight="1" x14ac:dyDescent="0.2">
      <c r="A90" s="374" t="s">
        <v>519</v>
      </c>
      <c r="B90" s="375"/>
      <c r="C90" s="389" t="s">
        <v>531</v>
      </c>
      <c r="D90" s="387"/>
      <c r="E90" s="387"/>
      <c r="F90" s="392"/>
    </row>
    <row r="91" spans="1:6" ht="22.5" customHeight="1" x14ac:dyDescent="0.2">
      <c r="A91" s="374" t="s">
        <v>520</v>
      </c>
      <c r="B91" s="375"/>
      <c r="C91" s="238" t="s">
        <v>532</v>
      </c>
      <c r="D91" s="238" t="s">
        <v>533</v>
      </c>
      <c r="E91" s="393" t="s">
        <v>534</v>
      </c>
      <c r="F91" s="394"/>
    </row>
    <row r="92" spans="1:6" ht="11.25" customHeight="1" x14ac:dyDescent="0.2">
      <c r="A92" s="374" t="s">
        <v>521</v>
      </c>
      <c r="B92" s="375"/>
      <c r="C92" s="389" t="s">
        <v>535</v>
      </c>
      <c r="D92" s="387"/>
      <c r="E92" s="387"/>
      <c r="F92" s="392"/>
    </row>
    <row r="93" spans="1:6" ht="11.25" customHeight="1" x14ac:dyDescent="0.2">
      <c r="A93" s="374" t="s">
        <v>522</v>
      </c>
      <c r="B93" s="375"/>
      <c r="C93" s="389" t="s">
        <v>536</v>
      </c>
      <c r="D93" s="387"/>
      <c r="E93" s="387"/>
      <c r="F93" s="392"/>
    </row>
    <row r="94" spans="1:6" ht="23.25" customHeight="1" thickBot="1" x14ac:dyDescent="0.25">
      <c r="A94" s="395" t="s">
        <v>523</v>
      </c>
      <c r="B94" s="396"/>
      <c r="C94" s="238" t="s">
        <v>537</v>
      </c>
      <c r="D94" s="238" t="s">
        <v>538</v>
      </c>
      <c r="E94" s="397" t="s">
        <v>539</v>
      </c>
      <c r="F94" s="398"/>
    </row>
    <row r="95" spans="1:6" ht="12" customHeight="1" thickBot="1" x14ac:dyDescent="0.25">
      <c r="A95" s="391" t="s">
        <v>524</v>
      </c>
      <c r="B95" s="385"/>
      <c r="C95" s="385"/>
      <c r="D95" s="385"/>
      <c r="E95" s="385"/>
      <c r="F95" s="386"/>
    </row>
    <row r="96" spans="1:6" ht="11.25" customHeight="1" x14ac:dyDescent="0.2">
      <c r="A96" s="499" t="s">
        <v>540</v>
      </c>
      <c r="B96" s="494"/>
      <c r="C96" s="503" t="s">
        <v>550</v>
      </c>
      <c r="D96" s="504"/>
      <c r="E96" s="504"/>
      <c r="F96" s="505"/>
    </row>
    <row r="97" spans="1:6" ht="11.25" customHeight="1" x14ac:dyDescent="0.2">
      <c r="A97" s="374" t="s">
        <v>541</v>
      </c>
      <c r="B97" s="375"/>
      <c r="C97" s="389" t="s">
        <v>551</v>
      </c>
      <c r="D97" s="387"/>
      <c r="E97" s="387"/>
      <c r="F97" s="392"/>
    </row>
    <row r="98" spans="1:6" ht="22.5" customHeight="1" x14ac:dyDescent="0.2">
      <c r="A98" s="374" t="s">
        <v>542</v>
      </c>
      <c r="B98" s="375"/>
      <c r="C98" s="239" t="s">
        <v>552</v>
      </c>
      <c r="D98" s="239" t="s">
        <v>553</v>
      </c>
      <c r="E98" s="393" t="s">
        <v>554</v>
      </c>
      <c r="F98" s="394"/>
    </row>
    <row r="99" spans="1:6" ht="11.25" customHeight="1" x14ac:dyDescent="0.2">
      <c r="A99" s="374" t="s">
        <v>543</v>
      </c>
      <c r="B99" s="375"/>
      <c r="C99" s="389" t="s">
        <v>555</v>
      </c>
      <c r="D99" s="387"/>
      <c r="E99" s="387"/>
      <c r="F99" s="392"/>
    </row>
    <row r="100" spans="1:6" ht="11.25" customHeight="1" x14ac:dyDescent="0.2">
      <c r="A100" s="374" t="s">
        <v>544</v>
      </c>
      <c r="B100" s="375"/>
      <c r="C100" s="389" t="s">
        <v>556</v>
      </c>
      <c r="D100" s="387"/>
      <c r="E100" s="387"/>
      <c r="F100" s="392"/>
    </row>
    <row r="101" spans="1:6" ht="22.5" customHeight="1" x14ac:dyDescent="0.2">
      <c r="A101" s="374" t="s">
        <v>545</v>
      </c>
      <c r="B101" s="375"/>
      <c r="C101" s="238" t="s">
        <v>557</v>
      </c>
      <c r="D101" s="238" t="s">
        <v>558</v>
      </c>
      <c r="E101" s="393" t="s">
        <v>559</v>
      </c>
      <c r="F101" s="394"/>
    </row>
    <row r="102" spans="1:6" ht="11.25" customHeight="1" x14ac:dyDescent="0.2">
      <c r="A102" s="374" t="s">
        <v>546</v>
      </c>
      <c r="B102" s="375"/>
      <c r="C102" s="389" t="s">
        <v>557</v>
      </c>
      <c r="D102" s="387"/>
      <c r="E102" s="387"/>
      <c r="F102" s="392"/>
    </row>
    <row r="103" spans="1:6" ht="11.25" customHeight="1" x14ac:dyDescent="0.2">
      <c r="A103" s="374" t="s">
        <v>547</v>
      </c>
      <c r="B103" s="375"/>
      <c r="C103" s="389" t="s">
        <v>560</v>
      </c>
      <c r="D103" s="387"/>
      <c r="E103" s="387"/>
      <c r="F103" s="392"/>
    </row>
    <row r="104" spans="1:6" ht="23.25" customHeight="1" thickBot="1" x14ac:dyDescent="0.25">
      <c r="A104" s="395" t="s">
        <v>548</v>
      </c>
      <c r="B104" s="396"/>
      <c r="C104" s="238" t="s">
        <v>561</v>
      </c>
      <c r="D104" s="238" t="s">
        <v>562</v>
      </c>
      <c r="E104" s="397" t="s">
        <v>563</v>
      </c>
      <c r="F104" s="398"/>
    </row>
    <row r="105" spans="1:6" ht="12" customHeight="1" thickBot="1" x14ac:dyDescent="0.25">
      <c r="A105" s="391" t="s">
        <v>549</v>
      </c>
      <c r="B105" s="385"/>
      <c r="C105" s="385"/>
      <c r="D105" s="385"/>
      <c r="E105" s="385"/>
      <c r="F105" s="386"/>
    </row>
    <row r="106" spans="1:6" ht="11.25" customHeight="1" x14ac:dyDescent="0.2">
      <c r="A106" s="499" t="s">
        <v>564</v>
      </c>
      <c r="B106" s="494"/>
      <c r="C106" s="500" t="s">
        <v>566</v>
      </c>
      <c r="D106" s="501"/>
      <c r="E106" s="501"/>
      <c r="F106" s="502"/>
    </row>
    <row r="107" spans="1:6" ht="40.5" customHeight="1" x14ac:dyDescent="0.2">
      <c r="A107" s="220" t="s">
        <v>565</v>
      </c>
      <c r="B107" s="357" t="s">
        <v>567</v>
      </c>
      <c r="C107" s="358"/>
      <c r="D107" s="219" t="s">
        <v>568</v>
      </c>
      <c r="E107" s="232" t="s">
        <v>569</v>
      </c>
      <c r="F107" s="236" t="s">
        <v>570</v>
      </c>
    </row>
    <row r="108" spans="1:6" ht="11.25" customHeight="1" x14ac:dyDescent="0.2">
      <c r="A108" s="374" t="s">
        <v>571</v>
      </c>
      <c r="B108" s="375"/>
      <c r="C108" s="357" t="s">
        <v>572</v>
      </c>
      <c r="D108" s="495"/>
      <c r="E108" s="495"/>
      <c r="F108" s="496"/>
    </row>
    <row r="109" spans="1:6" ht="33.75" x14ac:dyDescent="0.2">
      <c r="A109" s="220" t="s">
        <v>573</v>
      </c>
      <c r="B109" s="357" t="s">
        <v>576</v>
      </c>
      <c r="C109" s="358"/>
      <c r="D109" s="219" t="s">
        <v>574</v>
      </c>
      <c r="E109" s="232" t="s">
        <v>575</v>
      </c>
      <c r="F109" s="236" t="s">
        <v>577</v>
      </c>
    </row>
    <row r="110" spans="1:6" ht="11.25" customHeight="1" x14ac:dyDescent="0.2">
      <c r="A110" s="374" t="s">
        <v>578</v>
      </c>
      <c r="B110" s="375"/>
      <c r="C110" s="357" t="s">
        <v>579</v>
      </c>
      <c r="D110" s="495"/>
      <c r="E110" s="495"/>
      <c r="F110" s="496"/>
    </row>
    <row r="111" spans="1:6" ht="33.75" x14ac:dyDescent="0.2">
      <c r="A111" s="220" t="s">
        <v>580</v>
      </c>
      <c r="B111" s="357" t="s">
        <v>582</v>
      </c>
      <c r="C111" s="358"/>
      <c r="D111" s="219" t="s">
        <v>581</v>
      </c>
      <c r="E111" s="232" t="s">
        <v>583</v>
      </c>
      <c r="F111" s="236" t="s">
        <v>584</v>
      </c>
    </row>
    <row r="112" spans="1:6" ht="11.25" customHeight="1" x14ac:dyDescent="0.2">
      <c r="A112" s="374" t="s">
        <v>585</v>
      </c>
      <c r="B112" s="375"/>
      <c r="C112" s="357" t="s">
        <v>586</v>
      </c>
      <c r="D112" s="495"/>
      <c r="E112" s="495"/>
      <c r="F112" s="496"/>
    </row>
    <row r="113" spans="1:6" ht="34.5" thickBot="1" x14ac:dyDescent="0.25">
      <c r="A113" s="221" t="s">
        <v>587</v>
      </c>
      <c r="B113" s="497" t="s">
        <v>589</v>
      </c>
      <c r="C113" s="498"/>
      <c r="D113" s="222" t="s">
        <v>588</v>
      </c>
      <c r="E113" s="234" t="s">
        <v>590</v>
      </c>
      <c r="F113" s="190" t="s">
        <v>591</v>
      </c>
    </row>
    <row r="114" spans="1:6" ht="12" customHeight="1" thickBot="1" x14ac:dyDescent="0.25">
      <c r="A114" s="391" t="s">
        <v>592</v>
      </c>
      <c r="B114" s="385"/>
      <c r="C114" s="385"/>
      <c r="D114" s="385"/>
      <c r="E114" s="385"/>
      <c r="F114" s="386"/>
    </row>
    <row r="115" spans="1:6" ht="11.25" customHeight="1" x14ac:dyDescent="0.2">
      <c r="A115" s="499" t="s">
        <v>593</v>
      </c>
      <c r="B115" s="494"/>
      <c r="C115" s="500" t="s">
        <v>594</v>
      </c>
      <c r="D115" s="501"/>
      <c r="E115" s="501"/>
      <c r="F115" s="502"/>
    </row>
    <row r="116" spans="1:6" ht="33.75" customHeight="1" x14ac:dyDescent="0.2">
      <c r="A116" s="374" t="s">
        <v>595</v>
      </c>
      <c r="B116" s="375"/>
      <c r="C116" s="223" t="s">
        <v>597</v>
      </c>
      <c r="D116" s="219" t="s">
        <v>596</v>
      </c>
      <c r="E116" s="370" t="s">
        <v>598</v>
      </c>
      <c r="F116" s="371"/>
    </row>
    <row r="117" spans="1:6" ht="33.75" x14ac:dyDescent="0.2">
      <c r="A117" s="220" t="s">
        <v>599</v>
      </c>
      <c r="B117" s="232" t="s">
        <v>600</v>
      </c>
      <c r="C117" s="219" t="s">
        <v>601</v>
      </c>
      <c r="D117" s="219" t="s">
        <v>602</v>
      </c>
      <c r="E117" s="219" t="s">
        <v>603</v>
      </c>
      <c r="F117" s="198" t="s">
        <v>790</v>
      </c>
    </row>
    <row r="118" spans="1:6" ht="11.25" customHeight="1" x14ac:dyDescent="0.2">
      <c r="A118" s="374" t="s">
        <v>604</v>
      </c>
      <c r="B118" s="375"/>
      <c r="C118" s="357" t="s">
        <v>605</v>
      </c>
      <c r="D118" s="358"/>
      <c r="E118" s="370" t="s">
        <v>606</v>
      </c>
      <c r="F118" s="371"/>
    </row>
    <row r="119" spans="1:6" ht="33.75" customHeight="1" x14ac:dyDescent="0.2">
      <c r="A119" s="374" t="s">
        <v>607</v>
      </c>
      <c r="B119" s="387"/>
      <c r="C119" s="388"/>
      <c r="D119" s="242" t="s">
        <v>786</v>
      </c>
      <c r="E119" s="370" t="s">
        <v>608</v>
      </c>
      <c r="F119" s="371"/>
    </row>
    <row r="120" spans="1:6" ht="11.25" customHeight="1" x14ac:dyDescent="0.2">
      <c r="A120" s="374" t="s">
        <v>610</v>
      </c>
      <c r="B120" s="388"/>
      <c r="C120" s="389" t="s">
        <v>611</v>
      </c>
      <c r="D120" s="388"/>
      <c r="E120" s="370" t="s">
        <v>609</v>
      </c>
      <c r="F120" s="371"/>
    </row>
    <row r="121" spans="1:6" ht="11.25" customHeight="1" x14ac:dyDescent="0.2">
      <c r="A121" s="374" t="s">
        <v>612</v>
      </c>
      <c r="B121" s="388"/>
      <c r="C121" s="399" t="s">
        <v>613</v>
      </c>
      <c r="D121" s="387"/>
      <c r="E121" s="387"/>
      <c r="F121" s="392"/>
    </row>
    <row r="122" spans="1:6" ht="11.25" customHeight="1" x14ac:dyDescent="0.2">
      <c r="A122" s="374" t="s">
        <v>314</v>
      </c>
      <c r="B122" s="388"/>
      <c r="C122" s="399" t="s">
        <v>614</v>
      </c>
      <c r="D122" s="387"/>
      <c r="E122" s="387"/>
      <c r="F122" s="392"/>
    </row>
    <row r="123" spans="1:6" ht="33.75" customHeight="1" x14ac:dyDescent="0.2">
      <c r="A123" s="374" t="s">
        <v>615</v>
      </c>
      <c r="B123" s="375"/>
      <c r="C123" s="242" t="s">
        <v>784</v>
      </c>
      <c r="D123" s="192" t="s">
        <v>616</v>
      </c>
      <c r="E123" s="228" t="s">
        <v>617</v>
      </c>
      <c r="F123" s="191" t="s">
        <v>618</v>
      </c>
    </row>
    <row r="124" spans="1:6" ht="33.75" customHeight="1" x14ac:dyDescent="0.2">
      <c r="A124" s="374" t="s">
        <v>619</v>
      </c>
      <c r="B124" s="375"/>
      <c r="C124" s="229" t="s">
        <v>620</v>
      </c>
      <c r="D124" s="192" t="s">
        <v>621</v>
      </c>
      <c r="E124" s="399" t="s">
        <v>622</v>
      </c>
      <c r="F124" s="400"/>
    </row>
    <row r="125" spans="1:6" ht="33.75" customHeight="1" x14ac:dyDescent="0.2">
      <c r="A125" s="374" t="s">
        <v>623</v>
      </c>
      <c r="B125" s="375"/>
      <c r="C125" s="229" t="s">
        <v>624</v>
      </c>
      <c r="D125" s="192" t="s">
        <v>625</v>
      </c>
      <c r="E125" s="399" t="s">
        <v>626</v>
      </c>
      <c r="F125" s="400"/>
    </row>
    <row r="126" spans="1:6" ht="33.75" x14ac:dyDescent="0.2">
      <c r="A126" s="220" t="s">
        <v>627</v>
      </c>
      <c r="B126" s="357" t="s">
        <v>920</v>
      </c>
      <c r="C126" s="358"/>
      <c r="D126" s="192" t="s">
        <v>628</v>
      </c>
      <c r="E126" s="399" t="s">
        <v>629</v>
      </c>
      <c r="F126" s="400"/>
    </row>
    <row r="127" spans="1:6" ht="34.5" customHeight="1" thickBot="1" x14ac:dyDescent="0.25">
      <c r="A127" s="395" t="s">
        <v>630</v>
      </c>
      <c r="B127" s="396"/>
      <c r="C127" s="208" t="s">
        <v>781</v>
      </c>
      <c r="D127" s="397" t="s">
        <v>631</v>
      </c>
      <c r="E127" s="490"/>
      <c r="F127" s="209" t="s">
        <v>632</v>
      </c>
    </row>
    <row r="128" spans="1:6" ht="12" customHeight="1" thickBot="1" x14ac:dyDescent="0.25">
      <c r="A128" s="391" t="s">
        <v>633</v>
      </c>
      <c r="B128" s="385"/>
      <c r="C128" s="385"/>
      <c r="D128" s="385"/>
      <c r="E128" s="385"/>
      <c r="F128" s="386"/>
    </row>
    <row r="129" spans="1:6" ht="33.75" x14ac:dyDescent="0.2">
      <c r="A129" s="237" t="s">
        <v>634</v>
      </c>
      <c r="B129" s="491" t="s">
        <v>757</v>
      </c>
      <c r="C129" s="492"/>
      <c r="D129" s="493" t="s">
        <v>635</v>
      </c>
      <c r="E129" s="494"/>
      <c r="F129" s="210" t="s">
        <v>759</v>
      </c>
    </row>
    <row r="130" spans="1:6" ht="34.5" customHeight="1" thickBot="1" x14ac:dyDescent="0.25">
      <c r="A130" s="226" t="s">
        <v>636</v>
      </c>
      <c r="B130" s="463" t="s">
        <v>761</v>
      </c>
      <c r="C130" s="464"/>
      <c r="D130" s="465" t="s">
        <v>637</v>
      </c>
      <c r="E130" s="396"/>
      <c r="F130" s="201" t="s">
        <v>763</v>
      </c>
    </row>
    <row r="131" spans="1:6" ht="12" customHeight="1" thickBot="1" x14ac:dyDescent="0.25">
      <c r="A131" s="391" t="s">
        <v>638</v>
      </c>
      <c r="B131" s="488"/>
      <c r="C131" s="488"/>
      <c r="D131" s="488"/>
      <c r="E131" s="488"/>
      <c r="F131" s="489"/>
    </row>
    <row r="132" spans="1:6" ht="33.75" x14ac:dyDescent="0.2">
      <c r="A132" s="237" t="s">
        <v>639</v>
      </c>
      <c r="B132" s="491" t="s">
        <v>765</v>
      </c>
      <c r="C132" s="492"/>
      <c r="D132" s="493" t="s">
        <v>640</v>
      </c>
      <c r="E132" s="494"/>
      <c r="F132" s="210" t="s">
        <v>767</v>
      </c>
    </row>
    <row r="133" spans="1:6" ht="33.75" x14ac:dyDescent="0.2">
      <c r="A133" s="220" t="s">
        <v>641</v>
      </c>
      <c r="B133" s="369" t="s">
        <v>769</v>
      </c>
      <c r="C133" s="368"/>
      <c r="D133" s="370" t="s">
        <v>642</v>
      </c>
      <c r="E133" s="375"/>
      <c r="F133" s="210" t="s">
        <v>771</v>
      </c>
    </row>
    <row r="134" spans="1:6" ht="14.45" customHeight="1" x14ac:dyDescent="0.2">
      <c r="A134" s="220" t="s">
        <v>643</v>
      </c>
      <c r="B134" s="369" t="s">
        <v>773</v>
      </c>
      <c r="C134" s="368"/>
      <c r="D134" s="370" t="s">
        <v>644</v>
      </c>
      <c r="E134" s="375"/>
      <c r="F134" s="210" t="s">
        <v>775</v>
      </c>
    </row>
    <row r="135" spans="1:6" ht="34.5" thickBot="1" x14ac:dyDescent="0.25">
      <c r="A135" s="220" t="s">
        <v>645</v>
      </c>
      <c r="B135" s="463" t="s">
        <v>779</v>
      </c>
      <c r="C135" s="464"/>
      <c r="D135" s="465" t="s">
        <v>646</v>
      </c>
      <c r="E135" s="396"/>
      <c r="F135" s="210" t="s">
        <v>777</v>
      </c>
    </row>
    <row r="136" spans="1:6" ht="12" customHeight="1" thickBot="1" x14ac:dyDescent="0.25">
      <c r="A136" s="391" t="s">
        <v>647</v>
      </c>
      <c r="B136" s="488"/>
      <c r="C136" s="488"/>
      <c r="D136" s="488"/>
      <c r="E136" s="488"/>
      <c r="F136" s="489"/>
    </row>
    <row r="137" spans="1:6" ht="33.75" customHeight="1" x14ac:dyDescent="0.2">
      <c r="A137" s="193" t="s">
        <v>648</v>
      </c>
      <c r="B137" s="481" t="s">
        <v>650</v>
      </c>
      <c r="C137" s="482"/>
      <c r="D137" s="483" t="s">
        <v>651</v>
      </c>
      <c r="E137" s="484"/>
      <c r="F137" s="211" t="s">
        <v>652</v>
      </c>
    </row>
    <row r="138" spans="1:6" ht="22.5" customHeight="1" x14ac:dyDescent="0.2">
      <c r="A138" s="376" t="s">
        <v>649</v>
      </c>
      <c r="B138" s="373"/>
      <c r="C138" s="196" t="s">
        <v>654</v>
      </c>
      <c r="D138" s="372" t="s">
        <v>653</v>
      </c>
      <c r="E138" s="373"/>
      <c r="F138" s="212" t="s">
        <v>655</v>
      </c>
    </row>
    <row r="139" spans="1:6" ht="33.75" x14ac:dyDescent="0.2">
      <c r="A139" s="224" t="s">
        <v>656</v>
      </c>
      <c r="B139" s="213" t="s">
        <v>755</v>
      </c>
      <c r="C139" s="225" t="s">
        <v>657</v>
      </c>
      <c r="D139" s="214" t="s">
        <v>753</v>
      </c>
      <c r="E139" s="241" t="s">
        <v>658</v>
      </c>
      <c r="F139" s="215" t="s">
        <v>739</v>
      </c>
    </row>
    <row r="140" spans="1:6" ht="12" customHeight="1" thickBot="1" x14ac:dyDescent="0.25">
      <c r="A140" s="466" t="s">
        <v>659</v>
      </c>
      <c r="B140" s="467"/>
      <c r="C140" s="468" t="s">
        <v>662</v>
      </c>
      <c r="D140" s="469"/>
      <c r="E140" s="469"/>
      <c r="F140" s="470"/>
    </row>
    <row r="141" spans="1:6" ht="34.5" customHeight="1" thickBot="1" x14ac:dyDescent="0.25">
      <c r="A141" s="193" t="s">
        <v>660</v>
      </c>
      <c r="B141" s="481" t="s">
        <v>661</v>
      </c>
      <c r="C141" s="482"/>
      <c r="D141" s="483" t="s">
        <v>663</v>
      </c>
      <c r="E141" s="484"/>
      <c r="F141" s="211" t="s">
        <v>664</v>
      </c>
    </row>
    <row r="142" spans="1:6" ht="22.5" customHeight="1" x14ac:dyDescent="0.2">
      <c r="A142" s="376" t="s">
        <v>666</v>
      </c>
      <c r="B142" s="373"/>
      <c r="C142" s="196" t="s">
        <v>667</v>
      </c>
      <c r="D142" s="372" t="s">
        <v>668</v>
      </c>
      <c r="E142" s="373"/>
      <c r="F142" s="211" t="s">
        <v>665</v>
      </c>
    </row>
    <row r="143" spans="1:6" ht="33.75" x14ac:dyDescent="0.2">
      <c r="A143" s="224" t="s">
        <v>669</v>
      </c>
      <c r="B143" s="213" t="s">
        <v>747</v>
      </c>
      <c r="C143" s="225" t="s">
        <v>670</v>
      </c>
      <c r="D143" s="214" t="s">
        <v>749</v>
      </c>
      <c r="E143" s="241" t="s">
        <v>671</v>
      </c>
      <c r="F143" s="215" t="s">
        <v>737</v>
      </c>
    </row>
    <row r="144" spans="1:6" ht="12" customHeight="1" thickBot="1" x14ac:dyDescent="0.25">
      <c r="A144" s="466" t="s">
        <v>672</v>
      </c>
      <c r="B144" s="467"/>
      <c r="C144" s="468" t="s">
        <v>915</v>
      </c>
      <c r="D144" s="469"/>
      <c r="E144" s="469"/>
      <c r="F144" s="470"/>
    </row>
    <row r="145" spans="1:6" ht="34.5" customHeight="1" thickBot="1" x14ac:dyDescent="0.25">
      <c r="A145" s="193" t="s">
        <v>673</v>
      </c>
      <c r="B145" s="481" t="s">
        <v>922</v>
      </c>
      <c r="C145" s="482"/>
      <c r="D145" s="483" t="s">
        <v>674</v>
      </c>
      <c r="E145" s="484"/>
      <c r="F145" s="211" t="s">
        <v>675</v>
      </c>
    </row>
    <row r="146" spans="1:6" ht="22.5" customHeight="1" x14ac:dyDescent="0.2">
      <c r="A146" s="376" t="s">
        <v>678</v>
      </c>
      <c r="B146" s="373"/>
      <c r="C146" s="196" t="s">
        <v>679</v>
      </c>
      <c r="D146" s="372" t="s">
        <v>677</v>
      </c>
      <c r="E146" s="373"/>
      <c r="F146" s="211" t="s">
        <v>676</v>
      </c>
    </row>
    <row r="147" spans="1:6" ht="33.75" x14ac:dyDescent="0.2">
      <c r="A147" s="224" t="s">
        <v>680</v>
      </c>
      <c r="B147" s="213" t="s">
        <v>751</v>
      </c>
      <c r="C147" s="225" t="s">
        <v>681</v>
      </c>
      <c r="D147" s="214" t="s">
        <v>743</v>
      </c>
      <c r="E147" s="241" t="s">
        <v>682</v>
      </c>
      <c r="F147" s="215" t="s">
        <v>735</v>
      </c>
    </row>
    <row r="148" spans="1:6" ht="12" customHeight="1" thickBot="1" x14ac:dyDescent="0.25">
      <c r="A148" s="466" t="s">
        <v>683</v>
      </c>
      <c r="B148" s="467"/>
      <c r="C148" s="468" t="s">
        <v>684</v>
      </c>
      <c r="D148" s="469"/>
      <c r="E148" s="469"/>
      <c r="F148" s="470"/>
    </row>
    <row r="149" spans="1:6" ht="34.5" customHeight="1" thickBot="1" x14ac:dyDescent="0.25">
      <c r="A149" s="193" t="s">
        <v>685</v>
      </c>
      <c r="B149" s="481" t="s">
        <v>686</v>
      </c>
      <c r="C149" s="482"/>
      <c r="D149" s="483" t="s">
        <v>687</v>
      </c>
      <c r="E149" s="484"/>
      <c r="F149" s="211" t="s">
        <v>923</v>
      </c>
    </row>
    <row r="150" spans="1:6" ht="22.5" customHeight="1" x14ac:dyDescent="0.2">
      <c r="A150" s="376" t="s">
        <v>688</v>
      </c>
      <c r="B150" s="373"/>
      <c r="C150" s="196" t="s">
        <v>689</v>
      </c>
      <c r="D150" s="372" t="s">
        <v>690</v>
      </c>
      <c r="E150" s="373"/>
      <c r="F150" s="211" t="s">
        <v>924</v>
      </c>
    </row>
    <row r="151" spans="1:6" ht="33.75" x14ac:dyDescent="0.2">
      <c r="A151" s="224" t="s">
        <v>691</v>
      </c>
      <c r="B151" s="213" t="s">
        <v>745</v>
      </c>
      <c r="C151" s="225" t="s">
        <v>692</v>
      </c>
      <c r="D151" s="214" t="s">
        <v>741</v>
      </c>
      <c r="E151" s="241" t="s">
        <v>693</v>
      </c>
      <c r="F151" s="215" t="s">
        <v>733</v>
      </c>
    </row>
    <row r="152" spans="1:6" ht="12" customHeight="1" thickBot="1" x14ac:dyDescent="0.25">
      <c r="A152" s="466" t="s">
        <v>694</v>
      </c>
      <c r="B152" s="467"/>
      <c r="C152" s="468" t="s">
        <v>695</v>
      </c>
      <c r="D152" s="469"/>
      <c r="E152" s="469"/>
      <c r="F152" s="470"/>
    </row>
    <row r="153" spans="1:6" ht="11.25" customHeight="1" x14ac:dyDescent="0.2">
      <c r="A153" s="485" t="s">
        <v>696</v>
      </c>
      <c r="B153" s="486"/>
      <c r="C153" s="486"/>
      <c r="D153" s="486"/>
      <c r="E153" s="486"/>
      <c r="F153" s="487"/>
    </row>
    <row r="154" spans="1:6" ht="33.75" customHeight="1" x14ac:dyDescent="0.2">
      <c r="A154" s="374" t="s">
        <v>697</v>
      </c>
      <c r="B154" s="375"/>
      <c r="C154" s="240" t="s">
        <v>728</v>
      </c>
      <c r="D154" s="370" t="s">
        <v>698</v>
      </c>
      <c r="E154" s="375"/>
      <c r="F154" s="198" t="s">
        <v>725</v>
      </c>
    </row>
    <row r="155" spans="1:6" ht="33.75" x14ac:dyDescent="0.2">
      <c r="A155" s="374" t="s">
        <v>699</v>
      </c>
      <c r="B155" s="375"/>
      <c r="C155" s="240" t="s">
        <v>723</v>
      </c>
      <c r="D155" s="370" t="s">
        <v>701</v>
      </c>
      <c r="E155" s="375"/>
      <c r="F155" s="198" t="s">
        <v>718</v>
      </c>
    </row>
    <row r="156" spans="1:6" ht="34.5" customHeight="1" thickBot="1" x14ac:dyDescent="0.25">
      <c r="A156" s="395" t="s">
        <v>700</v>
      </c>
      <c r="B156" s="396"/>
      <c r="C156" s="216" t="s">
        <v>715</v>
      </c>
      <c r="D156" s="465" t="s">
        <v>702</v>
      </c>
      <c r="E156" s="396"/>
      <c r="F156" s="217" t="s">
        <v>711</v>
      </c>
    </row>
    <row r="157" spans="1:6" ht="11.25" customHeight="1" x14ac:dyDescent="0.2">
      <c r="A157" s="471" t="s">
        <v>703</v>
      </c>
      <c r="B157" s="472" t="s">
        <v>704</v>
      </c>
      <c r="C157" s="473"/>
      <c r="D157" s="473"/>
      <c r="E157" s="473"/>
      <c r="F157" s="474"/>
    </row>
    <row r="158" spans="1:6" x14ac:dyDescent="0.2">
      <c r="A158" s="402"/>
      <c r="B158" s="404"/>
      <c r="C158" s="405"/>
      <c r="D158" s="405"/>
      <c r="E158" s="405"/>
      <c r="F158" s="406"/>
    </row>
    <row r="159" spans="1:6" x14ac:dyDescent="0.2">
      <c r="A159" s="402"/>
      <c r="B159" s="404"/>
      <c r="C159" s="405"/>
      <c r="D159" s="405"/>
      <c r="E159" s="405"/>
      <c r="F159" s="406"/>
    </row>
    <row r="160" spans="1:6" ht="12" thickBot="1" x14ac:dyDescent="0.25">
      <c r="A160" s="403"/>
      <c r="B160" s="407"/>
      <c r="C160" s="408"/>
      <c r="D160" s="408"/>
      <c r="E160" s="408"/>
      <c r="F160" s="409"/>
    </row>
    <row r="161" spans="1:6" ht="11.25" customHeight="1" x14ac:dyDescent="0.2">
      <c r="A161" s="475" t="s">
        <v>705</v>
      </c>
      <c r="B161" s="476"/>
      <c r="C161" s="476"/>
      <c r="D161" s="476"/>
      <c r="E161" s="476"/>
      <c r="F161" s="477"/>
    </row>
    <row r="162" spans="1:6" ht="33.75" x14ac:dyDescent="0.2">
      <c r="A162" s="220" t="s">
        <v>706</v>
      </c>
      <c r="B162" s="365" t="s">
        <v>921</v>
      </c>
      <c r="C162" s="381"/>
      <c r="D162" s="381"/>
      <c r="E162" s="381"/>
      <c r="F162" s="382"/>
    </row>
    <row r="163" spans="1:6" ht="34.5" thickBot="1" x14ac:dyDescent="0.25">
      <c r="A163" s="221" t="s">
        <v>707</v>
      </c>
      <c r="B163" s="478" t="s">
        <v>708</v>
      </c>
      <c r="C163" s="479"/>
      <c r="D163" s="222" t="s">
        <v>709</v>
      </c>
      <c r="E163" s="478" t="s">
        <v>710</v>
      </c>
      <c r="F163" s="480"/>
    </row>
    <row r="165" spans="1:6" x14ac:dyDescent="0.2">
      <c r="A165" s="401" t="s">
        <v>926</v>
      </c>
      <c r="B165" s="401"/>
      <c r="C165" s="401"/>
      <c r="D165" s="401"/>
      <c r="E165" s="401"/>
      <c r="F165" s="401"/>
    </row>
    <row r="166" spans="1:6" x14ac:dyDescent="0.2">
      <c r="A166" s="401"/>
      <c r="B166" s="401"/>
      <c r="C166" s="401"/>
      <c r="D166" s="401"/>
      <c r="E166" s="401"/>
      <c r="F166" s="401"/>
    </row>
    <row r="167" spans="1:6" x14ac:dyDescent="0.2">
      <c r="A167" s="401"/>
      <c r="B167" s="401"/>
      <c r="C167" s="401"/>
      <c r="D167" s="401"/>
      <c r="E167" s="401"/>
      <c r="F167" s="401"/>
    </row>
    <row r="168" spans="1:6" x14ac:dyDescent="0.2">
      <c r="A168" s="401"/>
      <c r="B168" s="401"/>
      <c r="C168" s="401"/>
      <c r="D168" s="401"/>
      <c r="E168" s="401"/>
      <c r="F168" s="401"/>
    </row>
  </sheetData>
  <protectedRanges>
    <protectedRange sqref="C14 D15 E16 C16 C17:D18 C19:C21 F21 C23:C24 E24 C25:D26 D30 C32:C33 E33 C34:D35 C36 D39 C41:C42 E42 C43:D44 C45 D48 C27:C29 C37:F38 C46:F47" name="INFORMANTS"/>
    <protectedRange sqref="C3 E12 B162:B163 E163 B5:F7 C8:F9 B11:B12" name="BUSINESS DATA"/>
    <protectedRange sqref="C50 F50 C53:D54 C55:C56 E56 C57:D58 D59:E59 D60 C61:E61 C63:C64 E63 D65 F65:F66 B65:B67 E67 D68 F68 C70 B73 C74 F73:F74 E64:F64 C51:F52 D71:E72" name="BUSINESS"/>
    <protectedRange sqref="C106 B107 E107 C108 B109 E109 C110 B111 E111 C112 B113 E113 C76:F77 C78:D78 C79:F80 C81:D81 C82:F83 C84:D84 C86:F87 C88:D88 C89:F90 C91:D91 C92:F93 C94:D94 C96:F97 C98:D98 C99:F100 C101:D101 C102:F103 C104:D104" name="CLIENTS SUPPLIER AND PRICE"/>
    <protectedRange sqref="C115:C116 B117 F117 C118 D119 C120 C123:C125 B126 C127 E123 E124:F126 F127 B129:C130 F129:F130 B132:C135 F132:F135 C154:C156 F154:F156 B157 C121:F122" name="FACILITIES_ASSETS AND FIXTURES"/>
    <protectedRange sqref="B137 C138 B139 D139 F137:F139 C140 B141 C142 B143 D143 C144 B145 C146 D147 B147 C148 B149 C150 B151 D151 C152 F141:F143 F145:F147 F149:F151" name="VEHICLES"/>
  </protectedRanges>
  <mergeCells count="280">
    <mergeCell ref="A165:F168"/>
    <mergeCell ref="B135:C135"/>
    <mergeCell ref="D135:E135"/>
    <mergeCell ref="A140:B140"/>
    <mergeCell ref="C140:F140"/>
    <mergeCell ref="A144:B144"/>
    <mergeCell ref="A155:B155"/>
    <mergeCell ref="D155:E155"/>
    <mergeCell ref="A156:B156"/>
    <mergeCell ref="D156:E156"/>
    <mergeCell ref="A157:A160"/>
    <mergeCell ref="B157:F160"/>
    <mergeCell ref="A161:F161"/>
    <mergeCell ref="B162:F162"/>
    <mergeCell ref="B163:C163"/>
    <mergeCell ref="E163:F163"/>
    <mergeCell ref="A148:B148"/>
    <mergeCell ref="C148:F148"/>
    <mergeCell ref="B145:C145"/>
    <mergeCell ref="D145:E145"/>
    <mergeCell ref="A146:B146"/>
    <mergeCell ref="D146:E146"/>
    <mergeCell ref="A153:F153"/>
    <mergeCell ref="A154:B154"/>
    <mergeCell ref="D154:E154"/>
    <mergeCell ref="A152:B152"/>
    <mergeCell ref="C152:F152"/>
    <mergeCell ref="B149:C149"/>
    <mergeCell ref="D149:E149"/>
    <mergeCell ref="A150:B150"/>
    <mergeCell ref="D150:E150"/>
    <mergeCell ref="B133:C133"/>
    <mergeCell ref="D133:E133"/>
    <mergeCell ref="B134:C134"/>
    <mergeCell ref="D134:E134"/>
    <mergeCell ref="A142:B142"/>
    <mergeCell ref="D142:E142"/>
    <mergeCell ref="C144:F144"/>
    <mergeCell ref="B141:C141"/>
    <mergeCell ref="D141:E141"/>
    <mergeCell ref="A136:F136"/>
    <mergeCell ref="B137:C137"/>
    <mergeCell ref="D137:E137"/>
    <mergeCell ref="A138:B138"/>
    <mergeCell ref="D138:E138"/>
    <mergeCell ref="A127:B127"/>
    <mergeCell ref="D127:E127"/>
    <mergeCell ref="A128:F128"/>
    <mergeCell ref="B129:C129"/>
    <mergeCell ref="D129:E129"/>
    <mergeCell ref="B130:C130"/>
    <mergeCell ref="D130:E130"/>
    <mergeCell ref="A131:F131"/>
    <mergeCell ref="B132:C132"/>
    <mergeCell ref="D132:E132"/>
    <mergeCell ref="A122:B122"/>
    <mergeCell ref="C122:F122"/>
    <mergeCell ref="A123:B123"/>
    <mergeCell ref="A124:B124"/>
    <mergeCell ref="E124:F124"/>
    <mergeCell ref="A125:B125"/>
    <mergeCell ref="E125:F125"/>
    <mergeCell ref="B126:C126"/>
    <mergeCell ref="E126:F126"/>
    <mergeCell ref="A118:B118"/>
    <mergeCell ref="C118:D118"/>
    <mergeCell ref="E118:F118"/>
    <mergeCell ref="A119:C119"/>
    <mergeCell ref="E119:F119"/>
    <mergeCell ref="A120:B120"/>
    <mergeCell ref="C120:D120"/>
    <mergeCell ref="E120:F120"/>
    <mergeCell ref="A121:B121"/>
    <mergeCell ref="C121:F121"/>
    <mergeCell ref="B111:C111"/>
    <mergeCell ref="A112:B112"/>
    <mergeCell ref="C112:F112"/>
    <mergeCell ref="B113:C113"/>
    <mergeCell ref="A114:F114"/>
    <mergeCell ref="A115:B115"/>
    <mergeCell ref="C115:F115"/>
    <mergeCell ref="A116:B116"/>
    <mergeCell ref="E116:F116"/>
    <mergeCell ref="A104:B104"/>
    <mergeCell ref="A105:F105"/>
    <mergeCell ref="A106:B106"/>
    <mergeCell ref="C106:F106"/>
    <mergeCell ref="B107:C107"/>
    <mergeCell ref="A108:B108"/>
    <mergeCell ref="C108:F108"/>
    <mergeCell ref="B109:C109"/>
    <mergeCell ref="A110:B110"/>
    <mergeCell ref="C110:F110"/>
    <mergeCell ref="E104:F104"/>
    <mergeCell ref="A99:B99"/>
    <mergeCell ref="C99:F99"/>
    <mergeCell ref="A100:B100"/>
    <mergeCell ref="C100:F100"/>
    <mergeCell ref="A101:B101"/>
    <mergeCell ref="A102:B102"/>
    <mergeCell ref="C102:F102"/>
    <mergeCell ref="A103:B103"/>
    <mergeCell ref="C103:F103"/>
    <mergeCell ref="E101:F101"/>
    <mergeCell ref="A93:B93"/>
    <mergeCell ref="C93:F93"/>
    <mergeCell ref="A94:B94"/>
    <mergeCell ref="A95:F95"/>
    <mergeCell ref="A96:B96"/>
    <mergeCell ref="C96:F96"/>
    <mergeCell ref="A97:B97"/>
    <mergeCell ref="C97:F97"/>
    <mergeCell ref="A98:B98"/>
    <mergeCell ref="E94:F94"/>
    <mergeCell ref="E98:F98"/>
    <mergeCell ref="A87:B87"/>
    <mergeCell ref="C87:F87"/>
    <mergeCell ref="A88:B88"/>
    <mergeCell ref="A89:B89"/>
    <mergeCell ref="C89:F89"/>
    <mergeCell ref="A90:B90"/>
    <mergeCell ref="C90:F90"/>
    <mergeCell ref="A91:B91"/>
    <mergeCell ref="A92:B92"/>
    <mergeCell ref="C92:F92"/>
    <mergeCell ref="E88:F88"/>
    <mergeCell ref="E91:F91"/>
    <mergeCell ref="A81:B81"/>
    <mergeCell ref="A82:B82"/>
    <mergeCell ref="C82:F82"/>
    <mergeCell ref="A83:B83"/>
    <mergeCell ref="C83:F83"/>
    <mergeCell ref="A84:B84"/>
    <mergeCell ref="A85:F85"/>
    <mergeCell ref="A86:B86"/>
    <mergeCell ref="C86:F86"/>
    <mergeCell ref="E81:F81"/>
    <mergeCell ref="E84:F84"/>
    <mergeCell ref="A75:F75"/>
    <mergeCell ref="A76:B76"/>
    <mergeCell ref="C76:F76"/>
    <mergeCell ref="A77:B77"/>
    <mergeCell ref="C77:F77"/>
    <mergeCell ref="A78:B78"/>
    <mergeCell ref="A79:B79"/>
    <mergeCell ref="C79:F79"/>
    <mergeCell ref="A80:B80"/>
    <mergeCell ref="C80:F80"/>
    <mergeCell ref="E78:F78"/>
    <mergeCell ref="C67:D67"/>
    <mergeCell ref="E67:F67"/>
    <mergeCell ref="A68:C68"/>
    <mergeCell ref="A71:C71"/>
    <mergeCell ref="D71:E71"/>
    <mergeCell ref="A72:C72"/>
    <mergeCell ref="D72:E72"/>
    <mergeCell ref="A69:F69"/>
    <mergeCell ref="A70:B70"/>
    <mergeCell ref="C70:D70"/>
    <mergeCell ref="E70:F70"/>
    <mergeCell ref="A59:C59"/>
    <mergeCell ref="A60:C60"/>
    <mergeCell ref="D60:F60"/>
    <mergeCell ref="A61:B61"/>
    <mergeCell ref="A62:F62"/>
    <mergeCell ref="A63:B63"/>
    <mergeCell ref="A64:B64"/>
    <mergeCell ref="B66:C66"/>
    <mergeCell ref="D66:E66"/>
    <mergeCell ref="A55:B55"/>
    <mergeCell ref="C55:E55"/>
    <mergeCell ref="A56:B56"/>
    <mergeCell ref="A57:B57"/>
    <mergeCell ref="C57:D57"/>
    <mergeCell ref="E57:F57"/>
    <mergeCell ref="A58:B58"/>
    <mergeCell ref="C58:D58"/>
    <mergeCell ref="E58:F58"/>
    <mergeCell ref="C50:D50"/>
    <mergeCell ref="A51:B51"/>
    <mergeCell ref="C51:F51"/>
    <mergeCell ref="A52:B52"/>
    <mergeCell ref="C52:F52"/>
    <mergeCell ref="A53:B53"/>
    <mergeCell ref="C53:D53"/>
    <mergeCell ref="E53:F53"/>
    <mergeCell ref="A54:B54"/>
    <mergeCell ref="C54:D54"/>
    <mergeCell ref="E54:F54"/>
    <mergeCell ref="D45:F45"/>
    <mergeCell ref="A45:B45"/>
    <mergeCell ref="A46:B46"/>
    <mergeCell ref="C46:F46"/>
    <mergeCell ref="A47:B47"/>
    <mergeCell ref="C47:F47"/>
    <mergeCell ref="A48:C48"/>
    <mergeCell ref="D48:E48"/>
    <mergeCell ref="A49:F49"/>
    <mergeCell ref="A40:F40"/>
    <mergeCell ref="A41:B41"/>
    <mergeCell ref="C41:E41"/>
    <mergeCell ref="A42:B42"/>
    <mergeCell ref="A43:B43"/>
    <mergeCell ref="C43:D43"/>
    <mergeCell ref="E43:F43"/>
    <mergeCell ref="A44:B44"/>
    <mergeCell ref="C44:D44"/>
    <mergeCell ref="E44:F44"/>
    <mergeCell ref="A35:B35"/>
    <mergeCell ref="C35:D35"/>
    <mergeCell ref="E35:F35"/>
    <mergeCell ref="D36:F36"/>
    <mergeCell ref="A37:B37"/>
    <mergeCell ref="C37:F37"/>
    <mergeCell ref="A38:B38"/>
    <mergeCell ref="C38:F38"/>
    <mergeCell ref="A39:C39"/>
    <mergeCell ref="D39:E39"/>
    <mergeCell ref="A36:B36"/>
    <mergeCell ref="A30:C30"/>
    <mergeCell ref="D30:E30"/>
    <mergeCell ref="A31:F31"/>
    <mergeCell ref="A32:B32"/>
    <mergeCell ref="C32:E32"/>
    <mergeCell ref="A33:B33"/>
    <mergeCell ref="A34:B34"/>
    <mergeCell ref="C34:D34"/>
    <mergeCell ref="E34:F34"/>
    <mergeCell ref="A26:B26"/>
    <mergeCell ref="C26:D26"/>
    <mergeCell ref="E26:F26"/>
    <mergeCell ref="A27:B27"/>
    <mergeCell ref="D27:F27"/>
    <mergeCell ref="A28:B28"/>
    <mergeCell ref="C28:F28"/>
    <mergeCell ref="A29:B29"/>
    <mergeCell ref="C29:F29"/>
    <mergeCell ref="D21:E21"/>
    <mergeCell ref="A22:F22"/>
    <mergeCell ref="A23:B23"/>
    <mergeCell ref="C23:E23"/>
    <mergeCell ref="A19:B19"/>
    <mergeCell ref="A21:B21"/>
    <mergeCell ref="A24:B24"/>
    <mergeCell ref="A25:B25"/>
    <mergeCell ref="C25:D25"/>
    <mergeCell ref="E25:F25"/>
    <mergeCell ref="A17:B17"/>
    <mergeCell ref="C17:D17"/>
    <mergeCell ref="E17:F17"/>
    <mergeCell ref="A18:B18"/>
    <mergeCell ref="C18:D18"/>
    <mergeCell ref="E18:F18"/>
    <mergeCell ref="C19:E19"/>
    <mergeCell ref="A20:B20"/>
    <mergeCell ref="C20:F20"/>
    <mergeCell ref="A74:B74"/>
    <mergeCell ref="B73:C73"/>
    <mergeCell ref="A1:F1"/>
    <mergeCell ref="A2:F2"/>
    <mergeCell ref="A3:B3"/>
    <mergeCell ref="C3:D3"/>
    <mergeCell ref="E3:F3"/>
    <mergeCell ref="A4:F4"/>
    <mergeCell ref="B5:F5"/>
    <mergeCell ref="B6:F6"/>
    <mergeCell ref="B7:F7"/>
    <mergeCell ref="A8:B8"/>
    <mergeCell ref="C8:F8"/>
    <mergeCell ref="A9:B9"/>
    <mergeCell ref="C9:F9"/>
    <mergeCell ref="A10:F10"/>
    <mergeCell ref="B11:F11"/>
    <mergeCell ref="B12:C12"/>
    <mergeCell ref="E12:F12"/>
    <mergeCell ref="A13:F13"/>
    <mergeCell ref="C14:E14"/>
    <mergeCell ref="A15:C15"/>
    <mergeCell ref="D15:E15"/>
    <mergeCell ref="A16:B16"/>
  </mergeCells>
  <conditionalFormatting sqref="B11:F11 E12:F12 D15:E15 E16 C16 C17:D18 C19:E19 C20:F20 C23:E23 C24 E24 C25:D26 C27 D30:E30 C32:E32 E33 C33 C34:D35 C36 D39:E39 C41:E41 C42 E42 C43:D44 C45 D48:E48 C53:D54 C55:E55 C56 E56 C57:D58 D59:E59 D60:F60 C61:E61 C63:C64 E63:E64 F64:F66 D65 B65 B66:C66 B67 E67:F67 C106:F106 B107:C107 C108:F108 B109:C109 C110:F110 B111:C111 C112:F112 B113:C113 E107 E109 E111 E113 C115:F115 C116 B117 F117 C118:D118 D119 C120:D120 C123:C125 B126:C126 C127 E123 E124:F126 F127 B129:C130 F129:F130 F132:F134 B132:C134 C154:C156 F154:F156 B157:F160 B162:F162 B163:C163 E163:F163 F68 D68 B5:F7 C8:F9 B12:C12 C28:F29 C37:F38 C46:F47 C51:F52 D71:E72 C76:F77 C78:D78 C79:F80 C81:D81 C82:F83 C84:D84 C86:F87 C88:D88 C89:F90 C91:D91 C92:F93 C94:D94 C96:F97 C98:D98 C99:F100 C101:D101 C102:F103 C104:D104 C121:F122">
    <cfRule type="containsBlanks" dxfId="8" priority="17" stopIfTrue="1">
      <formula>LEN(TRIM(B5))=0</formula>
    </cfRule>
  </conditionalFormatting>
  <conditionalFormatting sqref="C3:D3">
    <cfRule type="containsBlanks" dxfId="7" priority="16" stopIfTrue="1">
      <formula>LEN(TRIM(C3))=0</formula>
    </cfRule>
  </conditionalFormatting>
  <conditionalFormatting sqref="F21 C21:D21">
    <cfRule type="containsBlanks" dxfId="6" priority="7" stopIfTrue="1">
      <formula>LEN(TRIM(C21))=0</formula>
    </cfRule>
  </conditionalFormatting>
  <conditionalFormatting sqref="C14:E14">
    <cfRule type="containsBlanks" dxfId="5" priority="6" stopIfTrue="1">
      <formula>LEN(TRIM(C14))=0</formula>
    </cfRule>
  </conditionalFormatting>
  <conditionalFormatting sqref="C50">
    <cfRule type="containsBlanks" dxfId="4" priority="5" stopIfTrue="1">
      <formula>LEN(TRIM(C50))=0</formula>
    </cfRule>
  </conditionalFormatting>
  <conditionalFormatting sqref="F50">
    <cfRule type="containsBlanks" dxfId="3" priority="4" stopIfTrue="1">
      <formula>LEN(TRIM(F50))=0</formula>
    </cfRule>
  </conditionalFormatting>
  <conditionalFormatting sqref="F135 B135:C135">
    <cfRule type="containsBlanks" dxfId="2" priority="3" stopIfTrue="1">
      <formula>LEN(TRIM(B135))=0</formula>
    </cfRule>
  </conditionalFormatting>
  <conditionalFormatting sqref="B137:C137 C138 F137:F139 D139 B139 C140:F140 B141:C141 C142 D143 B143 C144:F144 B145:C145 C146 C148:F148 D147 B147 B149:C149 C150 C152:F152 D151 B151 F141:F143 F145:F147 F149:F151">
    <cfRule type="containsBlanks" dxfId="1" priority="2" stopIfTrue="1">
      <formula>LEN(TRIM(B137))=0</formula>
    </cfRule>
  </conditionalFormatting>
  <conditionalFormatting sqref="C70:D70 B73:C73 C74 F73:F74">
    <cfRule type="containsBlanks" dxfId="0" priority="1" stopIfTrue="1">
      <formula>LEN(TRIM(B70))=0</formula>
    </cfRule>
  </conditionalFormatting>
  <pageMargins left="0.7" right="0.7" top="0.75" bottom="0.75" header="0.3" footer="0.3"/>
  <pageSetup scale="97" orientation="portrait" horizontalDpi="300" verticalDpi="300" r:id="rId1"/>
  <rowBreaks count="1" manualBreakCount="1">
    <brk id="138" max="5" man="1"/>
  </rowBreaks>
  <legacyDrawing r:id="rId2"/>
  <extLst>
    <ext xmlns:x14="http://schemas.microsoft.com/office/spreadsheetml/2009/9/main" uri="{CCE6A557-97BC-4b89-ADB6-D9C93CAAB3DF}">
      <x14:dataValidations xmlns:xm="http://schemas.microsoft.com/office/excel/2006/main" count="66">
        <x14:dataValidation type="list" allowBlank="1" showInputMessage="1" showErrorMessage="1">
          <x14:formula1>
            <xm:f>'DROPDOWN LIST'!$C$25:$C$26</xm:f>
          </x14:formula1>
          <xm:sqref>F50</xm:sqref>
        </x14:dataValidation>
        <x14:dataValidation type="list" allowBlank="1" showInputMessage="1" showErrorMessage="1">
          <x14:formula1>
            <xm:f>'DROPDOWN LIST'!$B$14:$B$15</xm:f>
          </x14:formula1>
          <xm:sqref>C3:D3</xm:sqref>
        </x14:dataValidation>
        <x14:dataValidation type="list" allowBlank="1" showInputMessage="1" showErrorMessage="1">
          <x14:formula1>
            <xm:f>'DROPDOWN LIST'!$P$16:$P$18</xm:f>
          </x14:formula1>
          <xm:sqref>C36</xm:sqref>
        </x14:dataValidation>
        <x14:dataValidation type="list" allowBlank="1" showInputMessage="1" showErrorMessage="1">
          <x14:formula1>
            <xm:f>'DROPDOWN LIST'!$O$1:$O$5</xm:f>
          </x14:formula1>
          <xm:sqref>C18</xm:sqref>
        </x14:dataValidation>
        <x14:dataValidation type="list" allowBlank="1" showInputMessage="1" showErrorMessage="1">
          <x14:formula1>
            <xm:f>'DROPDOWN LIST'!$L$9:$L$10</xm:f>
          </x14:formula1>
          <xm:sqref>D15:E15</xm:sqref>
        </x14:dataValidation>
        <x14:dataValidation type="list" allowBlank="1" showInputMessage="1" showErrorMessage="1">
          <x14:formula1>
            <xm:f>'DROPDOWN LIST'!$N$9:$N$10</xm:f>
          </x14:formula1>
          <xm:sqref>F68</xm:sqref>
        </x14:dataValidation>
        <x14:dataValidation type="list" allowBlank="1" showInputMessage="1" showErrorMessage="1">
          <x14:formula1>
            <xm:f>'DROPDOWN LIST'!$M$16:$M$19</xm:f>
          </x14:formula1>
          <xm:sqref>C58</xm:sqref>
        </x14:dataValidation>
        <x14:dataValidation type="list" allowBlank="1" showInputMessage="1" showErrorMessage="1">
          <x14:formula1>
            <xm:f>'DROPDOWN LIST'!$L$16:$L$19</xm:f>
          </x14:formula1>
          <xm:sqref>C57:D57</xm:sqref>
        </x14:dataValidation>
        <x14:dataValidation type="list" allowBlank="1" showInputMessage="1" showErrorMessage="1">
          <x14:formula1>
            <xm:f>'DROPDOWN LIST'!$Q$16:$Q$20</xm:f>
          </x14:formula1>
          <xm:sqref>C53:D53</xm:sqref>
        </x14:dataValidation>
        <x14:dataValidation type="list" allowBlank="1" showInputMessage="1" showErrorMessage="1">
          <x14:formula1>
            <xm:f>'DROPDOWN LIST'!$R$8:$R$9</xm:f>
          </x14:formula1>
          <xm:sqref>B67</xm:sqref>
        </x14:dataValidation>
        <x14:dataValidation type="list" allowBlank="1" showInputMessage="1" showErrorMessage="1">
          <x14:formula1>
            <xm:f>'DROPDOWN LIST'!$E$11:$E$14</xm:f>
          </x14:formula1>
          <xm:sqref>E12:F12</xm:sqref>
        </x14:dataValidation>
        <x14:dataValidation type="list" allowBlank="1" showInputMessage="1" showErrorMessage="1">
          <x14:formula1>
            <xm:f>'DROPDOWN LIST'!$C$17:$C$18</xm:f>
          </x14:formula1>
          <xm:sqref>C123</xm:sqref>
        </x14:dataValidation>
        <x14:dataValidation type="list" allowBlank="1" showInputMessage="1" showErrorMessage="1">
          <x14:formula1>
            <xm:f>'DROPDOWN LIST'!$R$22:$R$25</xm:f>
          </x14:formula1>
          <xm:sqref>D119</xm:sqref>
        </x14:dataValidation>
        <x14:dataValidation type="list" allowBlank="1" showInputMessage="1" showErrorMessage="1">
          <x14:formula1>
            <xm:f>'DROPDOWN LIST'!$Q$22:$Q$25</xm:f>
          </x14:formula1>
          <xm:sqref>F117</xm:sqref>
        </x14:dataValidation>
        <x14:dataValidation type="list" allowBlank="1" showInputMessage="1" showErrorMessage="1">
          <x14:formula1>
            <xm:f>'DROPDOWN LIST'!$D$155:$D$158</xm:f>
          </x14:formula1>
          <xm:sqref>C155</xm:sqref>
        </x14:dataValidation>
        <x14:dataValidation type="list" allowBlank="1" showInputMessage="1" showErrorMessage="1">
          <x14:formula1>
            <xm:f>'DROPDOWN LIST'!$E$20:$E$22</xm:f>
          </x14:formula1>
          <xm:sqref>C156</xm:sqref>
        </x14:dataValidation>
        <x14:dataValidation type="list" allowBlank="1" showInputMessage="1" showErrorMessage="1">
          <x14:formula1>
            <xm:f>'DROPDOWN LIST'!$F$20:$F$22</xm:f>
          </x14:formula1>
          <xm:sqref>F154</xm:sqref>
        </x14:dataValidation>
        <x14:dataValidation type="list" allowBlank="1" showInputMessage="1" showErrorMessage="1">
          <x14:formula1>
            <xm:f>'DROPDOWN LIST'!$G$20:$G$22</xm:f>
          </x14:formula1>
          <xm:sqref>F155</xm:sqref>
        </x14:dataValidation>
        <x14:dataValidation type="list" allowBlank="1" showInputMessage="1" showErrorMessage="1">
          <x14:formula1>
            <xm:f>'DROPDOWN LIST'!$C$19:$C$22</xm:f>
          </x14:formula1>
          <xm:sqref>F156</xm:sqref>
        </x14:dataValidation>
        <x14:dataValidation type="list" allowBlank="1" showInputMessage="1" showErrorMessage="1">
          <x14:formula1>
            <xm:f>'DROPDOWN LIST'!$D$25:$D$27</xm:f>
          </x14:formula1>
          <xm:sqref>C127</xm:sqref>
        </x14:dataValidation>
        <x14:dataValidation type="list" allowBlank="1" showInputMessage="1" showErrorMessage="1">
          <x14:formula1>
            <xm:f>'DROPDOWN LIST'!$E$25:$E$26</xm:f>
          </x14:formula1>
          <xm:sqref>E64</xm:sqref>
        </x14:dataValidation>
        <x14:dataValidation type="list" allowBlank="1" showInputMessage="1" showErrorMessage="1">
          <x14:formula1>
            <xm:f>'DROPDOWN LIST'!$E$27:$E$28</xm:f>
          </x14:formula1>
          <xm:sqref>F64</xm:sqref>
        </x14:dataValidation>
        <x14:dataValidation type="list" allowBlank="1" showInputMessage="1" showErrorMessage="1">
          <x14:formula1>
            <xm:f>'DROPDOWN LIST'!$N$16:$N$18</xm:f>
          </x14:formula1>
          <xm:sqref>C17</xm:sqref>
        </x14:dataValidation>
        <x14:dataValidation type="list" allowBlank="1" showInputMessage="1" showErrorMessage="1">
          <x14:formula1>
            <xm:f>'DROPDOWN LIST'!$O$16:$O$20</xm:f>
          </x14:formula1>
          <xm:sqref>C55</xm:sqref>
        </x14:dataValidation>
        <x14:dataValidation type="list" allowBlank="1" showInputMessage="1" showErrorMessage="1">
          <x14:formula1>
            <xm:f>'DROPDOWN LIST'!$I$25:$I$26</xm:f>
          </x14:formula1>
          <xm:sqref>C14:E14</xm:sqref>
        </x14:dataValidation>
        <x14:dataValidation type="list" allowBlank="1" showInputMessage="1" showErrorMessage="1">
          <x14:formula1>
            <xm:f>'DROPDOWN LIST'!$L$25:$L$26</xm:f>
          </x14:formula1>
          <xm:sqref>C50</xm:sqref>
        </x14:dataValidation>
        <x14:dataValidation type="list" allowBlank="1" showInputMessage="1" showErrorMessage="1">
          <x14:formula1>
            <xm:f>'DROPDOWN LIST'!$R$15:$R$20</xm:f>
          </x14:formula1>
          <xm:sqref>C54:D54</xm:sqref>
        </x14:dataValidation>
        <x14:dataValidation type="list" allowBlank="1" showInputMessage="1" showErrorMessage="1">
          <x14:formula1>
            <xm:f>'DROPDOWN LIST'!$G$11:$G$17</xm:f>
          </x14:formula1>
          <xm:sqref>B66</xm:sqref>
        </x14:dataValidation>
        <x14:dataValidation type="list" allowBlank="1" showInputMessage="1" showErrorMessage="1">
          <x14:formula1>
            <xm:f>'DROPDOWN LIST'!$K$1:$K$4</xm:f>
          </x14:formula1>
          <xm:sqref>D151</xm:sqref>
        </x14:dataValidation>
        <x14:dataValidation type="list" allowBlank="1" showInputMessage="1" showErrorMessage="1">
          <x14:formula1>
            <xm:f>'DROPDOWN LIST'!$I$1:$I$2</xm:f>
          </x14:formula1>
          <xm:sqref>B151</xm:sqref>
        </x14:dataValidation>
        <x14:dataValidation type="list" allowBlank="1" showInputMessage="1" showErrorMessage="1">
          <x14:formula1>
            <xm:f>'DROPDOWN LIST'!$C$149:$C$150</xm:f>
          </x14:formula1>
          <xm:sqref>F143</xm:sqref>
        </x14:dataValidation>
        <x14:dataValidation type="list" allowBlank="1" showInputMessage="1" showErrorMessage="1">
          <x14:formula1>
            <xm:f>'DROPDOWN LIST'!$D$19:$D$23</xm:f>
          </x14:formula1>
          <xm:sqref>C154</xm:sqref>
        </x14:dataValidation>
        <x14:dataValidation type="list" allowBlank="1" showInputMessage="1" showErrorMessage="1">
          <x14:formula1>
            <xm:f>'DROPDOWN LIST'!$J$11:$J$13</xm:f>
          </x14:formula1>
          <xm:sqref>C70:D70</xm:sqref>
        </x14:dataValidation>
        <x14:dataValidation type="list" allowBlank="1" showInputMessage="1" showErrorMessage="1">
          <x14:formula1>
            <xm:f>'DROPDOWN LIST'!$E$17:$E$18</xm:f>
          </x14:formula1>
          <xm:sqref>F151</xm:sqref>
        </x14:dataValidation>
        <x14:dataValidation type="list" allowBlank="1" showInputMessage="1" showErrorMessage="1">
          <x14:formula1>
            <xm:f>'DROPDOWN LIST'!$C$147:$C$148</xm:f>
          </x14:formula1>
          <xm:sqref>F147</xm:sqref>
        </x14:dataValidation>
        <x14:dataValidation type="list" allowBlank="1" showInputMessage="1" showErrorMessage="1">
          <x14:formula1>
            <xm:f>'DROPDOWN LIST'!$B$141:$B$142</xm:f>
          </x14:formula1>
          <xm:sqref>F139</xm:sqref>
        </x14:dataValidation>
        <x14:dataValidation type="list" allowBlank="1" showInputMessage="1" showErrorMessage="1">
          <x14:formula1>
            <xm:f>'DROPDOWN LIST'!$D$147:$D$148</xm:f>
          </x14:formula1>
          <xm:sqref>D147</xm:sqref>
        </x14:dataValidation>
        <x14:dataValidation type="list" allowBlank="1" showInputMessage="1" showErrorMessage="1">
          <x14:formula1>
            <xm:f>'DROPDOWN LIST'!$D$149:$D$150</xm:f>
          </x14:formula1>
          <xm:sqref>D143</xm:sqref>
        </x14:dataValidation>
        <x14:dataValidation type="list" allowBlank="1" showInputMessage="1" showErrorMessage="1">
          <x14:formula1>
            <xm:f>'DROPDOWN LIST'!$E$147:$E$148</xm:f>
          </x14:formula1>
          <xm:sqref>B147</xm:sqref>
        </x14:dataValidation>
        <x14:dataValidation type="list" allowBlank="1" showInputMessage="1" showErrorMessage="1">
          <x14:formula1>
            <xm:f>'DROPDOWN LIST'!$E$149:$E$150</xm:f>
          </x14:formula1>
          <xm:sqref>B143</xm:sqref>
        </x14:dataValidation>
        <x14:dataValidation type="list" allowBlank="1" showInputMessage="1" showErrorMessage="1">
          <x14:formula1>
            <xm:f>'DROPDOWN LIST'!$C$141:$C$142</xm:f>
          </x14:formula1>
          <xm:sqref>D139</xm:sqref>
        </x14:dataValidation>
        <x14:dataValidation type="list" allowBlank="1" showInputMessage="1" showErrorMessage="1">
          <x14:formula1>
            <xm:f>'DROPDOWN LIST'!$D$141:$D$142</xm:f>
          </x14:formula1>
          <xm:sqref>B139</xm:sqref>
        </x14:dataValidation>
        <x14:dataValidation type="list" allowBlank="1" showInputMessage="1" showErrorMessage="1">
          <x14:formula1>
            <xm:f>'DROPDOWN LIST'!$B$130:$B$131</xm:f>
          </x14:formula1>
          <xm:sqref>B129:C129</xm:sqref>
        </x14:dataValidation>
        <x14:dataValidation type="list" allowBlank="1" showInputMessage="1" showErrorMessage="1">
          <x14:formula1>
            <xm:f>'DROPDOWN LIST'!$C$130:$C$131</xm:f>
          </x14:formula1>
          <xm:sqref>F129</xm:sqref>
        </x14:dataValidation>
        <x14:dataValidation type="list" allowBlank="1" showInputMessage="1" showErrorMessage="1">
          <x14:formula1>
            <xm:f>'DROPDOWN LIST'!$B$132:$B$133</xm:f>
          </x14:formula1>
          <xm:sqref>B130:C130</xm:sqref>
        </x14:dataValidation>
        <x14:dataValidation type="list" allowBlank="1" showInputMessage="1" showErrorMessage="1">
          <x14:formula1>
            <xm:f>'DROPDOWN LIST'!$C$132:$C$133</xm:f>
          </x14:formula1>
          <xm:sqref>F130</xm:sqref>
        </x14:dataValidation>
        <x14:dataValidation type="list" allowBlank="1" showInputMessage="1" showErrorMessage="1">
          <x14:formula1>
            <xm:f>'DROPDOWN LIST'!$E$130:$E$131</xm:f>
          </x14:formula1>
          <xm:sqref>B132:C132</xm:sqref>
        </x14:dataValidation>
        <x14:dataValidation type="list" allowBlank="1" showInputMessage="1" showErrorMessage="1">
          <x14:formula1>
            <xm:f>'DROPDOWN LIST'!$F$130:$F$131</xm:f>
          </x14:formula1>
          <xm:sqref>F132</xm:sqref>
        </x14:dataValidation>
        <x14:dataValidation type="list" allowBlank="1" showInputMessage="1" showErrorMessage="1">
          <x14:formula1>
            <xm:f>'DROPDOWN LIST'!$E$132:$E$133</xm:f>
          </x14:formula1>
          <xm:sqref>B133:C133</xm:sqref>
        </x14:dataValidation>
        <x14:dataValidation type="list" allowBlank="1" showInputMessage="1" showErrorMessage="1">
          <x14:formula1>
            <xm:f>'DROPDOWN LIST'!$F$132:$F$133</xm:f>
          </x14:formula1>
          <xm:sqref>F133</xm:sqref>
        </x14:dataValidation>
        <x14:dataValidation type="list" allowBlank="1" showInputMessage="1" showErrorMessage="1">
          <x14:formula1>
            <xm:f>'DROPDOWN LIST'!$B$134:$B$135</xm:f>
          </x14:formula1>
          <xm:sqref>B134:C134</xm:sqref>
        </x14:dataValidation>
        <x14:dataValidation type="list" allowBlank="1" showInputMessage="1" showErrorMessage="1">
          <x14:formula1>
            <xm:f>'DROPDOWN LIST'!$C$134:$C$135</xm:f>
          </x14:formula1>
          <xm:sqref>F134</xm:sqref>
        </x14:dataValidation>
        <x14:dataValidation type="list" allowBlank="1" showInputMessage="1" showErrorMessage="1">
          <x14:formula1>
            <xm:f>'DROPDOWN LIST'!$E$134:$E$135</xm:f>
          </x14:formula1>
          <xm:sqref>B135:C135</xm:sqref>
        </x14:dataValidation>
        <x14:dataValidation type="list" allowBlank="1" showInputMessage="1" showErrorMessage="1">
          <x14:formula1>
            <xm:f>'DROPDOWN LIST'!$F$134:$F$135</xm:f>
          </x14:formula1>
          <xm:sqref>F135</xm:sqref>
        </x14:dataValidation>
        <x14:dataValidation type="list" allowBlank="1" showInputMessage="1" showErrorMessage="1">
          <x14:formula1>
            <xm:f>'DROPDOWN LIST'!$U$16:$U$20</xm:f>
          </x14:formula1>
          <xm:sqref>C19:E19</xm:sqref>
        </x14:dataValidation>
        <x14:dataValidation type="list" allowBlank="1" showInputMessage="1" showErrorMessage="1">
          <x14:formula1>
            <xm:f>'DROPDOWN LIST'!$M$31:$M$35</xm:f>
          </x14:formula1>
          <xm:sqref>C23:E23</xm:sqref>
        </x14:dataValidation>
        <x14:dataValidation type="list" allowBlank="1" showInputMessage="1" showErrorMessage="1">
          <x14:formula1>
            <xm:f>'DROPDOWN LIST'!$Q$31:$Q$33</xm:f>
          </x14:formula1>
          <xm:sqref>C25:D25</xm:sqref>
        </x14:dataValidation>
        <x14:dataValidation type="list" allowBlank="1" showInputMessage="1" showErrorMessage="1">
          <x14:formula1>
            <xm:f>'DROPDOWN LIST'!$M$39:$M$41</xm:f>
          </x14:formula1>
          <xm:sqref>C26:D26</xm:sqref>
        </x14:dataValidation>
        <x14:dataValidation type="list" allowBlank="1" showInputMessage="1" showErrorMessage="1">
          <x14:formula1>
            <xm:f>'DROPDOWN LIST'!$B$16:$B$18</xm:f>
          </x14:formula1>
          <xm:sqref>C27</xm:sqref>
        </x14:dataValidation>
        <x14:dataValidation type="list" allowBlank="1" showInputMessage="1" showErrorMessage="1">
          <x14:formula1>
            <xm:f>'DROPDOWN LIST'!$Q$35:$Q$39</xm:f>
          </x14:formula1>
          <xm:sqref>C32:E32</xm:sqref>
        </x14:dataValidation>
        <x14:dataValidation type="list" allowBlank="1" showInputMessage="1" showErrorMessage="1">
          <x14:formula1>
            <xm:f>'DROPDOWN LIST'!$R$31:$R$33</xm:f>
          </x14:formula1>
          <xm:sqref>C34:D34</xm:sqref>
        </x14:dataValidation>
        <x14:dataValidation type="list" allowBlank="1" showInputMessage="1" showErrorMessage="1">
          <x14:formula1>
            <xm:f>'DROPDOWN LIST'!$M$37:$M$41</xm:f>
          </x14:formula1>
          <xm:sqref>C35:D35</xm:sqref>
        </x14:dataValidation>
        <x14:dataValidation type="list" allowBlank="1" showInputMessage="1" showErrorMessage="1">
          <x14:formula1>
            <xm:f>'DROPDOWN LIST'!$R$35:$R$39</xm:f>
          </x14:formula1>
          <xm:sqref>C41:E41</xm:sqref>
        </x14:dataValidation>
        <x14:dataValidation type="list" allowBlank="1" showInputMessage="1" showErrorMessage="1">
          <x14:formula1>
            <xm:f>'DROPDOWN LIST'!$S$31:$S$33</xm:f>
          </x14:formula1>
          <xm:sqref>C43:D43</xm:sqref>
        </x14:dataValidation>
        <x14:dataValidation type="list" allowBlank="1" showInputMessage="1" showErrorMessage="1">
          <x14:formula1>
            <xm:f>'DROPDOWN LIST'!$O$37:$O$41</xm:f>
          </x14:formula1>
          <xm:sqref>C44:D44</xm:sqref>
        </x14:dataValidation>
        <x14:dataValidation type="list" allowBlank="1" showInputMessage="1" showErrorMessage="1">
          <x14:formula1>
            <xm:f>'DROPDOWN LIST'!$B$21:$B$23</xm:f>
          </x14:formula1>
          <xm:sqref>C45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67"/>
  <sheetViews>
    <sheetView showGridLines="0" view="pageBreakPreview" zoomScaleNormal="100" zoomScaleSheetLayoutView="100" workbookViewId="0">
      <selection activeCell="E27" sqref="E27:U27"/>
    </sheetView>
  </sheetViews>
  <sheetFormatPr defaultRowHeight="12.75" x14ac:dyDescent="0.2"/>
  <cols>
    <col min="1" max="1" width="20.28515625" customWidth="1"/>
    <col min="2" max="2" width="2.28515625" customWidth="1"/>
    <col min="3" max="3" width="2.28515625" style="81" customWidth="1"/>
    <col min="4" max="4" width="1.28515625" customWidth="1"/>
    <col min="5" max="5" width="23.42578125" customWidth="1"/>
    <col min="6" max="6" width="1.7109375" customWidth="1"/>
    <col min="7" max="7" width="1.5703125" customWidth="1"/>
    <col min="8" max="8" width="2.28515625" style="81" customWidth="1"/>
    <col min="9" max="9" width="3.140625" customWidth="1"/>
    <col min="10" max="10" width="13.85546875" customWidth="1"/>
    <col min="11" max="11" width="2" customWidth="1"/>
    <col min="12" max="12" width="1.42578125" customWidth="1"/>
    <col min="13" max="13" width="1.7109375" style="81" customWidth="1"/>
    <col min="14" max="14" width="1.42578125" customWidth="1"/>
    <col min="15" max="15" width="23" customWidth="1"/>
    <col min="16" max="16" width="1.7109375" customWidth="1"/>
    <col min="17" max="17" width="1.42578125" customWidth="1"/>
    <col min="18" max="18" width="1.7109375" style="81" customWidth="1"/>
    <col min="19" max="19" width="1.42578125" customWidth="1"/>
    <col min="20" max="20" width="17.28515625" customWidth="1"/>
    <col min="21" max="21" width="0.28515625" customWidth="1"/>
  </cols>
  <sheetData>
    <row r="1" spans="1:256" s="82" customFormat="1" x14ac:dyDescent="0.2">
      <c r="A1"/>
      <c r="B1"/>
      <c r="C1" s="81"/>
      <c r="D1"/>
      <c r="E1" t="s">
        <v>225</v>
      </c>
      <c r="F1"/>
      <c r="G1"/>
      <c r="H1" s="81"/>
      <c r="I1"/>
      <c r="J1"/>
      <c r="K1"/>
      <c r="L1"/>
      <c r="M1" s="81"/>
      <c r="N1"/>
      <c r="O1"/>
      <c r="P1"/>
      <c r="Q1"/>
      <c r="R1" s="81"/>
      <c r="S1"/>
      <c r="T1" t="s">
        <v>109</v>
      </c>
      <c r="U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</row>
    <row r="2" spans="1:256" s="82" customFormat="1" ht="15" x14ac:dyDescent="0.25">
      <c r="A2" s="410"/>
      <c r="B2" s="410"/>
      <c r="C2" s="410"/>
      <c r="D2" s="410"/>
      <c r="E2"/>
      <c r="F2"/>
      <c r="G2"/>
      <c r="H2" s="81"/>
      <c r="I2"/>
      <c r="J2"/>
      <c r="K2"/>
      <c r="L2"/>
      <c r="M2" s="81"/>
      <c r="N2"/>
      <c r="O2"/>
      <c r="P2"/>
      <c r="Q2"/>
      <c r="R2" s="81"/>
      <c r="S2"/>
      <c r="T2"/>
      <c r="U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</row>
    <row r="3" spans="1:256" s="82" customFormat="1" ht="20.25" x14ac:dyDescent="0.3">
      <c r="A3" s="350" t="s">
        <v>1</v>
      </c>
      <c r="B3" s="350"/>
      <c r="C3" s="350"/>
      <c r="D3" s="350"/>
      <c r="E3" s="350"/>
      <c r="F3" s="350"/>
      <c r="G3" s="350"/>
      <c r="H3" s="350"/>
      <c r="I3" s="350"/>
      <c r="J3" s="350"/>
      <c r="K3" s="350"/>
      <c r="L3" s="350"/>
      <c r="M3" s="350"/>
      <c r="N3" s="350"/>
      <c r="O3" s="350"/>
      <c r="P3" s="350"/>
      <c r="Q3" s="350"/>
      <c r="R3" s="350"/>
      <c r="S3" s="350"/>
      <c r="T3" s="350"/>
      <c r="U3" s="350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</row>
    <row r="4" spans="1:256" s="82" customFormat="1" ht="13.5" thickBot="1" x14ac:dyDescent="0.25">
      <c r="A4" s="351" t="s">
        <v>110</v>
      </c>
      <c r="B4" s="351"/>
      <c r="C4" s="351"/>
      <c r="D4" s="351"/>
      <c r="E4" s="351"/>
      <c r="F4" s="351"/>
      <c r="G4" s="351"/>
      <c r="H4" s="351"/>
      <c r="I4" s="351"/>
      <c r="J4" s="351"/>
      <c r="K4" s="351"/>
      <c r="L4" s="351"/>
      <c r="M4" s="351"/>
      <c r="N4" s="351"/>
      <c r="O4" s="351"/>
      <c r="P4" s="351"/>
      <c r="Q4" s="351"/>
      <c r="R4" s="351"/>
      <c r="S4" s="351"/>
      <c r="T4" s="351"/>
      <c r="U4" s="351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</row>
    <row r="5" spans="1:256" s="82" customFormat="1" ht="13.5" x14ac:dyDescent="0.25">
      <c r="A5" s="121" t="s">
        <v>215</v>
      </c>
      <c r="B5" s="458" t="str">
        <f>TRIM(UPPER('BVR2'!B5&amp;", "&amp;'BVR2'!B6&amp;" "&amp;'BVR2'!B7))</f>
        <v>INPUT||PT=B:5||VAL=, INPUT||PT=B:6||VAL= INPUT||PT=B:7||VAL=</v>
      </c>
      <c r="C5" s="458"/>
      <c r="D5" s="458"/>
      <c r="E5" s="458"/>
      <c r="F5" s="458"/>
      <c r="G5" s="458"/>
      <c r="H5" s="458"/>
      <c r="I5" s="458"/>
      <c r="J5" s="458"/>
      <c r="K5" s="353" t="s">
        <v>112</v>
      </c>
      <c r="L5" s="353"/>
      <c r="M5" s="353"/>
      <c r="N5" s="353"/>
      <c r="O5" s="353"/>
      <c r="P5" s="353"/>
      <c r="Q5" s="354" t="str">
        <f>TRIM(UPPER('BVR2'!E12))</f>
        <v>SELECT||PT=E:12||VAL=SMALL BUSINESS LOAN</v>
      </c>
      <c r="R5" s="354"/>
      <c r="S5" s="354"/>
      <c r="T5" s="354"/>
      <c r="U5" s="354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</row>
    <row r="6" spans="1:256" s="82" customFormat="1" ht="13.5" x14ac:dyDescent="0.25">
      <c r="A6" s="122" t="s">
        <v>113</v>
      </c>
      <c r="B6" s="454" t="str">
        <f>TRIM(UPPER('BVR2'!C8))</f>
        <v>INPUT||PT=C:8||VAL=</v>
      </c>
      <c r="C6" s="454"/>
      <c r="D6" s="454"/>
      <c r="E6" s="454"/>
      <c r="F6" s="454"/>
      <c r="G6" s="454"/>
      <c r="H6" s="454"/>
      <c r="I6" s="454"/>
      <c r="J6" s="454"/>
      <c r="K6" s="454"/>
      <c r="L6" s="454"/>
      <c r="M6" s="454"/>
      <c r="N6" s="454"/>
      <c r="O6" s="454"/>
      <c r="P6" s="454"/>
      <c r="Q6" s="454"/>
      <c r="R6" s="454"/>
      <c r="S6" s="454"/>
      <c r="T6" s="454"/>
      <c r="U6" s="124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</row>
    <row r="7" spans="1:256" s="82" customFormat="1" ht="13.5" x14ac:dyDescent="0.25">
      <c r="A7" s="122" t="s">
        <v>216</v>
      </c>
      <c r="B7" s="454" t="str">
        <f>TRIM(UPPER('BVR2'!C9))</f>
        <v>INPUT||PT=C:9||VAL=</v>
      </c>
      <c r="C7" s="454"/>
      <c r="D7" s="454"/>
      <c r="E7" s="454"/>
      <c r="F7" s="454"/>
      <c r="G7" s="454"/>
      <c r="H7" s="454"/>
      <c r="I7" s="454"/>
      <c r="J7" s="454"/>
      <c r="K7" s="454"/>
      <c r="L7" s="454"/>
      <c r="M7" s="454"/>
      <c r="N7" s="454"/>
      <c r="O7" s="454"/>
      <c r="P7" s="347" t="s">
        <v>115</v>
      </c>
      <c r="Q7" s="347"/>
      <c r="R7" s="347"/>
      <c r="S7" s="347"/>
      <c r="T7" s="461" t="str">
        <f>IF(AND('BVR2'!D59="",'BVR2'!E59=""),"",IF('BVR2'!E59="",TRIM('BVR2'!D59),TRIM('BVR2'!D59&amp;" / "&amp;'BVR2'!E59)))</f>
        <v>INPUT||pt=D:59||val= / INPUT||pt=E:59||val=</v>
      </c>
      <c r="U7" s="461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</row>
    <row r="8" spans="1:256" s="82" customFormat="1" x14ac:dyDescent="0.2">
      <c r="A8" s="84" t="s">
        <v>315</v>
      </c>
      <c r="B8" s="85" t="s">
        <v>10</v>
      </c>
      <c r="C8" s="86" t="str">
        <f>IF('BVR2'!C54="OWNER","/","")</f>
        <v/>
      </c>
      <c r="D8" s="85" t="s">
        <v>11</v>
      </c>
      <c r="E8" s="348" t="s">
        <v>117</v>
      </c>
      <c r="F8" s="348"/>
      <c r="G8" s="85" t="s">
        <v>10</v>
      </c>
      <c r="H8" s="86" t="str">
        <f>IF('BVR2'!C54="CHAIRMAN","/","")</f>
        <v/>
      </c>
      <c r="I8" s="85" t="s">
        <v>11</v>
      </c>
      <c r="J8" s="348" t="s">
        <v>118</v>
      </c>
      <c r="K8" s="348"/>
      <c r="L8" s="85" t="s">
        <v>10</v>
      </c>
      <c r="M8" s="86" t="str">
        <f>IF('BVR2'!C54="DIRECTOR","/","")</f>
        <v/>
      </c>
      <c r="N8" s="85" t="s">
        <v>11</v>
      </c>
      <c r="O8" s="348" t="s">
        <v>119</v>
      </c>
      <c r="P8" s="348"/>
      <c r="Q8" s="349"/>
      <c r="R8" s="349"/>
      <c r="S8" s="349"/>
      <c r="T8" s="349"/>
      <c r="U8" s="349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</row>
    <row r="9" spans="1:256" s="82" customFormat="1" x14ac:dyDescent="0.2">
      <c r="A9" s="125"/>
      <c r="B9" s="88" t="s">
        <v>10</v>
      </c>
      <c r="C9" s="89" t="str">
        <f>IF('BVR2'!C54="PRESIDENT","/","")</f>
        <v/>
      </c>
      <c r="D9" s="88" t="s">
        <v>11</v>
      </c>
      <c r="E9" s="318" t="s">
        <v>120</v>
      </c>
      <c r="F9" s="318"/>
      <c r="G9" s="88" t="s">
        <v>10</v>
      </c>
      <c r="H9" s="89" t="str">
        <f>IF('BVR2'!C54="VICE PRESIDENT","/","")</f>
        <v/>
      </c>
      <c r="I9" s="88" t="s">
        <v>11</v>
      </c>
      <c r="J9" s="318" t="s">
        <v>121</v>
      </c>
      <c r="K9" s="318"/>
      <c r="L9" s="88" t="s">
        <v>10</v>
      </c>
      <c r="M9" s="89" t="str">
        <f>IF('BVR2'!C54="PARTNER","/","")</f>
        <v/>
      </c>
      <c r="N9" s="88" t="s">
        <v>11</v>
      </c>
      <c r="O9" s="318" t="s">
        <v>122</v>
      </c>
      <c r="P9" s="318"/>
      <c r="Q9" s="356"/>
      <c r="R9" s="356"/>
      <c r="S9" s="356"/>
      <c r="T9" s="356"/>
      <c r="U9" s="356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</row>
    <row r="10" spans="1:256" s="82" customFormat="1" x14ac:dyDescent="0.2">
      <c r="A10" s="313" t="s">
        <v>123</v>
      </c>
      <c r="B10" s="313"/>
      <c r="C10" s="313"/>
      <c r="D10" s="313"/>
      <c r="E10" s="313"/>
      <c r="F10" s="313"/>
      <c r="G10" s="313"/>
      <c r="H10" s="313"/>
      <c r="I10" s="313"/>
      <c r="J10" s="313"/>
      <c r="K10" s="313"/>
      <c r="L10" s="313"/>
      <c r="M10" s="313"/>
      <c r="N10" s="313"/>
      <c r="O10" s="313"/>
      <c r="P10" s="313"/>
      <c r="Q10" s="313"/>
      <c r="R10" s="313"/>
      <c r="S10" s="313"/>
      <c r="T10" s="313"/>
      <c r="U10" s="313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</row>
    <row r="11" spans="1:256" s="82" customFormat="1" x14ac:dyDescent="0.2">
      <c r="A11" s="90" t="s">
        <v>124</v>
      </c>
      <c r="B11" s="91" t="s">
        <v>10</v>
      </c>
      <c r="C11" s="91" t="str">
        <f>IF('BVR2'!C57="CORPORATION","/","")</f>
        <v/>
      </c>
      <c r="D11" s="91" t="s">
        <v>11</v>
      </c>
      <c r="E11" s="346" t="s">
        <v>125</v>
      </c>
      <c r="F11" s="346"/>
      <c r="G11" s="93" t="s">
        <v>10</v>
      </c>
      <c r="H11" s="92" t="str">
        <f>IF('BVR2'!C57="PARTNERSHIP","/","")</f>
        <v/>
      </c>
      <c r="I11" s="92" t="s">
        <v>11</v>
      </c>
      <c r="J11" s="346" t="s">
        <v>126</v>
      </c>
      <c r="K11" s="346"/>
      <c r="L11" s="93" t="s">
        <v>10</v>
      </c>
      <c r="M11" s="93" t="str">
        <f>IF('BVR2'!C57="SINGLE","/","")</f>
        <v/>
      </c>
      <c r="N11" s="93" t="s">
        <v>11</v>
      </c>
      <c r="O11" s="346" t="s">
        <v>127</v>
      </c>
      <c r="P11" s="346"/>
      <c r="Q11" s="346"/>
      <c r="R11" s="346"/>
      <c r="S11" s="346"/>
      <c r="T11" s="92"/>
      <c r="U11" s="94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</row>
    <row r="12" spans="1:256" s="82" customFormat="1" x14ac:dyDescent="0.2">
      <c r="A12" s="95" t="s">
        <v>128</v>
      </c>
      <c r="B12" s="96" t="s">
        <v>10</v>
      </c>
      <c r="C12" s="97" t="str">
        <f>IF('BVR2'!C58="MANUFACTURING","/","")</f>
        <v/>
      </c>
      <c r="D12" s="96" t="s">
        <v>11</v>
      </c>
      <c r="E12" s="344" t="s">
        <v>129</v>
      </c>
      <c r="F12" s="344"/>
      <c r="G12" s="96" t="s">
        <v>10</v>
      </c>
      <c r="H12" s="97" t="str">
        <f>IF('BVR2'!C58="TRADING","/","")</f>
        <v/>
      </c>
      <c r="I12" s="96" t="s">
        <v>11</v>
      </c>
      <c r="J12" s="344" t="s">
        <v>130</v>
      </c>
      <c r="K12" s="344"/>
      <c r="L12" s="96" t="s">
        <v>10</v>
      </c>
      <c r="M12" s="97" t="str">
        <f>IF('BVR2'!C58="SERVICES","/","")</f>
        <v/>
      </c>
      <c r="N12" s="96" t="s">
        <v>11</v>
      </c>
      <c r="O12" s="344" t="s">
        <v>131</v>
      </c>
      <c r="P12" s="344"/>
      <c r="Q12" s="96" t="s">
        <v>10</v>
      </c>
      <c r="R12" s="97" t="str">
        <f>IF('BVR2'!C58="OTHERS","/","")</f>
        <v/>
      </c>
      <c r="S12" s="96" t="s">
        <v>11</v>
      </c>
      <c r="T12" s="345" t="s">
        <v>132</v>
      </c>
      <c r="U12" s="345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</row>
    <row r="13" spans="1:256" s="82" customFormat="1" x14ac:dyDescent="0.2">
      <c r="A13" s="95" t="s">
        <v>133</v>
      </c>
      <c r="B13" s="96" t="s">
        <v>10</v>
      </c>
      <c r="C13" s="97" t="str">
        <f>IF('BVR2'!B66="SEC","/","")</f>
        <v/>
      </c>
      <c r="D13" s="96" t="s">
        <v>11</v>
      </c>
      <c r="E13" s="344" t="s">
        <v>134</v>
      </c>
      <c r="F13" s="344"/>
      <c r="G13" s="96" t="s">
        <v>10</v>
      </c>
      <c r="H13" s="97" t="str">
        <f>IF('BVR2'!B66="DTI","/","")</f>
        <v/>
      </c>
      <c r="I13" s="96" t="s">
        <v>11</v>
      </c>
      <c r="J13" s="344" t="s">
        <v>135</v>
      </c>
      <c r="K13" s="344"/>
      <c r="L13" s="96" t="s">
        <v>10</v>
      </c>
      <c r="M13" s="97" t="str">
        <f>IF('BVR2'!B66="MAYORS PERMIT","/","")</f>
        <v/>
      </c>
      <c r="N13" s="96" t="s">
        <v>11</v>
      </c>
      <c r="O13" s="344" t="s">
        <v>136</v>
      </c>
      <c r="P13" s="344"/>
      <c r="Q13" s="96" t="s">
        <v>10</v>
      </c>
      <c r="R13" s="97" t="str">
        <f>IF('BVR2'!B66="NO PERMIT","/","")</f>
        <v/>
      </c>
      <c r="S13" s="96" t="s">
        <v>11</v>
      </c>
      <c r="T13" s="345" t="s">
        <v>137</v>
      </c>
      <c r="U13" s="345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</row>
    <row r="14" spans="1:256" s="82" customFormat="1" ht="13.5" x14ac:dyDescent="0.25">
      <c r="A14" s="122" t="s">
        <v>217</v>
      </c>
      <c r="B14" s="459" t="str">
        <f>'DROPDOWN LIST'!C53</f>
        <v>INPUT||pt=C:61||val= INPUT||pt=D:61||val=, INPUT||pt=E:61||val=</v>
      </c>
      <c r="C14" s="454"/>
      <c r="D14" s="454"/>
      <c r="E14" s="454"/>
      <c r="F14" s="454"/>
      <c r="G14" s="454"/>
      <c r="H14" s="454"/>
      <c r="I14" s="454"/>
      <c r="J14" s="454"/>
      <c r="K14" s="454"/>
      <c r="L14" s="454"/>
      <c r="M14" s="454"/>
      <c r="N14" s="454"/>
      <c r="O14" s="454"/>
      <c r="P14" s="454"/>
      <c r="Q14" s="454"/>
      <c r="R14" s="454"/>
      <c r="S14" s="454"/>
      <c r="T14" s="454"/>
      <c r="U14" s="126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</row>
    <row r="15" spans="1:256" s="82" customFormat="1" ht="13.5" x14ac:dyDescent="0.25">
      <c r="A15" s="122" t="s">
        <v>218</v>
      </c>
      <c r="B15" s="123"/>
      <c r="C15" s="460" t="str">
        <f>TRIM(UPPER('BVR2'!C58))</f>
        <v>SELECT||PT=C:58||VAL=MANUFACTURING</v>
      </c>
      <c r="D15" s="460"/>
      <c r="E15" s="460"/>
      <c r="F15" s="460"/>
      <c r="G15" s="460"/>
      <c r="H15" s="460"/>
      <c r="I15" s="460"/>
      <c r="J15" s="460"/>
      <c r="K15" s="460"/>
      <c r="L15" s="460"/>
      <c r="M15" s="460"/>
      <c r="N15" s="460"/>
      <c r="O15" s="460"/>
      <c r="P15" s="460"/>
      <c r="Q15" s="460"/>
      <c r="R15" s="460"/>
      <c r="S15" s="460"/>
      <c r="T15" s="460"/>
      <c r="U15" s="126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</row>
    <row r="16" spans="1:256" s="82" customFormat="1" ht="13.5" x14ac:dyDescent="0.25">
      <c r="A16" s="127" t="s">
        <v>219</v>
      </c>
      <c r="B16" s="18"/>
      <c r="C16" s="18"/>
      <c r="D16" s="18"/>
      <c r="E16" s="454" t="str">
        <f>TRIM(UPPER('BVR2'!D60))</f>
        <v>INPUT||PT=D:60||VAL=</v>
      </c>
      <c r="F16" s="454"/>
      <c r="G16" s="454"/>
      <c r="H16" s="454"/>
      <c r="I16" s="454"/>
      <c r="J16" s="454"/>
      <c r="K16" s="454"/>
      <c r="L16" s="454"/>
      <c r="M16" s="454"/>
      <c r="N16" s="454"/>
      <c r="O16" s="454"/>
      <c r="P16" s="454"/>
      <c r="Q16" s="454"/>
      <c r="R16" s="454"/>
      <c r="S16" s="454"/>
      <c r="T16" s="454"/>
      <c r="U16" s="12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</row>
    <row r="17" spans="1:256" s="82" customFormat="1" x14ac:dyDescent="0.2">
      <c r="A17" s="341" t="s">
        <v>141</v>
      </c>
      <c r="B17" s="341"/>
      <c r="C17" s="341"/>
      <c r="D17" s="341"/>
      <c r="E17" s="302" t="s">
        <v>142</v>
      </c>
      <c r="F17" s="302"/>
      <c r="G17" s="302"/>
      <c r="H17" s="302"/>
      <c r="I17" s="85"/>
      <c r="J17" s="302" t="s">
        <v>143</v>
      </c>
      <c r="K17" s="302"/>
      <c r="L17" s="302"/>
      <c r="M17" s="302"/>
      <c r="N17" s="85"/>
      <c r="O17" s="302" t="s">
        <v>144</v>
      </c>
      <c r="P17" s="302"/>
      <c r="Q17" s="302"/>
      <c r="R17" s="302"/>
      <c r="S17" s="302"/>
      <c r="T17" s="315"/>
      <c r="U17" s="315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</row>
    <row r="18" spans="1:256" s="82" customFormat="1" ht="13.5" x14ac:dyDescent="0.25">
      <c r="A18" s="316"/>
      <c r="B18" s="316"/>
      <c r="C18" s="316"/>
      <c r="D18" s="316"/>
      <c r="E18" s="438" t="str">
        <f>TRIM(UPPER('BVR2'!C86))</f>
        <v>INPUT||PT=C:86||VAL=</v>
      </c>
      <c r="F18" s="438"/>
      <c r="G18" s="438"/>
      <c r="H18" s="438"/>
      <c r="I18" s="98"/>
      <c r="J18" s="438" t="str">
        <f>TRIM(UPPER('BVR2'!C87))</f>
        <v>INPUT||PT=C:87||VAL=</v>
      </c>
      <c r="K18" s="438"/>
      <c r="L18" s="438"/>
      <c r="M18" s="438"/>
      <c r="N18" s="98"/>
      <c r="O18" s="337" t="str">
        <f>IF(AND('BVR2'!C88="",'BVR2'!D88=""),"",IF('BVR2'!D88="",TRIM('BVR2'!C88),TRIM('BVR2'!C88&amp;" / "&amp;'BVR2'!D88)))</f>
        <v>INPUT||pt=C:88||val= / INPUT||pt=D:88||val=</v>
      </c>
      <c r="P18" s="337"/>
      <c r="Q18" s="337"/>
      <c r="R18" s="337"/>
      <c r="S18" s="337"/>
      <c r="T18" s="312"/>
      <c r="U18" s="312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</row>
    <row r="19" spans="1:256" s="82" customFormat="1" ht="13.5" x14ac:dyDescent="0.25">
      <c r="A19" s="316"/>
      <c r="B19" s="316"/>
      <c r="C19" s="316"/>
      <c r="D19" s="316"/>
      <c r="E19" s="451" t="str">
        <f>TRIM(UPPER('BVR2'!C89))</f>
        <v>INPUT||PT=C:89||VAL=</v>
      </c>
      <c r="F19" s="451"/>
      <c r="G19" s="451"/>
      <c r="H19" s="451"/>
      <c r="I19" s="98"/>
      <c r="J19" s="445" t="str">
        <f>TRIM(UPPER('BVR2'!C90))</f>
        <v>INPUT||PT=C:90||VAL=</v>
      </c>
      <c r="K19" s="445"/>
      <c r="L19" s="445"/>
      <c r="M19" s="445"/>
      <c r="N19" s="98"/>
      <c r="O19" s="453" t="str">
        <f>IF(AND('BVR2'!C91="",'BVR2'!D91=""),"",IF('BVR2'!D91="",TRIM('BVR2'!C91),TRIM('BVR2'!C91&amp;" / "&amp;'BVR2'!D91)))</f>
        <v>INPUT||pt=C:91||val= / INPUT||pt=D:91||val=</v>
      </c>
      <c r="P19" s="453"/>
      <c r="Q19" s="453"/>
      <c r="R19" s="453"/>
      <c r="S19" s="453"/>
      <c r="T19" s="312"/>
      <c r="U19" s="312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</row>
    <row r="20" spans="1:256" s="82" customFormat="1" ht="13.5" x14ac:dyDescent="0.25">
      <c r="A20" s="316"/>
      <c r="B20" s="316"/>
      <c r="C20" s="316"/>
      <c r="D20" s="316"/>
      <c r="E20" s="451" t="str">
        <f>TRIM(UPPER('BVR2'!C92))</f>
        <v>INPUT||PT=C:92||VAL=</v>
      </c>
      <c r="F20" s="451"/>
      <c r="G20" s="451"/>
      <c r="H20" s="451"/>
      <c r="I20" s="98"/>
      <c r="J20" s="445" t="str">
        <f>TRIM(UPPER('BVR2'!C93))</f>
        <v>INPUT||PT=C:93||VAL=</v>
      </c>
      <c r="K20" s="445"/>
      <c r="L20" s="445"/>
      <c r="M20" s="445"/>
      <c r="N20" s="98"/>
      <c r="O20" s="452" t="str">
        <f>IF(AND('BVR2'!C94="",'BVR2'!D94=""),"",IF('BVR2'!D94="",TRIM('BVR2'!C94),TRIM('BVR2'!C94&amp;" / "&amp;'BVR2'!D94)))</f>
        <v>INPUT||pt=C:94||val= / INPUT||pt=D:94||val=</v>
      </c>
      <c r="P20" s="452"/>
      <c r="Q20" s="452"/>
      <c r="R20" s="452"/>
      <c r="S20" s="452"/>
      <c r="T20" s="312"/>
      <c r="U20" s="312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</row>
    <row r="21" spans="1:256" s="82" customFormat="1" x14ac:dyDescent="0.2">
      <c r="A21" s="317"/>
      <c r="B21" s="317"/>
      <c r="C21" s="317"/>
      <c r="D21" s="317"/>
      <c r="E21" s="335"/>
      <c r="F21" s="335"/>
      <c r="G21" s="335"/>
      <c r="H21" s="335"/>
      <c r="I21" s="88"/>
      <c r="J21" s="301"/>
      <c r="K21" s="301"/>
      <c r="L21" s="301"/>
      <c r="M21" s="301"/>
      <c r="N21" s="88"/>
      <c r="O21" s="337"/>
      <c r="P21" s="337"/>
      <c r="Q21" s="337"/>
      <c r="R21" s="337"/>
      <c r="S21" s="337"/>
      <c r="T21" s="312"/>
      <c r="U21" s="312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</row>
    <row r="22" spans="1:256" s="82" customFormat="1" x14ac:dyDescent="0.2">
      <c r="A22" s="341" t="s">
        <v>145</v>
      </c>
      <c r="B22" s="341"/>
      <c r="C22" s="341"/>
      <c r="D22" s="341"/>
      <c r="E22" s="342" t="s">
        <v>142</v>
      </c>
      <c r="F22" s="342"/>
      <c r="G22" s="342"/>
      <c r="H22" s="342"/>
      <c r="I22" s="85"/>
      <c r="J22" s="302" t="s">
        <v>143</v>
      </c>
      <c r="K22" s="302"/>
      <c r="L22" s="302"/>
      <c r="M22" s="302"/>
      <c r="N22" s="85"/>
      <c r="O22" s="302" t="s">
        <v>144</v>
      </c>
      <c r="P22" s="302"/>
      <c r="Q22" s="302"/>
      <c r="R22" s="302"/>
      <c r="S22" s="302"/>
      <c r="T22" s="312"/>
      <c r="U22" s="31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</row>
    <row r="23" spans="1:256" s="82" customFormat="1" ht="13.5" x14ac:dyDescent="0.25">
      <c r="A23" s="316"/>
      <c r="B23" s="316"/>
      <c r="C23" s="316"/>
      <c r="D23" s="316"/>
      <c r="E23" s="438"/>
      <c r="F23" s="438"/>
      <c r="G23" s="438"/>
      <c r="H23" s="438"/>
      <c r="I23" s="98"/>
      <c r="J23" s="438"/>
      <c r="K23" s="438"/>
      <c r="L23" s="438"/>
      <c r="M23" s="438"/>
      <c r="N23" s="98"/>
      <c r="O23" s="449"/>
      <c r="P23" s="449"/>
      <c r="Q23" s="449"/>
      <c r="R23" s="449"/>
      <c r="S23" s="449"/>
      <c r="T23" s="312"/>
      <c r="U23" s="312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</row>
    <row r="24" spans="1:256" s="82" customFormat="1" ht="13.5" x14ac:dyDescent="0.25">
      <c r="A24" s="316"/>
      <c r="B24" s="316"/>
      <c r="C24" s="316"/>
      <c r="D24" s="316"/>
      <c r="E24" s="438"/>
      <c r="F24" s="438"/>
      <c r="G24" s="438"/>
      <c r="H24" s="438"/>
      <c r="I24" s="98"/>
      <c r="J24" s="438"/>
      <c r="K24" s="438"/>
      <c r="L24" s="438"/>
      <c r="M24" s="438"/>
      <c r="N24" s="98"/>
      <c r="O24" s="449"/>
      <c r="P24" s="449"/>
      <c r="Q24" s="449"/>
      <c r="R24" s="449"/>
      <c r="S24" s="449"/>
      <c r="T24" s="312"/>
      <c r="U24" s="312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</row>
    <row r="25" spans="1:256" s="82" customFormat="1" ht="13.5" x14ac:dyDescent="0.25">
      <c r="A25" s="316"/>
      <c r="B25" s="316"/>
      <c r="C25" s="316"/>
      <c r="D25" s="316"/>
      <c r="E25" s="438"/>
      <c r="F25" s="438"/>
      <c r="G25" s="438"/>
      <c r="H25" s="438"/>
      <c r="I25" s="98"/>
      <c r="J25" s="438"/>
      <c r="K25" s="438"/>
      <c r="L25" s="438"/>
      <c r="M25" s="438"/>
      <c r="N25" s="98"/>
      <c r="O25" s="449"/>
      <c r="P25" s="449"/>
      <c r="Q25" s="449"/>
      <c r="R25" s="449"/>
      <c r="S25" s="449"/>
      <c r="T25" s="312"/>
      <c r="U25" s="312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</row>
    <row r="26" spans="1:256" s="82" customFormat="1" ht="13.5" x14ac:dyDescent="0.25">
      <c r="A26" s="317"/>
      <c r="B26" s="317"/>
      <c r="C26" s="317"/>
      <c r="D26" s="317"/>
      <c r="E26" s="438"/>
      <c r="F26" s="438"/>
      <c r="G26" s="438"/>
      <c r="H26" s="438"/>
      <c r="I26" s="88"/>
      <c r="J26" s="438"/>
      <c r="K26" s="438"/>
      <c r="L26" s="438"/>
      <c r="M26" s="438"/>
      <c r="N26" s="88"/>
      <c r="O26" s="449"/>
      <c r="P26" s="449"/>
      <c r="Q26" s="449"/>
      <c r="R26" s="449"/>
      <c r="S26" s="449"/>
      <c r="T26" s="338"/>
      <c r="U26" s="338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</row>
    <row r="27" spans="1:256" s="82" customFormat="1" ht="13.5" x14ac:dyDescent="0.25">
      <c r="A27" s="330" t="s">
        <v>146</v>
      </c>
      <c r="B27" s="330"/>
      <c r="C27" s="330"/>
      <c r="D27" s="330"/>
      <c r="E27" s="450" t="str">
        <f>IF(AND('BVR2'!C96="",'BVR2'!C99="",'BVR2'!C102=""),"NOT PROVIDED",IF('BVR2'!C96&gt;0,'DROPDOWN LIST'!E74,IF(AND('BVR2'!C96&gt;0,'BVR2'!C99&gt;0),'DROPDOWN LIST'!E74&amp;" / "&amp;'DROPDOWN LIST'!F74,IF(AND('BVR2'!C96&gt;0,'BVR2'!C99&gt;0,'BVR2'!C102&gt;0),'DROPDOWN LIST'!E74&amp;" / "&amp;'DROPDOWN LIST'!F74&amp;" / "&amp;'DROPDOWN LIST'!G74))))</f>
        <v>INPUT||PT=C:96||VAL= - INPUT||PT=C:97||VAL=INPUT||PT=C:98||VAL= / INPUT||PT=D:98||VAL=</v>
      </c>
      <c r="F27" s="450"/>
      <c r="G27" s="450"/>
      <c r="H27" s="450"/>
      <c r="I27" s="450"/>
      <c r="J27" s="450"/>
      <c r="K27" s="450"/>
      <c r="L27" s="450"/>
      <c r="M27" s="450"/>
      <c r="N27" s="450"/>
      <c r="O27" s="450"/>
      <c r="P27" s="450"/>
      <c r="Q27" s="450"/>
      <c r="R27" s="450"/>
      <c r="S27" s="450"/>
      <c r="T27" s="450"/>
      <c r="U27" s="450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</row>
    <row r="28" spans="1:256" s="82" customFormat="1" ht="13.5" x14ac:dyDescent="0.25">
      <c r="A28" s="334" t="s">
        <v>147</v>
      </c>
      <c r="B28" s="334"/>
      <c r="C28" s="334"/>
      <c r="D28" s="334"/>
      <c r="E28" s="83" t="e">
        <f>TRIM('BVR2'!C63+'BVR2'!E63)</f>
        <v>#VALUE!</v>
      </c>
      <c r="F28" s="446"/>
      <c r="G28" s="446"/>
      <c r="H28" s="446"/>
      <c r="I28" s="446"/>
      <c r="J28" s="100" t="s">
        <v>149</v>
      </c>
      <c r="K28" s="446" t="str">
        <f>TRIM('BVR2'!C63)</f>
        <v>INPUT||pt=C:63||val=</v>
      </c>
      <c r="L28" s="446"/>
      <c r="M28" s="446"/>
      <c r="N28" s="446"/>
      <c r="O28" s="96" t="s">
        <v>150</v>
      </c>
      <c r="P28" s="445" t="str">
        <f>TRIM('BVR2'!E63)</f>
        <v>INPUT||pt=E:63||val=</v>
      </c>
      <c r="Q28" s="445"/>
      <c r="R28" s="445"/>
      <c r="S28" s="445"/>
      <c r="T28" s="448"/>
      <c r="U28" s="44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</row>
    <row r="29" spans="1:256" s="82" customFormat="1" x14ac:dyDescent="0.2">
      <c r="A29" s="313" t="s">
        <v>151</v>
      </c>
      <c r="B29" s="313"/>
      <c r="C29" s="313"/>
      <c r="D29" s="313"/>
      <c r="E29" s="313"/>
      <c r="F29" s="313"/>
      <c r="G29" s="313"/>
      <c r="H29" s="313"/>
      <c r="I29" s="313"/>
      <c r="J29" s="313"/>
      <c r="K29" s="313"/>
      <c r="L29" s="313"/>
      <c r="M29" s="313"/>
      <c r="N29" s="313"/>
      <c r="O29" s="313"/>
      <c r="P29" s="313"/>
      <c r="Q29" s="313"/>
      <c r="R29" s="313"/>
      <c r="S29" s="313"/>
      <c r="T29" s="313"/>
      <c r="U29" s="313"/>
      <c r="V29" s="101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</row>
    <row r="30" spans="1:256" s="82" customFormat="1" x14ac:dyDescent="0.2">
      <c r="A30" s="102" t="s">
        <v>152</v>
      </c>
      <c r="B30" s="98" t="s">
        <v>10</v>
      </c>
      <c r="C30" s="103" t="str">
        <f>IF('BVR2'!D119="OWNED","/","")</f>
        <v/>
      </c>
      <c r="D30" s="98" t="s">
        <v>11</v>
      </c>
      <c r="E30" s="98" t="s">
        <v>32</v>
      </c>
      <c r="F30" s="98"/>
      <c r="G30" s="98" t="s">
        <v>10</v>
      </c>
      <c r="H30" s="103" t="str">
        <f>IF('BVR2'!D119="RENTED","/","")</f>
        <v/>
      </c>
      <c r="I30" s="98" t="s">
        <v>11</v>
      </c>
      <c r="J30" s="98" t="s">
        <v>28</v>
      </c>
      <c r="K30" s="98"/>
      <c r="L30" s="98" t="s">
        <v>10</v>
      </c>
      <c r="M30" s="103" t="str">
        <f>IF('BVR2'!D119="LEASED","/","")</f>
        <v/>
      </c>
      <c r="N30" s="98" t="s">
        <v>11</v>
      </c>
      <c r="O30" s="98" t="s">
        <v>153</v>
      </c>
      <c r="P30" s="98"/>
      <c r="Q30" s="98" t="s">
        <v>10</v>
      </c>
      <c r="R30" s="103" t="str">
        <f>IF('BVR2'!D119="USED FREE","/","")</f>
        <v/>
      </c>
      <c r="S30" s="98" t="s">
        <v>11</v>
      </c>
      <c r="T30" s="98" t="s">
        <v>154</v>
      </c>
      <c r="U30" s="104"/>
      <c r="V30" s="101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</row>
    <row r="31" spans="1:256" s="82" customFormat="1" ht="13.5" x14ac:dyDescent="0.25">
      <c r="A31" s="102"/>
      <c r="B31" s="98"/>
      <c r="C31" s="103"/>
      <c r="D31" s="98" t="s">
        <v>20</v>
      </c>
      <c r="E31" s="98" t="s">
        <v>155</v>
      </c>
      <c r="F31" s="98"/>
      <c r="G31" s="98"/>
      <c r="H31" s="103"/>
      <c r="I31" s="456" t="str">
        <f>IF(OR(H30="/",M30="/"),'BVR2'!C120,"")</f>
        <v/>
      </c>
      <c r="J31" s="457"/>
      <c r="K31" s="457"/>
      <c r="L31" s="457"/>
      <c r="M31" s="457"/>
      <c r="N31" s="98"/>
      <c r="O31" s="98"/>
      <c r="P31" s="455" t="str">
        <f>IF(R30="/",TRIM(UPPER('BVR2'!C121)),"")</f>
        <v/>
      </c>
      <c r="Q31" s="455"/>
      <c r="R31" s="455"/>
      <c r="S31" s="455"/>
      <c r="T31" s="455"/>
      <c r="U31" s="104"/>
      <c r="V31" s="10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</row>
    <row r="32" spans="1:256" s="82" customFormat="1" ht="13.5" x14ac:dyDescent="0.25">
      <c r="A32" s="328" t="s">
        <v>156</v>
      </c>
      <c r="B32" s="328"/>
      <c r="C32" s="328"/>
      <c r="D32" s="88"/>
      <c r="E32" s="447" t="str">
        <f>TRIM(UPPER('BVR2'!C115))</f>
        <v>INPUT||PT=A:114||VAL=</v>
      </c>
      <c r="F32" s="447"/>
      <c r="G32" s="447"/>
      <c r="H32" s="447"/>
      <c r="I32" s="447"/>
      <c r="J32" s="447"/>
      <c r="K32" s="447"/>
      <c r="L32" s="447"/>
      <c r="M32" s="447"/>
      <c r="N32" s="447"/>
      <c r="O32" s="447"/>
      <c r="P32" s="447"/>
      <c r="Q32" s="447"/>
      <c r="R32" s="447"/>
      <c r="S32" s="447"/>
      <c r="T32" s="447"/>
      <c r="U32" s="447"/>
      <c r="V32" s="101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</row>
    <row r="33" spans="1:256" s="82" customFormat="1" x14ac:dyDescent="0.2">
      <c r="A33" s="102" t="s">
        <v>157</v>
      </c>
      <c r="B33" s="98" t="s">
        <v>10</v>
      </c>
      <c r="C33" s="103" t="str">
        <f>IF('BVR2'!B129="YES","/","")</f>
        <v/>
      </c>
      <c r="D33" s="98" t="s">
        <v>11</v>
      </c>
      <c r="E33" s="98" t="s">
        <v>158</v>
      </c>
      <c r="F33" s="98"/>
      <c r="G33" s="98" t="s">
        <v>10</v>
      </c>
      <c r="H33" s="103" t="str">
        <f>IF('BVR2'!B130="YES","/","")</f>
        <v/>
      </c>
      <c r="I33" s="98" t="s">
        <v>11</v>
      </c>
      <c r="J33" s="98" t="s">
        <v>50</v>
      </c>
      <c r="K33" s="98"/>
      <c r="L33" s="98" t="s">
        <v>10</v>
      </c>
      <c r="M33" s="103" t="str">
        <f>IF('BVR2'!F129="YES","/","")</f>
        <v/>
      </c>
      <c r="N33" s="98" t="s">
        <v>11</v>
      </c>
      <c r="O33" s="98" t="s">
        <v>159</v>
      </c>
      <c r="P33" s="98"/>
      <c r="Q33" s="98" t="s">
        <v>10</v>
      </c>
      <c r="R33" s="103" t="str">
        <f>IF('BVR2'!F130="YES","/","")</f>
        <v/>
      </c>
      <c r="S33" s="98" t="s">
        <v>11</v>
      </c>
      <c r="T33" s="98" t="s">
        <v>160</v>
      </c>
      <c r="U33" s="104"/>
      <c r="V33" s="101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</row>
    <row r="34" spans="1:256" s="82" customFormat="1" x14ac:dyDescent="0.2">
      <c r="A34" s="102" t="s">
        <v>161</v>
      </c>
      <c r="B34" s="98" t="s">
        <v>10</v>
      </c>
      <c r="C34" s="103" t="str">
        <f>IF('BVR2'!B132="YES","/","")</f>
        <v/>
      </c>
      <c r="D34" s="98" t="s">
        <v>11</v>
      </c>
      <c r="E34" s="98" t="s">
        <v>162</v>
      </c>
      <c r="F34" s="98"/>
      <c r="G34" s="98" t="s">
        <v>10</v>
      </c>
      <c r="H34" s="103" t="str">
        <f>IF('BVR2'!B134="YES","/","")</f>
        <v/>
      </c>
      <c r="I34" s="98" t="s">
        <v>11</v>
      </c>
      <c r="J34" s="98" t="s">
        <v>163</v>
      </c>
      <c r="K34" s="98"/>
      <c r="L34" s="98" t="s">
        <v>10</v>
      </c>
      <c r="M34" s="103" t="str">
        <f>IF('BVR2'!B135="YES","/","")</f>
        <v/>
      </c>
      <c r="N34" s="98" t="s">
        <v>11</v>
      </c>
      <c r="O34" s="98" t="s">
        <v>164</v>
      </c>
      <c r="P34" s="98"/>
      <c r="Q34" s="98" t="s">
        <v>10</v>
      </c>
      <c r="R34" s="103" t="str">
        <f>IF('BVR2'!F134="YES","/","")</f>
        <v/>
      </c>
      <c r="S34" s="128" t="s">
        <v>11</v>
      </c>
      <c r="T34" s="98" t="s">
        <v>165</v>
      </c>
      <c r="U34" s="104"/>
      <c r="V34" s="101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</row>
    <row r="35" spans="1:256" s="82" customFormat="1" x14ac:dyDescent="0.2">
      <c r="A35" s="87"/>
      <c r="B35" s="88" t="s">
        <v>10</v>
      </c>
      <c r="C35" s="89" t="str">
        <f>IF('BVR2'!B133="YES","/","")</f>
        <v/>
      </c>
      <c r="D35" s="88" t="s">
        <v>11</v>
      </c>
      <c r="E35" s="88" t="s">
        <v>166</v>
      </c>
      <c r="F35" s="88"/>
      <c r="G35" s="88" t="s">
        <v>10</v>
      </c>
      <c r="H35" s="89" t="str">
        <f>IF('BVR2'!F132="YES","/","")</f>
        <v/>
      </c>
      <c r="I35" s="88" t="s">
        <v>11</v>
      </c>
      <c r="J35" s="88" t="s">
        <v>167</v>
      </c>
      <c r="K35" s="88"/>
      <c r="L35" s="88" t="s">
        <v>10</v>
      </c>
      <c r="M35" s="89" t="str">
        <f>IF('BVR2'!F135="YES","/","")</f>
        <v/>
      </c>
      <c r="N35" s="88" t="s">
        <v>11</v>
      </c>
      <c r="O35" s="88" t="s">
        <v>168</v>
      </c>
      <c r="P35" s="88"/>
      <c r="Q35" s="88" t="s">
        <v>10</v>
      </c>
      <c r="R35" s="89" t="str">
        <f>IF('BVR2'!F133="YES","/","")</f>
        <v/>
      </c>
      <c r="S35" s="88" t="s">
        <v>11</v>
      </c>
      <c r="T35" s="88" t="s">
        <v>169</v>
      </c>
      <c r="U35" s="106"/>
      <c r="V35" s="101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</row>
    <row r="36" spans="1:256" s="82" customFormat="1" x14ac:dyDescent="0.2">
      <c r="A36" s="313" t="s">
        <v>72</v>
      </c>
      <c r="B36" s="313"/>
      <c r="C36" s="313"/>
      <c r="D36" s="313"/>
      <c r="E36" s="313"/>
      <c r="F36" s="313"/>
      <c r="G36" s="313"/>
      <c r="H36" s="313"/>
      <c r="I36" s="313"/>
      <c r="J36" s="313"/>
      <c r="K36" s="313"/>
      <c r="L36" s="313"/>
      <c r="M36" s="313"/>
      <c r="N36" s="313"/>
      <c r="O36" s="313"/>
      <c r="P36" s="313"/>
      <c r="Q36" s="313"/>
      <c r="R36" s="313"/>
      <c r="S36" s="313"/>
      <c r="T36" s="313"/>
      <c r="U36" s="313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  <c r="IV36"/>
    </row>
    <row r="37" spans="1:256" s="82" customFormat="1" x14ac:dyDescent="0.2">
      <c r="A37" s="330" t="s">
        <v>170</v>
      </c>
      <c r="B37" s="330"/>
      <c r="C37" s="330"/>
      <c r="D37" s="331">
        <f>COUNT(A39:E42)</f>
        <v>0</v>
      </c>
      <c r="E37" s="331"/>
      <c r="F37" s="331"/>
      <c r="G37" s="331"/>
      <c r="H37" s="332" t="s">
        <v>171</v>
      </c>
      <c r="I37" s="332"/>
      <c r="J37" s="332"/>
      <c r="K37" s="332"/>
      <c r="L37" s="332"/>
      <c r="M37" s="332"/>
      <c r="N37" s="332"/>
      <c r="O37" s="333"/>
      <c r="P37" s="333"/>
      <c r="Q37" s="333"/>
      <c r="R37" s="333"/>
      <c r="S37" s="333"/>
      <c r="T37" s="333"/>
      <c r="U37" s="333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</row>
    <row r="38" spans="1:256" s="82" customFormat="1" x14ac:dyDescent="0.2">
      <c r="A38" s="323" t="s">
        <v>172</v>
      </c>
      <c r="B38" s="323"/>
      <c r="C38" s="323"/>
      <c r="D38" s="323"/>
      <c r="E38" s="323"/>
      <c r="F38" s="324" t="s">
        <v>173</v>
      </c>
      <c r="G38" s="324"/>
      <c r="H38" s="324"/>
      <c r="I38" s="324"/>
      <c r="J38" s="324"/>
      <c r="K38" s="325" t="s">
        <v>174</v>
      </c>
      <c r="L38" s="325"/>
      <c r="M38" s="325"/>
      <c r="N38" s="325"/>
      <c r="O38" s="325"/>
      <c r="P38" s="325"/>
      <c r="Q38" s="325"/>
      <c r="R38" s="325"/>
      <c r="S38" s="325"/>
      <c r="T38" s="325"/>
      <c r="U38" s="325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</row>
    <row r="39" spans="1:256" s="82" customFormat="1" ht="13.5" x14ac:dyDescent="0.25">
      <c r="A39" s="441" t="str">
        <f>IF('BVR2'!B137="","NONE",TRIM(UPPER('BVR2'!B137)))</f>
        <v>INPUT||PT=B:137||VAL=</v>
      </c>
      <c r="B39" s="441"/>
      <c r="C39" s="441"/>
      <c r="D39" s="441"/>
      <c r="E39" s="441"/>
      <c r="F39" s="444" t="str">
        <f>IF('BVR2'!B137="","",TRIM('BVR2'!E140)&amp;" / "&amp;TRIM('BVR2'!B140))</f>
        <v xml:space="preserve"> / </v>
      </c>
      <c r="G39" s="445"/>
      <c r="H39" s="445"/>
      <c r="I39" s="445"/>
      <c r="J39" s="446"/>
      <c r="K39" s="443" t="str">
        <f>IF('BVR2'!B137="","",TRIM(UPPER('BVR2'!C139)))</f>
        <v>LABEL||PT=C:139||VAL=PARKING</v>
      </c>
      <c r="L39" s="443"/>
      <c r="M39" s="443"/>
      <c r="N39" s="443"/>
      <c r="O39" s="443"/>
      <c r="P39" s="443"/>
      <c r="Q39" s="443"/>
      <c r="R39" s="443"/>
      <c r="S39" s="443"/>
      <c r="T39" s="443"/>
      <c r="U39" s="443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</row>
    <row r="40" spans="1:256" s="82" customFormat="1" ht="13.5" x14ac:dyDescent="0.25">
      <c r="A40" s="441" t="str">
        <f>IF('BVR2'!B137="","",TRIM(UPPER('BVR2'!B141)))</f>
        <v>INPUT||PT=B:141||VAL=</v>
      </c>
      <c r="B40" s="441"/>
      <c r="C40" s="441"/>
      <c r="D40" s="441"/>
      <c r="E40" s="441"/>
      <c r="F40" s="444" t="str">
        <f>IF('BVR2'!B141="","",TRIM('BVR2'!E144)&amp;" / "&amp;TRIM('BVR2'!B144))</f>
        <v xml:space="preserve"> / </v>
      </c>
      <c r="G40" s="445"/>
      <c r="H40" s="445"/>
      <c r="I40" s="445"/>
      <c r="J40" s="446"/>
      <c r="K40" s="443" t="str">
        <f>IF('BVR2'!B137="","",TRIM(UPPER('BVR2'!C143)))</f>
        <v>LABEL||PT=C:143||VAL=PARKING</v>
      </c>
      <c r="L40" s="443"/>
      <c r="M40" s="443"/>
      <c r="N40" s="443"/>
      <c r="O40" s="443"/>
      <c r="P40" s="443"/>
      <c r="Q40" s="443"/>
      <c r="R40" s="443"/>
      <c r="S40" s="443"/>
      <c r="T40" s="443"/>
      <c r="U40" s="443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</row>
    <row r="41" spans="1:256" s="82" customFormat="1" ht="13.5" x14ac:dyDescent="0.25">
      <c r="A41" s="441" t="str">
        <f>IF('BVR2'!B137="","",TRIM(UPPER('BVR2'!B145)))</f>
        <v>INPUT||PT=B:145||VAL=</v>
      </c>
      <c r="B41" s="441"/>
      <c r="C41" s="441"/>
      <c r="D41" s="441"/>
      <c r="E41" s="441"/>
      <c r="F41" s="444" t="str">
        <f>IF('BVR2'!B145="","",TRIM('BVR2'!E148)&amp;" / "&amp;TRIM('BVR2'!B148))</f>
        <v xml:space="preserve"> / </v>
      </c>
      <c r="G41" s="445"/>
      <c r="H41" s="445"/>
      <c r="I41" s="445"/>
      <c r="J41" s="446"/>
      <c r="K41" s="443" t="str">
        <f>IF('BVR2'!B137="","",TRIM(UPPER('BVR2'!C147)))</f>
        <v>LABEL||PT=C:147||VAL=PARKING</v>
      </c>
      <c r="L41" s="443"/>
      <c r="M41" s="443"/>
      <c r="N41" s="443"/>
      <c r="O41" s="443"/>
      <c r="P41" s="443"/>
      <c r="Q41" s="443"/>
      <c r="R41" s="443"/>
      <c r="S41" s="443"/>
      <c r="T41" s="443"/>
      <c r="U41" s="443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</row>
    <row r="42" spans="1:256" s="82" customFormat="1" ht="13.5" x14ac:dyDescent="0.25">
      <c r="A42" s="441" t="str">
        <f>IF('BVR2'!B137="","",TRIM(UPPER('BVR2'!B149)))</f>
        <v>INPUT||PT=B:149||VAL=</v>
      </c>
      <c r="B42" s="441"/>
      <c r="C42" s="441"/>
      <c r="D42" s="441"/>
      <c r="E42" s="441"/>
      <c r="F42" s="442" t="str">
        <f>IF('BVR2'!B149="","",TRIM('BVR2'!E152)&amp;" / "&amp;TRIM('BVR2'!B152))</f>
        <v xml:space="preserve"> / </v>
      </c>
      <c r="G42" s="442"/>
      <c r="H42" s="442"/>
      <c r="I42" s="442"/>
      <c r="J42" s="442"/>
      <c r="K42" s="443" t="str">
        <f>IF('BVR2'!B137="","",TRIM(UPPER('BVR2'!C151)))</f>
        <v>LABEL||PT=C:151||VAL=PARKING</v>
      </c>
      <c r="L42" s="443"/>
      <c r="M42" s="443"/>
      <c r="N42" s="443"/>
      <c r="O42" s="443"/>
      <c r="P42" s="443"/>
      <c r="Q42" s="443"/>
      <c r="R42" s="443"/>
      <c r="S42" s="443"/>
      <c r="T42" s="443"/>
      <c r="U42" s="443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  <c r="HU42"/>
      <c r="HV42"/>
      <c r="HW42"/>
      <c r="HX42"/>
      <c r="HY42"/>
      <c r="HZ42"/>
      <c r="IA42"/>
      <c r="IB42"/>
      <c r="IC42"/>
      <c r="ID42"/>
      <c r="IE42"/>
      <c r="IF42"/>
      <c r="IG42"/>
      <c r="IH42"/>
      <c r="II42"/>
      <c r="IJ42"/>
      <c r="IK42"/>
      <c r="IL42"/>
      <c r="IM42"/>
      <c r="IN42"/>
      <c r="IO42"/>
      <c r="IP42"/>
      <c r="IQ42"/>
      <c r="IR42"/>
      <c r="IS42"/>
      <c r="IT42"/>
      <c r="IU42"/>
      <c r="IV42"/>
    </row>
    <row r="43" spans="1:256" s="82" customFormat="1" x14ac:dyDescent="0.2">
      <c r="A43" s="313" t="s">
        <v>175</v>
      </c>
      <c r="B43" s="313"/>
      <c r="C43" s="313"/>
      <c r="D43" s="313"/>
      <c r="E43" s="313"/>
      <c r="F43" s="313"/>
      <c r="G43" s="313"/>
      <c r="H43" s="313"/>
      <c r="I43" s="313"/>
      <c r="J43" s="313"/>
      <c r="K43" s="313"/>
      <c r="L43" s="313"/>
      <c r="M43" s="313"/>
      <c r="N43" s="313"/>
      <c r="O43" s="313"/>
      <c r="P43" s="313"/>
      <c r="Q43" s="313"/>
      <c r="R43" s="313"/>
      <c r="S43" s="313"/>
      <c r="T43" s="313"/>
      <c r="U43" s="31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  <c r="IG43"/>
      <c r="IH43"/>
      <c r="II43"/>
      <c r="IJ43"/>
      <c r="IK43"/>
      <c r="IL43"/>
      <c r="IM43"/>
      <c r="IN43"/>
      <c r="IO43"/>
      <c r="IP43"/>
      <c r="IQ43"/>
      <c r="IR43"/>
      <c r="IS43"/>
      <c r="IT43"/>
      <c r="IU43"/>
      <c r="IV43"/>
    </row>
    <row r="44" spans="1:256" s="82" customFormat="1" x14ac:dyDescent="0.2">
      <c r="A44" s="84" t="s">
        <v>176</v>
      </c>
      <c r="B44" s="85" t="s">
        <v>10</v>
      </c>
      <c r="C44" s="86" t="str">
        <f>IF('BVR2'!C70="FINANCIAL STATEMENT","/","")</f>
        <v/>
      </c>
      <c r="D44" s="85" t="s">
        <v>11</v>
      </c>
      <c r="E44" s="314" t="s">
        <v>177</v>
      </c>
      <c r="F44" s="314"/>
      <c r="G44" s="314"/>
      <c r="H44" s="314"/>
      <c r="I44" s="314"/>
      <c r="J44" s="314"/>
      <c r="K44" s="85"/>
      <c r="L44" s="85" t="s">
        <v>10</v>
      </c>
      <c r="M44" s="86" t="str">
        <f>IF('BVR2'!C70="INTERVIEW","/","")</f>
        <v/>
      </c>
      <c r="N44" s="85" t="s">
        <v>11</v>
      </c>
      <c r="O44" s="314" t="s">
        <v>178</v>
      </c>
      <c r="P44" s="314"/>
      <c r="Q44" s="85" t="s">
        <v>10</v>
      </c>
      <c r="R44" s="86" t="str">
        <f>IF('BVR2'!C70="ESTIMATE","/","")</f>
        <v/>
      </c>
      <c r="S44" s="85" t="s">
        <v>11</v>
      </c>
      <c r="T44" s="315" t="s">
        <v>179</v>
      </c>
      <c r="U44" s="315"/>
      <c r="FR44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J44"/>
      <c r="GK44"/>
      <c r="GL44"/>
      <c r="GM44"/>
      <c r="GN44"/>
      <c r="GO44"/>
      <c r="GP44"/>
      <c r="GQ44"/>
      <c r="GR44"/>
      <c r="GS44"/>
      <c r="GT44"/>
      <c r="GU44"/>
      <c r="GV44"/>
      <c r="GW44"/>
      <c r="GX44"/>
      <c r="GY44"/>
      <c r="GZ44"/>
      <c r="HA44"/>
      <c r="HB44"/>
      <c r="HC44"/>
      <c r="HD44"/>
      <c r="HE44"/>
      <c r="HF44"/>
      <c r="HG44"/>
      <c r="HH44"/>
      <c r="HI44"/>
      <c r="HJ44"/>
      <c r="HK44"/>
      <c r="HL44"/>
      <c r="HM44"/>
      <c r="HN44"/>
      <c r="HO44"/>
      <c r="HP44"/>
      <c r="HQ44"/>
      <c r="HR44"/>
      <c r="HS44"/>
      <c r="HT44"/>
      <c r="HU44"/>
      <c r="HV44"/>
      <c r="HW44"/>
      <c r="HX44"/>
      <c r="HY44"/>
      <c r="HZ44"/>
      <c r="IA44"/>
      <c r="IB44"/>
      <c r="IC44"/>
      <c r="ID44"/>
      <c r="IE44"/>
      <c r="IF44"/>
      <c r="IG44"/>
      <c r="IH44"/>
      <c r="II44"/>
      <c r="IJ44"/>
      <c r="IK44"/>
      <c r="IL44"/>
      <c r="IM44"/>
      <c r="IN44"/>
      <c r="IO44"/>
      <c r="IP44"/>
      <c r="IQ44"/>
      <c r="IR44"/>
      <c r="IS44"/>
      <c r="IT44"/>
      <c r="IU44"/>
      <c r="IV44"/>
    </row>
    <row r="45" spans="1:256" s="82" customFormat="1" ht="13.5" x14ac:dyDescent="0.25">
      <c r="A45" s="316" t="s">
        <v>180</v>
      </c>
      <c r="B45" s="316"/>
      <c r="C45" s="316"/>
      <c r="D45" s="316"/>
      <c r="E45" s="438" t="str">
        <f>TRIM('BVR2'!D71)</f>
        <v>INPUT||pt=D:71||val=</v>
      </c>
      <c r="F45" s="438"/>
      <c r="G45" s="438"/>
      <c r="H45" s="438"/>
      <c r="I45" s="438"/>
      <c r="J45" s="129"/>
      <c r="K45" s="311" t="s">
        <v>182</v>
      </c>
      <c r="L45" s="311"/>
      <c r="M45" s="311"/>
      <c r="N45" s="311"/>
      <c r="O45" s="311"/>
      <c r="P45" s="311"/>
      <c r="Q45" s="438" t="str">
        <f>TRIM('BVR2'!B73)</f>
        <v>INPUT||pt=B:73||val=</v>
      </c>
      <c r="R45" s="438"/>
      <c r="S45" s="438"/>
      <c r="T45" s="438"/>
      <c r="U45" s="438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J45"/>
      <c r="GK45"/>
      <c r="GL45"/>
      <c r="GM45"/>
      <c r="GN45"/>
      <c r="GO45"/>
      <c r="GP45"/>
      <c r="GQ45"/>
      <c r="GR45"/>
      <c r="GS45"/>
      <c r="GT45"/>
      <c r="GU45"/>
      <c r="GV45"/>
      <c r="GW45"/>
      <c r="GX45"/>
      <c r="GY45"/>
      <c r="GZ45"/>
      <c r="HA45"/>
      <c r="HB45"/>
      <c r="HC45"/>
      <c r="HD45"/>
      <c r="HE45"/>
      <c r="HF45"/>
      <c r="HG45"/>
      <c r="HH45"/>
      <c r="HI45"/>
      <c r="HJ45"/>
      <c r="HK45"/>
      <c r="HL45"/>
      <c r="HM45"/>
      <c r="HN45"/>
      <c r="HO45"/>
      <c r="HP45"/>
      <c r="HQ45"/>
      <c r="HR45"/>
      <c r="HS45"/>
      <c r="HT45"/>
      <c r="HU45"/>
      <c r="HV45"/>
      <c r="HW45"/>
      <c r="HX45"/>
      <c r="HY45"/>
      <c r="HZ45"/>
      <c r="IA45"/>
      <c r="IB45"/>
      <c r="IC45"/>
      <c r="ID45"/>
      <c r="IE45"/>
      <c r="IF45"/>
      <c r="IG45"/>
      <c r="IH45"/>
      <c r="II45"/>
      <c r="IJ45"/>
      <c r="IK45"/>
      <c r="IL45"/>
      <c r="IM45"/>
      <c r="IN45"/>
      <c r="IO45"/>
      <c r="IP45"/>
      <c r="IQ45"/>
      <c r="IR45"/>
      <c r="IS45"/>
      <c r="IT45"/>
      <c r="IU45"/>
      <c r="IV45"/>
    </row>
    <row r="46" spans="1:256" s="82" customFormat="1" ht="14.25" customHeight="1" x14ac:dyDescent="0.25">
      <c r="A46" s="316" t="s">
        <v>316</v>
      </c>
      <c r="B46" s="316"/>
      <c r="C46" s="316"/>
      <c r="D46" s="316"/>
      <c r="E46" s="438" t="str">
        <f>TRIM('BVR2'!F73)</f>
        <v>INPUT||pt=F:73||val=</v>
      </c>
      <c r="F46" s="438"/>
      <c r="G46" s="438"/>
      <c r="H46" s="438"/>
      <c r="I46" s="438"/>
      <c r="J46" s="98"/>
      <c r="K46" s="311" t="s">
        <v>184</v>
      </c>
      <c r="L46" s="311"/>
      <c r="M46" s="311"/>
      <c r="N46" s="311"/>
      <c r="O46" s="311"/>
      <c r="P46" s="311"/>
      <c r="Q46" s="438" t="str">
        <f>TRIM('BVR2'!D72)</f>
        <v>INPUT||pt=D:72||val=</v>
      </c>
      <c r="R46" s="438"/>
      <c r="S46" s="438"/>
      <c r="T46" s="438"/>
      <c r="U46" s="438"/>
      <c r="FR46"/>
      <c r="FS46"/>
      <c r="FT46"/>
      <c r="FU46"/>
      <c r="FV46"/>
      <c r="FW46"/>
      <c r="FX46"/>
      <c r="FY46"/>
      <c r="FZ46"/>
      <c r="GA46"/>
      <c r="GB46"/>
      <c r="GC46"/>
      <c r="GD46"/>
      <c r="GE46"/>
      <c r="GF46"/>
      <c r="GG46"/>
      <c r="GH46"/>
      <c r="GI46"/>
      <c r="GJ46"/>
      <c r="GK46"/>
      <c r="GL46"/>
      <c r="GM46"/>
      <c r="GN46"/>
      <c r="GO46"/>
      <c r="GP46"/>
      <c r="GQ46"/>
      <c r="GR46"/>
      <c r="GS46"/>
      <c r="GT46"/>
      <c r="GU46"/>
      <c r="GV46"/>
      <c r="GW46"/>
      <c r="GX46"/>
      <c r="GY46"/>
      <c r="GZ46"/>
      <c r="HA46"/>
      <c r="HB46"/>
      <c r="HC46"/>
      <c r="HD46"/>
      <c r="HE46"/>
      <c r="HF46"/>
      <c r="HG46"/>
      <c r="HH46"/>
      <c r="HI46"/>
      <c r="HJ46"/>
      <c r="HK46"/>
      <c r="HL46"/>
      <c r="HM46"/>
      <c r="HN46"/>
      <c r="HO46"/>
      <c r="HP46"/>
      <c r="HQ46"/>
      <c r="HR46"/>
      <c r="HS46"/>
      <c r="HT46"/>
      <c r="HU46"/>
      <c r="HV46"/>
      <c r="HW46"/>
      <c r="HX46"/>
      <c r="HY46"/>
      <c r="HZ46"/>
      <c r="IA46"/>
      <c r="IB46"/>
      <c r="IC46"/>
      <c r="ID46"/>
      <c r="IE46"/>
      <c r="IF46"/>
      <c r="IG46"/>
      <c r="IH46"/>
      <c r="II46"/>
      <c r="IJ46"/>
      <c r="IK46"/>
      <c r="IL46"/>
      <c r="IM46"/>
      <c r="IN46"/>
      <c r="IO46"/>
      <c r="IP46"/>
      <c r="IQ46"/>
      <c r="IR46"/>
      <c r="IS46"/>
      <c r="IT46"/>
      <c r="IU46"/>
      <c r="IV46"/>
    </row>
    <row r="47" spans="1:256" s="82" customFormat="1" ht="13.5" x14ac:dyDescent="0.25">
      <c r="A47" s="316" t="s">
        <v>185</v>
      </c>
      <c r="B47" s="316"/>
      <c r="C47" s="316"/>
      <c r="D47" s="316"/>
      <c r="E47" s="438" t="str">
        <f>TRIM('BVR2'!F65)</f>
        <v>INPUT||pt=F:65||val=</v>
      </c>
      <c r="F47" s="438"/>
      <c r="G47" s="438"/>
      <c r="H47" s="438"/>
      <c r="I47" s="438"/>
      <c r="J47" s="98"/>
      <c r="K47" s="439" t="s">
        <v>186</v>
      </c>
      <c r="L47" s="311"/>
      <c r="M47" s="311"/>
      <c r="N47" s="311"/>
      <c r="O47" s="311"/>
      <c r="P47" s="311"/>
      <c r="Q47" s="438" t="str">
        <f>TRIM('BVR2'!F74)</f>
        <v>INPUT||pt=F:74||val=</v>
      </c>
      <c r="R47" s="438"/>
      <c r="S47" s="438"/>
      <c r="T47" s="438"/>
      <c r="U47" s="438"/>
      <c r="FR47"/>
      <c r="FS47"/>
      <c r="FT47"/>
      <c r="FU47"/>
      <c r="FV47"/>
      <c r="FW47"/>
      <c r="FX47"/>
      <c r="FY47"/>
      <c r="FZ47"/>
      <c r="GA47"/>
      <c r="GB47"/>
      <c r="GC47"/>
      <c r="GD47"/>
      <c r="GE47"/>
      <c r="GF47"/>
      <c r="GG47"/>
      <c r="GH47"/>
      <c r="GI47"/>
      <c r="GJ47"/>
      <c r="GK47"/>
      <c r="GL47"/>
      <c r="GM47"/>
      <c r="GN47"/>
      <c r="GO47"/>
      <c r="GP47"/>
      <c r="GQ47"/>
      <c r="GR47"/>
      <c r="GS47"/>
      <c r="GT47"/>
      <c r="GU47"/>
      <c r="GV47"/>
      <c r="GW47"/>
      <c r="GX47"/>
      <c r="GY47"/>
      <c r="GZ47"/>
      <c r="HA47"/>
      <c r="HB47"/>
      <c r="HC47"/>
      <c r="HD47"/>
      <c r="HE47"/>
      <c r="HF47"/>
      <c r="HG47"/>
      <c r="HH47"/>
      <c r="HI47"/>
      <c r="HJ47"/>
      <c r="HK47"/>
      <c r="HL47"/>
      <c r="HM47"/>
      <c r="HN47"/>
      <c r="HO47"/>
      <c r="HP47"/>
      <c r="HQ47"/>
      <c r="HR47"/>
      <c r="HS47"/>
      <c r="HT47"/>
      <c r="HU47"/>
      <c r="HV47"/>
      <c r="HW47"/>
      <c r="HX47"/>
      <c r="HY47"/>
      <c r="HZ47"/>
      <c r="IA47"/>
      <c r="IB47"/>
      <c r="IC47"/>
      <c r="ID47"/>
      <c r="IE47"/>
      <c r="IF47"/>
      <c r="IG47"/>
      <c r="IH47"/>
      <c r="II47"/>
      <c r="IJ47"/>
      <c r="IK47"/>
      <c r="IL47"/>
      <c r="IM47"/>
      <c r="IN47"/>
      <c r="IO47"/>
      <c r="IP47"/>
      <c r="IQ47"/>
      <c r="IR47"/>
      <c r="IS47"/>
      <c r="IT47"/>
      <c r="IU47"/>
      <c r="IV47"/>
    </row>
    <row r="48" spans="1:256" s="82" customFormat="1" ht="38.450000000000003" customHeight="1" x14ac:dyDescent="0.25">
      <c r="A48" s="317" t="s">
        <v>187</v>
      </c>
      <c r="B48" s="317"/>
      <c r="C48" s="317"/>
      <c r="D48" s="317"/>
      <c r="E48" s="440" t="str">
        <f>'DROPDOWN LIST'!C129&amp;CHAR(10)&amp;'DROPDOWN LIST'!D129&amp;CHAR(10)&amp;'DROPDOWN LIST'!E129&amp;CHAR(10)&amp;'DROPDOWN LIST'!F129</f>
        <v xml:space="preserve">
</v>
      </c>
      <c r="F48" s="440"/>
      <c r="G48" s="440"/>
      <c r="H48" s="440"/>
      <c r="I48" s="440"/>
      <c r="J48" s="88"/>
      <c r="K48" s="318" t="s">
        <v>188</v>
      </c>
      <c r="L48" s="318"/>
      <c r="M48" s="318"/>
      <c r="N48" s="318"/>
      <c r="O48" s="318"/>
      <c r="P48" s="318"/>
      <c r="Q48" s="438" t="str">
        <f>TRIM('BVR2'!C74)</f>
        <v>LABEL||pt=C:74||val=</v>
      </c>
      <c r="R48" s="438"/>
      <c r="S48" s="438"/>
      <c r="T48" s="438"/>
      <c r="U48" s="43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</row>
    <row r="49" spans="1:256" s="82" customFormat="1" x14ac:dyDescent="0.2">
      <c r="A49" s="313" t="s">
        <v>189</v>
      </c>
      <c r="B49" s="313"/>
      <c r="C49" s="313"/>
      <c r="D49" s="313"/>
      <c r="E49" s="313"/>
      <c r="F49" s="313"/>
      <c r="G49" s="313"/>
      <c r="H49" s="313"/>
      <c r="I49" s="313"/>
      <c r="J49" s="313"/>
      <c r="K49" s="313"/>
      <c r="L49" s="313"/>
      <c r="M49" s="313"/>
      <c r="N49" s="313"/>
      <c r="O49" s="313"/>
      <c r="P49" s="313"/>
      <c r="Q49" s="313"/>
      <c r="R49" s="313"/>
      <c r="S49" s="313"/>
      <c r="T49" s="313"/>
      <c r="U49" s="313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</row>
    <row r="50" spans="1:256" s="82" customFormat="1" x14ac:dyDescent="0.2">
      <c r="A50" s="109" t="s">
        <v>232</v>
      </c>
      <c r="B50" s="85" t="s">
        <v>10</v>
      </c>
      <c r="C50" s="103" t="str">
        <f>IF('BVR2'!C154="BRISK","/","")</f>
        <v/>
      </c>
      <c r="D50" s="85" t="s">
        <v>11</v>
      </c>
      <c r="E50" s="107" t="s">
        <v>191</v>
      </c>
      <c r="F50" s="107"/>
      <c r="G50" s="85" t="s">
        <v>10</v>
      </c>
      <c r="H50" s="86" t="str">
        <f>IF('BVR2'!C154="MODERATE","/","")</f>
        <v/>
      </c>
      <c r="I50" s="85" t="s">
        <v>11</v>
      </c>
      <c r="J50" s="314" t="s">
        <v>192</v>
      </c>
      <c r="K50" s="314"/>
      <c r="L50" s="85" t="s">
        <v>10</v>
      </c>
      <c r="M50" s="86" t="str">
        <f>IF('BVR2'!C154="SLOW","/","")</f>
        <v/>
      </c>
      <c r="N50" s="85" t="s">
        <v>11</v>
      </c>
      <c r="O50" s="314" t="s">
        <v>193</v>
      </c>
      <c r="P50" s="314"/>
      <c r="Q50" s="85"/>
      <c r="R50" s="86"/>
      <c r="S50" s="85"/>
      <c r="T50" s="315"/>
      <c r="U50" s="315"/>
      <c r="FR50"/>
      <c r="FS50"/>
      <c r="FT50"/>
      <c r="FU50"/>
      <c r="FV50"/>
      <c r="FW50"/>
      <c r="FX50"/>
      <c r="FY50"/>
      <c r="FZ50"/>
      <c r="GA50"/>
      <c r="GB50"/>
      <c r="GC50"/>
      <c r="GD50"/>
      <c r="GE50"/>
      <c r="GF50"/>
      <c r="GG50"/>
      <c r="GH50"/>
      <c r="GI50"/>
      <c r="GJ50"/>
      <c r="GK50"/>
      <c r="GL50"/>
      <c r="GM50"/>
      <c r="GN50"/>
      <c r="GO50"/>
      <c r="GP50"/>
      <c r="GQ50"/>
      <c r="GR50"/>
      <c r="GS50"/>
      <c r="GT50"/>
      <c r="GU50"/>
      <c r="GV50"/>
      <c r="GW50"/>
      <c r="GX50"/>
      <c r="GY50"/>
      <c r="GZ50"/>
      <c r="HA50"/>
      <c r="HB50"/>
      <c r="HC50"/>
      <c r="HD50"/>
      <c r="HE50"/>
      <c r="HF50"/>
      <c r="HG50"/>
      <c r="HH50"/>
      <c r="HI50"/>
      <c r="HJ50"/>
      <c r="HK50"/>
      <c r="HL50"/>
      <c r="HM50"/>
      <c r="HN50"/>
      <c r="HO50"/>
      <c r="HP50"/>
      <c r="HQ50"/>
      <c r="HR50"/>
      <c r="HS50"/>
      <c r="HT50"/>
      <c r="HU50"/>
      <c r="HV50"/>
      <c r="HW50"/>
      <c r="HX50"/>
      <c r="HY50"/>
      <c r="HZ50"/>
      <c r="IA50"/>
      <c r="IB50"/>
      <c r="IC50"/>
      <c r="ID50"/>
      <c r="IE50"/>
      <c r="IF50"/>
      <c r="IG50"/>
      <c r="IH50"/>
      <c r="II50"/>
      <c r="IJ50"/>
      <c r="IK50"/>
      <c r="IL50"/>
      <c r="IM50"/>
      <c r="IN50"/>
      <c r="IO50"/>
      <c r="IP50"/>
      <c r="IQ50"/>
      <c r="IR50"/>
      <c r="IS50"/>
      <c r="IT50"/>
      <c r="IU50"/>
      <c r="IV50"/>
    </row>
    <row r="51" spans="1:256" s="82" customFormat="1" x14ac:dyDescent="0.2">
      <c r="A51" s="110" t="s">
        <v>231</v>
      </c>
      <c r="B51" s="98" t="s">
        <v>10</v>
      </c>
      <c r="C51" s="103" t="str">
        <f>IF('BVR2'!C155="GOOD","/","")</f>
        <v/>
      </c>
      <c r="D51" s="98" t="s">
        <v>11</v>
      </c>
      <c r="E51" s="108" t="s">
        <v>60</v>
      </c>
      <c r="F51" s="108"/>
      <c r="G51" s="98" t="s">
        <v>10</v>
      </c>
      <c r="H51" s="103" t="str">
        <f>IF('BVR2'!C155="FAIR","/","")</f>
        <v/>
      </c>
      <c r="I51" s="98" t="s">
        <v>11</v>
      </c>
      <c r="J51" s="311" t="s">
        <v>61</v>
      </c>
      <c r="K51" s="311"/>
      <c r="L51" s="98" t="s">
        <v>10</v>
      </c>
      <c r="M51" s="103" t="str">
        <f>IF('BVR2'!C155="POOR","/","")</f>
        <v/>
      </c>
      <c r="N51" s="98" t="s">
        <v>11</v>
      </c>
      <c r="O51" s="311" t="s">
        <v>62</v>
      </c>
      <c r="P51" s="311"/>
      <c r="Q51" s="98"/>
      <c r="R51" s="103"/>
      <c r="S51" s="98"/>
      <c r="T51" s="312"/>
      <c r="U51" s="312"/>
      <c r="FR51"/>
      <c r="FS51"/>
      <c r="FT51"/>
      <c r="FU51"/>
      <c r="FV51"/>
      <c r="FW51"/>
      <c r="FX51"/>
      <c r="FY51"/>
      <c r="FZ51"/>
      <c r="GA51"/>
      <c r="GB51"/>
      <c r="GC51"/>
      <c r="GD51"/>
      <c r="GE51"/>
      <c r="GF51"/>
      <c r="GG51"/>
      <c r="GH51"/>
      <c r="GI51"/>
      <c r="GJ51"/>
      <c r="GK51"/>
      <c r="GL51"/>
      <c r="GM51"/>
      <c r="GN51"/>
      <c r="GO51"/>
      <c r="GP51"/>
      <c r="GQ51"/>
      <c r="GR51"/>
      <c r="GS51"/>
      <c r="GT51"/>
      <c r="GU51"/>
      <c r="GV51"/>
      <c r="GW51"/>
      <c r="GX51"/>
      <c r="GY51"/>
      <c r="GZ51"/>
      <c r="HA51"/>
      <c r="HB51"/>
      <c r="HC51"/>
      <c r="HD51"/>
      <c r="HE51"/>
      <c r="HF51"/>
      <c r="HG51"/>
      <c r="HH51"/>
      <c r="HI51"/>
      <c r="HJ51"/>
      <c r="HK51"/>
      <c r="HL51"/>
      <c r="HM51"/>
      <c r="HN51"/>
      <c r="HO51"/>
      <c r="HP51"/>
      <c r="HQ51"/>
      <c r="HR51"/>
      <c r="HS51"/>
      <c r="HT51"/>
      <c r="HU51"/>
      <c r="HV51"/>
      <c r="HW51"/>
      <c r="HX51"/>
      <c r="HY51"/>
      <c r="HZ51"/>
      <c r="IA51"/>
      <c r="IB51"/>
      <c r="IC51"/>
      <c r="ID51"/>
      <c r="IE51"/>
      <c r="IF51"/>
      <c r="IG51"/>
      <c r="IH51"/>
      <c r="II51"/>
      <c r="IJ51"/>
      <c r="IK51"/>
      <c r="IL51"/>
      <c r="IM51"/>
      <c r="IN51"/>
      <c r="IO51"/>
      <c r="IP51"/>
      <c r="IQ51"/>
      <c r="IR51"/>
      <c r="IS51"/>
      <c r="IT51"/>
      <c r="IU51"/>
      <c r="IV51"/>
    </row>
    <row r="52" spans="1:256" s="82" customFormat="1" x14ac:dyDescent="0.2">
      <c r="A52" s="110" t="s">
        <v>230</v>
      </c>
      <c r="B52" s="98" t="s">
        <v>10</v>
      </c>
      <c r="C52" s="103" t="str">
        <f>IF('BVR2'!C156="SALEABLE","/","")</f>
        <v/>
      </c>
      <c r="D52" s="98" t="s">
        <v>11</v>
      </c>
      <c r="E52" s="108" t="s">
        <v>196</v>
      </c>
      <c r="F52" s="108"/>
      <c r="G52" s="98" t="s">
        <v>10</v>
      </c>
      <c r="H52" s="103" t="str">
        <f>IF('BVR2'!C156="SLOW MOVING","/","")</f>
        <v/>
      </c>
      <c r="I52" s="98" t="s">
        <v>11</v>
      </c>
      <c r="J52" s="311" t="s">
        <v>197</v>
      </c>
      <c r="K52" s="311"/>
      <c r="L52" s="98"/>
      <c r="M52" s="103"/>
      <c r="N52" s="98"/>
      <c r="O52" s="311"/>
      <c r="P52" s="311"/>
      <c r="Q52" s="98"/>
      <c r="R52" s="103"/>
      <c r="S52" s="98"/>
      <c r="T52" s="312"/>
      <c r="U52" s="312"/>
      <c r="FR52"/>
      <c r="FS52"/>
      <c r="FT52"/>
      <c r="FU52"/>
      <c r="FV52"/>
      <c r="FW52"/>
      <c r="FX52"/>
      <c r="FY52"/>
      <c r="FZ52"/>
      <c r="GA52"/>
      <c r="GB52"/>
      <c r="GC52"/>
      <c r="GD52"/>
      <c r="GE52"/>
      <c r="GF52"/>
      <c r="GG52"/>
      <c r="GH52"/>
      <c r="GI52"/>
      <c r="GJ52"/>
      <c r="GK52"/>
      <c r="GL52"/>
      <c r="GM52"/>
      <c r="GN52"/>
      <c r="GO52"/>
      <c r="GP52"/>
      <c r="GQ52"/>
      <c r="GR52"/>
      <c r="GS52"/>
      <c r="GT52"/>
      <c r="GU52"/>
      <c r="GV52"/>
      <c r="GW52"/>
      <c r="GX52"/>
      <c r="GY52"/>
      <c r="GZ52"/>
      <c r="HA52"/>
      <c r="HB52"/>
      <c r="HC52"/>
      <c r="HD52"/>
      <c r="HE52"/>
      <c r="HF52"/>
      <c r="HG52"/>
      <c r="HH52"/>
      <c r="HI52"/>
      <c r="HJ52"/>
      <c r="HK52"/>
      <c r="HL52"/>
      <c r="HM52"/>
      <c r="HN52"/>
      <c r="HO52"/>
      <c r="HP52"/>
      <c r="HQ52"/>
      <c r="HR52"/>
      <c r="HS52"/>
      <c r="HT52"/>
      <c r="HU52"/>
      <c r="HV52"/>
      <c r="HW52"/>
      <c r="HX52"/>
      <c r="HY52"/>
      <c r="HZ52"/>
      <c r="IA52"/>
      <c r="IB52"/>
      <c r="IC52"/>
      <c r="ID52"/>
      <c r="IE52"/>
      <c r="IF52"/>
      <c r="IG52"/>
      <c r="IH52"/>
      <c r="II52"/>
      <c r="IJ52"/>
      <c r="IK52"/>
      <c r="IL52"/>
      <c r="IM52"/>
      <c r="IN52"/>
      <c r="IO52"/>
      <c r="IP52"/>
      <c r="IQ52"/>
      <c r="IR52"/>
      <c r="IS52"/>
      <c r="IT52"/>
      <c r="IU52"/>
      <c r="IV52"/>
    </row>
    <row r="53" spans="1:256" s="82" customFormat="1" x14ac:dyDescent="0.2">
      <c r="A53" s="110" t="s">
        <v>227</v>
      </c>
      <c r="B53" s="98" t="s">
        <v>10</v>
      </c>
      <c r="C53" s="103" t="str">
        <f>IF('BVR2'!F154="HIGH","/","")</f>
        <v/>
      </c>
      <c r="D53" s="98" t="s">
        <v>11</v>
      </c>
      <c r="E53" s="108" t="s">
        <v>199</v>
      </c>
      <c r="F53" s="108"/>
      <c r="G53" s="98" t="s">
        <v>10</v>
      </c>
      <c r="H53" s="103" t="str">
        <f>IF('BVR2'!F154="ADEQUATE","/","")</f>
        <v/>
      </c>
      <c r="I53" s="98" t="s">
        <v>11</v>
      </c>
      <c r="J53" s="311" t="s">
        <v>200</v>
      </c>
      <c r="K53" s="311"/>
      <c r="L53" s="98" t="s">
        <v>10</v>
      </c>
      <c r="M53" s="103" t="str">
        <f>IF('BVR2'!F154="LOW","/","")</f>
        <v/>
      </c>
      <c r="N53" s="98" t="s">
        <v>11</v>
      </c>
      <c r="O53" s="311" t="s">
        <v>201</v>
      </c>
      <c r="P53" s="311"/>
      <c r="Q53" s="98"/>
      <c r="R53" s="103"/>
      <c r="S53" s="98"/>
      <c r="T53" s="312"/>
      <c r="U53" s="312"/>
      <c r="FR53"/>
      <c r="FS53"/>
      <c r="FT53"/>
      <c r="FU53"/>
      <c r="FV53"/>
      <c r="FW53"/>
      <c r="FX53"/>
      <c r="FY53"/>
      <c r="FZ53"/>
      <c r="GA53"/>
      <c r="GB53"/>
      <c r="GC53"/>
      <c r="GD53"/>
      <c r="GE53"/>
      <c r="GF53"/>
      <c r="GG53"/>
      <c r="GH53"/>
      <c r="GI53"/>
      <c r="GJ53"/>
      <c r="GK53"/>
      <c r="GL53"/>
      <c r="GM53"/>
      <c r="GN53"/>
      <c r="GO53"/>
      <c r="GP53"/>
      <c r="GQ53"/>
      <c r="GR53"/>
      <c r="GS53"/>
      <c r="GT53"/>
      <c r="GU53"/>
      <c r="GV53"/>
      <c r="GW53"/>
      <c r="GX53"/>
      <c r="GY53"/>
      <c r="GZ53"/>
      <c r="HA53"/>
      <c r="HB53"/>
      <c r="HC53"/>
      <c r="HD53"/>
      <c r="HE53"/>
      <c r="HF53"/>
      <c r="HG53"/>
      <c r="HH53"/>
      <c r="HI53"/>
      <c r="HJ53"/>
      <c r="HK53"/>
      <c r="HL53"/>
      <c r="HM53"/>
      <c r="HN53"/>
      <c r="HO53"/>
      <c r="HP53"/>
      <c r="HQ53"/>
      <c r="HR53"/>
      <c r="HS53"/>
      <c r="HT53"/>
      <c r="HU53"/>
      <c r="HV53"/>
      <c r="HW53"/>
      <c r="HX53"/>
      <c r="HY53"/>
      <c r="HZ53"/>
      <c r="IA53"/>
      <c r="IB53"/>
      <c r="IC53"/>
      <c r="ID53"/>
      <c r="IE53"/>
      <c r="IF53"/>
      <c r="IG53"/>
      <c r="IH53"/>
      <c r="II53"/>
      <c r="IJ53"/>
      <c r="IK53"/>
      <c r="IL53"/>
      <c r="IM53"/>
      <c r="IN53"/>
      <c r="IO53"/>
      <c r="IP53"/>
      <c r="IQ53"/>
      <c r="IR53"/>
      <c r="IS53"/>
      <c r="IT53"/>
      <c r="IU53"/>
      <c r="IV53"/>
    </row>
    <row r="54" spans="1:256" s="82" customFormat="1" x14ac:dyDescent="0.2">
      <c r="A54" s="110" t="s">
        <v>228</v>
      </c>
      <c r="B54" s="98" t="s">
        <v>10</v>
      </c>
      <c r="C54" s="103" t="str">
        <f>IF('BVR2'!F68="WITH","/","")</f>
        <v/>
      </c>
      <c r="D54" s="98" t="s">
        <v>11</v>
      </c>
      <c r="E54" s="108" t="s">
        <v>203</v>
      </c>
      <c r="F54" s="108"/>
      <c r="G54" s="98" t="s">
        <v>10</v>
      </c>
      <c r="H54" s="103" t="str">
        <f>IF('BVR2'!F68="WITHOUT","/","")</f>
        <v/>
      </c>
      <c r="I54" s="98" t="s">
        <v>11</v>
      </c>
      <c r="J54" s="311" t="s">
        <v>204</v>
      </c>
      <c r="K54" s="311"/>
      <c r="L54" s="98"/>
      <c r="M54" s="103"/>
      <c r="N54" s="98"/>
      <c r="O54" s="311"/>
      <c r="P54" s="311"/>
      <c r="Q54" s="98"/>
      <c r="R54" s="103"/>
      <c r="S54" s="98"/>
      <c r="T54" s="312"/>
      <c r="U54" s="312"/>
      <c r="FR54"/>
      <c r="FS54"/>
      <c r="FT54"/>
      <c r="FU54"/>
      <c r="FV54"/>
      <c r="FW54"/>
      <c r="FX54"/>
      <c r="FY54"/>
      <c r="FZ54"/>
      <c r="GA54"/>
      <c r="GB54"/>
      <c r="GC54"/>
      <c r="GD54"/>
      <c r="GE54"/>
      <c r="GF54"/>
      <c r="GG54"/>
      <c r="GH54"/>
      <c r="GI54"/>
      <c r="GJ54"/>
      <c r="GK54"/>
      <c r="GL54"/>
      <c r="GM54"/>
      <c r="GN54"/>
      <c r="GO54"/>
      <c r="GP54"/>
      <c r="GQ54"/>
      <c r="GR54"/>
      <c r="GS54"/>
      <c r="GT54"/>
      <c r="GU54"/>
      <c r="GV54"/>
      <c r="GW54"/>
      <c r="GX54"/>
      <c r="GY54"/>
      <c r="GZ54"/>
      <c r="HA54"/>
      <c r="HB54"/>
      <c r="HC54"/>
      <c r="HD54"/>
      <c r="HE54"/>
      <c r="HF54"/>
      <c r="HG54"/>
      <c r="HH54"/>
      <c r="HI54"/>
      <c r="HJ54"/>
      <c r="HK54"/>
      <c r="HL54"/>
      <c r="HM54"/>
      <c r="HN54"/>
      <c r="HO54"/>
      <c r="HP54"/>
      <c r="HQ54"/>
      <c r="HR54"/>
      <c r="HS54"/>
      <c r="HT54"/>
      <c r="HU54"/>
      <c r="HV54"/>
      <c r="HW54"/>
      <c r="HX54"/>
      <c r="HY54"/>
      <c r="HZ54"/>
      <c r="IA54"/>
      <c r="IB54"/>
      <c r="IC54"/>
      <c r="ID54"/>
      <c r="IE54"/>
      <c r="IF54"/>
      <c r="IG54"/>
      <c r="IH54"/>
      <c r="II54"/>
      <c r="IJ54"/>
      <c r="IK54"/>
      <c r="IL54"/>
      <c r="IM54"/>
      <c r="IN54"/>
      <c r="IO54"/>
      <c r="IP54"/>
      <c r="IQ54"/>
      <c r="IR54"/>
      <c r="IS54"/>
      <c r="IT54"/>
      <c r="IU54"/>
      <c r="IV54"/>
    </row>
    <row r="55" spans="1:256" s="82" customFormat="1" x14ac:dyDescent="0.2">
      <c r="A55" s="110" t="s">
        <v>229</v>
      </c>
      <c r="B55" s="98" t="s">
        <v>10</v>
      </c>
      <c r="C55" s="103" t="str">
        <f>IF('BVR2'!F117="RESIDENTIAL","/","")</f>
        <v/>
      </c>
      <c r="D55" s="98" t="s">
        <v>11</v>
      </c>
      <c r="E55" s="108" t="s">
        <v>86</v>
      </c>
      <c r="F55" s="108"/>
      <c r="G55" s="98" t="s">
        <v>10</v>
      </c>
      <c r="H55" s="103" t="str">
        <f>IF('BVR2'!F117="COMMERCIAL","/","")</f>
        <v/>
      </c>
      <c r="I55" s="98" t="s">
        <v>11</v>
      </c>
      <c r="J55" s="311" t="s">
        <v>87</v>
      </c>
      <c r="K55" s="311"/>
      <c r="L55" s="98" t="s">
        <v>10</v>
      </c>
      <c r="M55" s="103" t="str">
        <f>IF('BVR2'!F117="INDUSTRIAL","/","")</f>
        <v/>
      </c>
      <c r="N55" s="98" t="s">
        <v>11</v>
      </c>
      <c r="O55" s="311" t="s">
        <v>88</v>
      </c>
      <c r="P55" s="311"/>
      <c r="Q55" s="98"/>
      <c r="R55" s="103"/>
      <c r="S55" s="98"/>
      <c r="T55" s="312"/>
      <c r="U55" s="312"/>
      <c r="FR55"/>
      <c r="FS55"/>
      <c r="FT55"/>
      <c r="FU55"/>
      <c r="FV55"/>
      <c r="FW55"/>
      <c r="FX55"/>
      <c r="FY55"/>
      <c r="FZ55"/>
      <c r="GA55"/>
      <c r="GB55"/>
      <c r="GC55"/>
      <c r="GD55"/>
      <c r="GE55"/>
      <c r="GF55"/>
      <c r="GG55"/>
      <c r="GH55"/>
      <c r="GI55"/>
      <c r="GJ55"/>
      <c r="GK55"/>
      <c r="GL55"/>
      <c r="GM55"/>
      <c r="GN55"/>
      <c r="GO55"/>
      <c r="GP55"/>
      <c r="GQ55"/>
      <c r="GR55"/>
      <c r="GS55"/>
      <c r="GT55"/>
      <c r="GU55"/>
      <c r="GV55"/>
      <c r="GW55"/>
      <c r="GX55"/>
      <c r="GY55"/>
      <c r="GZ55"/>
      <c r="HA55"/>
      <c r="HB55"/>
      <c r="HC55"/>
      <c r="HD55"/>
      <c r="HE55"/>
      <c r="HF55"/>
      <c r="HG55"/>
      <c r="HH55"/>
      <c r="HI55"/>
      <c r="HJ55"/>
      <c r="HK55"/>
      <c r="HL55"/>
      <c r="HM55"/>
      <c r="HN55"/>
      <c r="HO55"/>
      <c r="HP55"/>
      <c r="HQ55"/>
      <c r="HR55"/>
      <c r="HS55"/>
      <c r="HT55"/>
      <c r="HU55"/>
      <c r="HV55"/>
      <c r="HW55"/>
      <c r="HX55"/>
      <c r="HY55"/>
      <c r="HZ55"/>
      <c r="IA55"/>
      <c r="IB55"/>
      <c r="IC55"/>
      <c r="ID55"/>
      <c r="IE55"/>
      <c r="IF55"/>
      <c r="IG55"/>
      <c r="IH55"/>
      <c r="II55"/>
      <c r="IJ55"/>
      <c r="IK55"/>
      <c r="IL55"/>
      <c r="IM55"/>
      <c r="IN55"/>
      <c r="IO55"/>
      <c r="IP55"/>
      <c r="IQ55"/>
      <c r="IR55"/>
      <c r="IS55"/>
      <c r="IT55"/>
      <c r="IU55"/>
      <c r="IV55"/>
    </row>
    <row r="56" spans="1:256" s="82" customFormat="1" ht="13.5" thickBot="1" x14ac:dyDescent="0.25">
      <c r="A56" s="306" t="s">
        <v>99</v>
      </c>
      <c r="B56" s="306"/>
      <c r="C56" s="306"/>
      <c r="D56" s="306"/>
      <c r="E56" s="306"/>
      <c r="F56" s="306"/>
      <c r="G56" s="306"/>
      <c r="H56" s="306"/>
      <c r="I56" s="306"/>
      <c r="J56" s="306"/>
      <c r="K56" s="306"/>
      <c r="L56" s="306"/>
      <c r="M56" s="306"/>
      <c r="N56" s="306"/>
      <c r="O56" s="306"/>
      <c r="P56" s="306"/>
      <c r="Q56" s="306"/>
      <c r="R56" s="306"/>
      <c r="S56" s="306"/>
      <c r="T56" s="306"/>
      <c r="U56" s="306"/>
      <c r="FR56"/>
      <c r="FS56"/>
      <c r="FT56"/>
      <c r="FU56"/>
      <c r="FV56"/>
      <c r="FW56"/>
      <c r="FX56"/>
      <c r="FY56"/>
      <c r="FZ56"/>
      <c r="GA56"/>
      <c r="GB56"/>
      <c r="GC56"/>
      <c r="GD56"/>
      <c r="GE56"/>
      <c r="GF56"/>
      <c r="GG56"/>
      <c r="GH56"/>
      <c r="GI56"/>
      <c r="GJ56"/>
      <c r="GK56"/>
      <c r="GL56"/>
      <c r="GM56"/>
      <c r="GN56"/>
      <c r="GO56"/>
      <c r="GP56"/>
      <c r="GQ56"/>
      <c r="GR56"/>
      <c r="GS56"/>
      <c r="GT56"/>
      <c r="GU56"/>
      <c r="GV56"/>
      <c r="GW56"/>
      <c r="GX56"/>
      <c r="GY56"/>
      <c r="GZ56"/>
      <c r="HA56"/>
      <c r="HB56"/>
      <c r="HC56"/>
      <c r="HD56"/>
      <c r="HE56"/>
      <c r="HF56"/>
      <c r="HG56"/>
      <c r="HH56"/>
      <c r="HI56"/>
      <c r="HJ56"/>
      <c r="HK56"/>
      <c r="HL56"/>
      <c r="HM56"/>
      <c r="HN56"/>
      <c r="HO56"/>
      <c r="HP56"/>
      <c r="HQ56"/>
      <c r="HR56"/>
      <c r="HS56"/>
      <c r="HT56"/>
      <c r="HU56"/>
      <c r="HV56"/>
      <c r="HW56"/>
      <c r="HX56"/>
      <c r="HY56"/>
      <c r="HZ56"/>
      <c r="IA56"/>
      <c r="IB56"/>
      <c r="IC56"/>
      <c r="ID56"/>
      <c r="IE56"/>
      <c r="IF56"/>
      <c r="IG56"/>
      <c r="IH56"/>
      <c r="II56"/>
      <c r="IJ56"/>
      <c r="IK56"/>
      <c r="IL56"/>
      <c r="IM56"/>
      <c r="IN56"/>
      <c r="IO56"/>
      <c r="IP56"/>
      <c r="IQ56"/>
      <c r="IR56"/>
      <c r="IS56"/>
      <c r="IT56"/>
      <c r="IU56"/>
      <c r="IV56"/>
    </row>
    <row r="57" spans="1:256" s="113" customFormat="1" ht="13.5" x14ac:dyDescent="0.25">
      <c r="A57" s="111" t="s">
        <v>220</v>
      </c>
      <c r="B57" s="436" t="str">
        <f>IF('BVR2'!B50=1,UPPER('BVR2'!B5&amp;", "&amp;'BVR2'!B6&amp;" "&amp;'BVR2'!B7),UPPER('BVR2'!C28))</f>
        <v>INPUT||PT=C:28||VAL=</v>
      </c>
      <c r="C57" s="436"/>
      <c r="D57" s="436"/>
      <c r="E57" s="436"/>
      <c r="F57" s="436"/>
      <c r="G57" s="436"/>
      <c r="H57" s="436"/>
      <c r="I57" s="436"/>
      <c r="J57" s="130" t="s">
        <v>226</v>
      </c>
      <c r="K57" s="435" t="str">
        <f>IF('BVR2'!B50=1,"SUBJECT",UPPER('BVR2'!D30))</f>
        <v>INPUT||PT=D:30||VAL=</v>
      </c>
      <c r="L57" s="435"/>
      <c r="M57" s="435"/>
      <c r="N57" s="435"/>
      <c r="O57" s="435"/>
      <c r="P57" s="435"/>
      <c r="Q57" s="435"/>
      <c r="R57" s="435"/>
      <c r="S57" s="435"/>
      <c r="T57" s="435"/>
      <c r="U57" s="117"/>
      <c r="FR57" s="114"/>
      <c r="FS57" s="114"/>
      <c r="FT57" s="114"/>
      <c r="FU57" s="114"/>
      <c r="FV57" s="114"/>
      <c r="FW57" s="114"/>
      <c r="FX57" s="114"/>
      <c r="FY57" s="114"/>
      <c r="FZ57" s="114"/>
      <c r="GA57" s="114"/>
      <c r="GB57" s="114"/>
      <c r="GC57" s="114"/>
      <c r="GD57" s="114"/>
      <c r="GE57" s="114"/>
      <c r="GF57" s="114"/>
      <c r="GG57" s="114"/>
      <c r="GH57" s="114"/>
      <c r="GI57" s="114"/>
      <c r="GJ57" s="114"/>
      <c r="GK57" s="114"/>
      <c r="GL57" s="114"/>
      <c r="GM57" s="114"/>
      <c r="GN57" s="114"/>
      <c r="GO57" s="114"/>
      <c r="GP57" s="114"/>
      <c r="GQ57" s="114"/>
      <c r="GR57" s="114"/>
      <c r="GS57" s="114"/>
      <c r="GT57" s="114"/>
      <c r="GU57" s="114"/>
      <c r="GV57" s="114"/>
      <c r="GW57" s="114"/>
      <c r="GX57" s="114"/>
      <c r="GY57" s="114"/>
      <c r="GZ57" s="114"/>
      <c r="HA57" s="114"/>
      <c r="HB57" s="114"/>
      <c r="HC57" s="114"/>
      <c r="HD57" s="114"/>
      <c r="HE57" s="114"/>
      <c r="HF57" s="114"/>
      <c r="HG57" s="114"/>
      <c r="HH57" s="114"/>
      <c r="HI57" s="114"/>
      <c r="HJ57" s="114"/>
      <c r="HK57" s="114"/>
      <c r="HL57" s="114"/>
      <c r="HM57" s="114"/>
      <c r="HN57" s="114"/>
      <c r="HO57" s="114"/>
      <c r="HP57" s="114"/>
      <c r="HQ57" s="114"/>
      <c r="HR57" s="114"/>
      <c r="HS57" s="114"/>
      <c r="HT57" s="114"/>
      <c r="HU57" s="114"/>
      <c r="HV57" s="114"/>
      <c r="HW57" s="114"/>
      <c r="HX57" s="114"/>
      <c r="HY57" s="114"/>
      <c r="HZ57" s="114"/>
      <c r="IA57" s="114"/>
      <c r="IB57" s="114"/>
      <c r="IC57" s="114"/>
      <c r="ID57" s="114"/>
      <c r="IE57" s="114"/>
      <c r="IF57" s="114"/>
      <c r="IG57" s="114"/>
      <c r="IH57" s="114"/>
      <c r="II57" s="114"/>
      <c r="IJ57" s="114"/>
      <c r="IK57" s="114"/>
      <c r="IL57" s="114"/>
      <c r="IM57" s="114"/>
      <c r="IN57" s="114"/>
      <c r="IO57" s="114"/>
      <c r="IP57" s="114"/>
      <c r="IQ57" s="114"/>
      <c r="IR57" s="114"/>
      <c r="IS57" s="114"/>
      <c r="IT57" s="114"/>
      <c r="IU57" s="114"/>
      <c r="IV57" s="114"/>
    </row>
    <row r="58" spans="1:256" s="113" customFormat="1" x14ac:dyDescent="0.2">
      <c r="A58" s="305" t="s">
        <v>221</v>
      </c>
      <c r="B58" s="305"/>
      <c r="C58" s="305"/>
      <c r="D58" s="305"/>
      <c r="E58" s="305"/>
      <c r="F58" s="305"/>
      <c r="G58" s="305"/>
      <c r="H58" s="305"/>
      <c r="I58" s="305"/>
      <c r="J58" s="305"/>
      <c r="K58" s="305"/>
      <c r="L58" s="305"/>
      <c r="M58" s="305"/>
      <c r="N58" s="305"/>
      <c r="O58" s="305"/>
      <c r="P58" s="305"/>
      <c r="Q58" s="305"/>
      <c r="R58" s="305"/>
      <c r="S58" s="305"/>
      <c r="T58" s="305"/>
      <c r="U58" s="131"/>
      <c r="FR58" s="114"/>
      <c r="FS58" s="114"/>
      <c r="FT58" s="114"/>
      <c r="FU58" s="114"/>
      <c r="FV58" s="114"/>
      <c r="FW58" s="114"/>
      <c r="FX58" s="114"/>
      <c r="FY58" s="114"/>
      <c r="FZ58" s="114"/>
      <c r="GA58" s="114"/>
      <c r="GB58" s="114"/>
      <c r="GC58" s="114"/>
      <c r="GD58" s="114"/>
      <c r="GE58" s="114"/>
      <c r="GF58" s="114"/>
      <c r="GG58" s="114"/>
      <c r="GH58" s="114"/>
      <c r="GI58" s="114"/>
      <c r="GJ58" s="114"/>
      <c r="GK58" s="114"/>
      <c r="GL58" s="114"/>
      <c r="GM58" s="114"/>
      <c r="GN58" s="114"/>
      <c r="GO58" s="114"/>
      <c r="GP58" s="114"/>
      <c r="GQ58" s="114"/>
      <c r="GR58" s="114"/>
      <c r="GS58" s="114"/>
      <c r="GT58" s="114"/>
      <c r="GU58" s="114"/>
      <c r="GV58" s="114"/>
      <c r="GW58" s="114"/>
      <c r="GX58" s="114"/>
      <c r="GY58" s="114"/>
      <c r="GZ58" s="114"/>
      <c r="HA58" s="114"/>
      <c r="HB58" s="114"/>
      <c r="HC58" s="114"/>
      <c r="HD58" s="114"/>
      <c r="HE58" s="114"/>
      <c r="HF58" s="114"/>
      <c r="HG58" s="114"/>
      <c r="HH58" s="114"/>
      <c r="HI58" s="114"/>
      <c r="HJ58" s="114"/>
      <c r="HK58" s="114"/>
      <c r="HL58" s="114"/>
      <c r="HM58" s="114"/>
      <c r="HN58" s="114"/>
      <c r="HO58" s="114"/>
      <c r="HP58" s="114"/>
      <c r="HQ58" s="114"/>
      <c r="HR58" s="114"/>
      <c r="HS58" s="114"/>
      <c r="HT58" s="114"/>
      <c r="HU58" s="114"/>
      <c r="HV58" s="114"/>
      <c r="HW58" s="114"/>
      <c r="HX58" s="114"/>
      <c r="HY58" s="114"/>
      <c r="HZ58" s="114"/>
      <c r="IA58" s="114"/>
      <c r="IB58" s="114"/>
      <c r="IC58" s="114"/>
      <c r="ID58" s="114"/>
      <c r="IE58" s="114"/>
      <c r="IF58" s="114"/>
      <c r="IG58" s="114"/>
      <c r="IH58" s="114"/>
      <c r="II58" s="114"/>
      <c r="IJ58" s="114"/>
      <c r="IK58" s="114"/>
      <c r="IL58" s="114"/>
      <c r="IM58" s="114"/>
      <c r="IN58" s="114"/>
      <c r="IO58" s="114"/>
      <c r="IP58" s="114"/>
      <c r="IQ58" s="114"/>
      <c r="IR58" s="114"/>
      <c r="IS58" s="114"/>
      <c r="IT58" s="114"/>
      <c r="IU58" s="114"/>
      <c r="IV58" s="114"/>
    </row>
    <row r="59" spans="1:256" s="113" customFormat="1" x14ac:dyDescent="0.2">
      <c r="A59" s="424" t="str">
        <f>IF('BVR2'!B50=1,TRIM(UPPER('BVR2'!B157)),TRIM(UPPER('BVR2'!B157)))</f>
        <v>INPUT||PT=B:157||VAL=</v>
      </c>
      <c r="B59" s="425"/>
      <c r="C59" s="425"/>
      <c r="D59" s="425"/>
      <c r="E59" s="425"/>
      <c r="F59" s="425"/>
      <c r="G59" s="425"/>
      <c r="H59" s="425"/>
      <c r="I59" s="425"/>
      <c r="J59" s="425"/>
      <c r="K59" s="425"/>
      <c r="L59" s="425"/>
      <c r="M59" s="425"/>
      <c r="N59" s="425"/>
      <c r="O59" s="425"/>
      <c r="P59" s="425"/>
      <c r="Q59" s="425"/>
      <c r="R59" s="425"/>
      <c r="S59" s="425"/>
      <c r="T59" s="426"/>
      <c r="U59" s="131"/>
      <c r="FR59" s="114"/>
      <c r="FS59" s="114"/>
      <c r="FT59" s="114"/>
      <c r="FU59" s="114"/>
      <c r="FV59" s="114"/>
      <c r="FW59" s="114"/>
      <c r="FX59" s="114"/>
      <c r="FY59" s="114"/>
      <c r="FZ59" s="114"/>
      <c r="GA59" s="114"/>
      <c r="GB59" s="114"/>
      <c r="GC59" s="114"/>
      <c r="GD59" s="114"/>
      <c r="GE59" s="114"/>
      <c r="GF59" s="114"/>
      <c r="GG59" s="114"/>
      <c r="GH59" s="114"/>
      <c r="GI59" s="114"/>
      <c r="GJ59" s="114"/>
      <c r="GK59" s="114"/>
      <c r="GL59" s="114"/>
      <c r="GM59" s="114"/>
      <c r="GN59" s="114"/>
      <c r="GO59" s="114"/>
      <c r="GP59" s="114"/>
      <c r="GQ59" s="114"/>
      <c r="GR59" s="114"/>
      <c r="GS59" s="114"/>
      <c r="GT59" s="114"/>
      <c r="GU59" s="114"/>
      <c r="GV59" s="114"/>
      <c r="GW59" s="114"/>
      <c r="GX59" s="114"/>
      <c r="GY59" s="114"/>
      <c r="GZ59" s="114"/>
      <c r="HA59" s="114"/>
      <c r="HB59" s="114"/>
      <c r="HC59" s="114"/>
      <c r="HD59" s="114"/>
      <c r="HE59" s="114"/>
      <c r="HF59" s="114"/>
      <c r="HG59" s="114"/>
      <c r="HH59" s="114"/>
      <c r="HI59" s="114"/>
      <c r="HJ59" s="114"/>
      <c r="HK59" s="114"/>
      <c r="HL59" s="114"/>
      <c r="HM59" s="114"/>
      <c r="HN59" s="114"/>
      <c r="HO59" s="114"/>
      <c r="HP59" s="114"/>
      <c r="HQ59" s="114"/>
      <c r="HR59" s="114"/>
      <c r="HS59" s="114"/>
      <c r="HT59" s="114"/>
      <c r="HU59" s="114"/>
      <c r="HV59" s="114"/>
      <c r="HW59" s="114"/>
      <c r="HX59" s="114"/>
      <c r="HY59" s="114"/>
      <c r="HZ59" s="114"/>
      <c r="IA59" s="114"/>
      <c r="IB59" s="114"/>
      <c r="IC59" s="114"/>
      <c r="ID59" s="114"/>
      <c r="IE59" s="114"/>
      <c r="IF59" s="114"/>
      <c r="IG59" s="114"/>
      <c r="IH59" s="114"/>
      <c r="II59" s="114"/>
      <c r="IJ59" s="114"/>
      <c r="IK59" s="114"/>
      <c r="IL59" s="114"/>
      <c r="IM59" s="114"/>
      <c r="IN59" s="114"/>
      <c r="IO59" s="114"/>
      <c r="IP59" s="114"/>
      <c r="IQ59" s="114"/>
      <c r="IR59" s="114"/>
      <c r="IS59" s="114"/>
      <c r="IT59" s="114"/>
      <c r="IU59" s="114"/>
      <c r="IV59" s="114"/>
    </row>
    <row r="60" spans="1:256" s="113" customFormat="1" x14ac:dyDescent="0.2">
      <c r="A60" s="427"/>
      <c r="B60" s="428"/>
      <c r="C60" s="428"/>
      <c r="D60" s="428"/>
      <c r="E60" s="428"/>
      <c r="F60" s="428"/>
      <c r="G60" s="428"/>
      <c r="H60" s="428"/>
      <c r="I60" s="428"/>
      <c r="J60" s="428"/>
      <c r="K60" s="428"/>
      <c r="L60" s="428"/>
      <c r="M60" s="428"/>
      <c r="N60" s="428"/>
      <c r="O60" s="428"/>
      <c r="P60" s="428"/>
      <c r="Q60" s="428"/>
      <c r="R60" s="428"/>
      <c r="S60" s="428"/>
      <c r="T60" s="429"/>
      <c r="U60" s="131"/>
      <c r="FR60" s="114"/>
      <c r="FS60" s="114"/>
      <c r="FT60" s="114"/>
      <c r="FU60" s="114"/>
      <c r="FV60" s="114"/>
      <c r="FW60" s="114"/>
      <c r="FX60" s="114"/>
      <c r="FY60" s="114"/>
      <c r="FZ60" s="114"/>
      <c r="GA60" s="114"/>
      <c r="GB60" s="114"/>
      <c r="GC60" s="114"/>
      <c r="GD60" s="114"/>
      <c r="GE60" s="114"/>
      <c r="GF60" s="114"/>
      <c r="GG60" s="114"/>
      <c r="GH60" s="114"/>
      <c r="GI60" s="114"/>
      <c r="GJ60" s="114"/>
      <c r="GK60" s="114"/>
      <c r="GL60" s="114"/>
      <c r="GM60" s="114"/>
      <c r="GN60" s="114"/>
      <c r="GO60" s="114"/>
      <c r="GP60" s="114"/>
      <c r="GQ60" s="114"/>
      <c r="GR60" s="114"/>
      <c r="GS60" s="114"/>
      <c r="GT60" s="114"/>
      <c r="GU60" s="114"/>
      <c r="GV60" s="114"/>
      <c r="GW60" s="114"/>
      <c r="GX60" s="114"/>
      <c r="GY60" s="114"/>
      <c r="GZ60" s="114"/>
      <c r="HA60" s="114"/>
      <c r="HB60" s="114"/>
      <c r="HC60" s="114"/>
      <c r="HD60" s="114"/>
      <c r="HE60" s="114"/>
      <c r="HF60" s="114"/>
      <c r="HG60" s="114"/>
      <c r="HH60" s="114"/>
      <c r="HI60" s="114"/>
      <c r="HJ60" s="114"/>
      <c r="HK60" s="114"/>
      <c r="HL60" s="114"/>
      <c r="HM60" s="114"/>
      <c r="HN60" s="114"/>
      <c r="HO60" s="114"/>
      <c r="HP60" s="114"/>
      <c r="HQ60" s="114"/>
      <c r="HR60" s="114"/>
      <c r="HS60" s="114"/>
      <c r="HT60" s="114"/>
      <c r="HU60" s="114"/>
      <c r="HV60" s="114"/>
      <c r="HW60" s="114"/>
      <c r="HX60" s="114"/>
      <c r="HY60" s="114"/>
      <c r="HZ60" s="114"/>
      <c r="IA60" s="114"/>
      <c r="IB60" s="114"/>
      <c r="IC60" s="114"/>
      <c r="ID60" s="114"/>
      <c r="IE60" s="114"/>
      <c r="IF60" s="114"/>
      <c r="IG60" s="114"/>
      <c r="IH60" s="114"/>
      <c r="II60" s="114"/>
      <c r="IJ60" s="114"/>
      <c r="IK60" s="114"/>
      <c r="IL60" s="114"/>
      <c r="IM60" s="114"/>
      <c r="IN60" s="114"/>
      <c r="IO60" s="114"/>
      <c r="IP60" s="114"/>
      <c r="IQ60" s="114"/>
      <c r="IR60" s="114"/>
      <c r="IS60" s="114"/>
      <c r="IT60" s="114"/>
      <c r="IU60" s="114"/>
      <c r="IV60" s="114"/>
    </row>
    <row r="61" spans="1:256" s="113" customFormat="1" x14ac:dyDescent="0.2">
      <c r="A61" s="427"/>
      <c r="B61" s="428"/>
      <c r="C61" s="428"/>
      <c r="D61" s="428"/>
      <c r="E61" s="428"/>
      <c r="F61" s="428"/>
      <c r="G61" s="428"/>
      <c r="H61" s="428"/>
      <c r="I61" s="428"/>
      <c r="J61" s="428"/>
      <c r="K61" s="428"/>
      <c r="L61" s="428"/>
      <c r="M61" s="428"/>
      <c r="N61" s="428"/>
      <c r="O61" s="428"/>
      <c r="P61" s="428"/>
      <c r="Q61" s="428"/>
      <c r="R61" s="428"/>
      <c r="S61" s="428"/>
      <c r="T61" s="429"/>
      <c r="U61" s="131"/>
      <c r="FR61" s="114"/>
      <c r="FS61" s="114"/>
      <c r="FT61" s="114"/>
      <c r="FU61" s="114"/>
      <c r="FV61" s="114"/>
      <c r="FW61" s="114"/>
      <c r="FX61" s="114"/>
      <c r="FY61" s="114"/>
      <c r="FZ61" s="114"/>
      <c r="GA61" s="114"/>
      <c r="GB61" s="114"/>
      <c r="GC61" s="114"/>
      <c r="GD61" s="114"/>
      <c r="GE61" s="114"/>
      <c r="GF61" s="114"/>
      <c r="GG61" s="114"/>
      <c r="GH61" s="114"/>
      <c r="GI61" s="114"/>
      <c r="GJ61" s="114"/>
      <c r="GK61" s="114"/>
      <c r="GL61" s="114"/>
      <c r="GM61" s="114"/>
      <c r="GN61" s="114"/>
      <c r="GO61" s="114"/>
      <c r="GP61" s="114"/>
      <c r="GQ61" s="114"/>
      <c r="GR61" s="114"/>
      <c r="GS61" s="114"/>
      <c r="GT61" s="114"/>
      <c r="GU61" s="114"/>
      <c r="GV61" s="114"/>
      <c r="GW61" s="114"/>
      <c r="GX61" s="114"/>
      <c r="GY61" s="114"/>
      <c r="GZ61" s="114"/>
      <c r="HA61" s="114"/>
      <c r="HB61" s="114"/>
      <c r="HC61" s="114"/>
      <c r="HD61" s="114"/>
      <c r="HE61" s="114"/>
      <c r="HF61" s="114"/>
      <c r="HG61" s="114"/>
      <c r="HH61" s="114"/>
      <c r="HI61" s="114"/>
      <c r="HJ61" s="114"/>
      <c r="HK61" s="114"/>
      <c r="HL61" s="114"/>
      <c r="HM61" s="114"/>
      <c r="HN61" s="114"/>
      <c r="HO61" s="114"/>
      <c r="HP61" s="114"/>
      <c r="HQ61" s="114"/>
      <c r="HR61" s="114"/>
      <c r="HS61" s="114"/>
      <c r="HT61" s="114"/>
      <c r="HU61" s="114"/>
      <c r="HV61" s="114"/>
      <c r="HW61" s="114"/>
      <c r="HX61" s="114"/>
      <c r="HY61" s="114"/>
      <c r="HZ61" s="114"/>
      <c r="IA61" s="114"/>
      <c r="IB61" s="114"/>
      <c r="IC61" s="114"/>
      <c r="ID61" s="114"/>
      <c r="IE61" s="114"/>
      <c r="IF61" s="114"/>
      <c r="IG61" s="114"/>
      <c r="IH61" s="114"/>
      <c r="II61" s="114"/>
      <c r="IJ61" s="114"/>
      <c r="IK61" s="114"/>
      <c r="IL61" s="114"/>
      <c r="IM61" s="114"/>
      <c r="IN61" s="114"/>
      <c r="IO61" s="114"/>
      <c r="IP61" s="114"/>
      <c r="IQ61" s="114"/>
      <c r="IR61" s="114"/>
      <c r="IS61" s="114"/>
      <c r="IT61" s="114"/>
      <c r="IU61" s="114"/>
      <c r="IV61" s="114"/>
    </row>
    <row r="62" spans="1:256" s="113" customFormat="1" ht="42" customHeight="1" x14ac:dyDescent="0.2">
      <c r="A62" s="430"/>
      <c r="B62" s="431"/>
      <c r="C62" s="431"/>
      <c r="D62" s="431"/>
      <c r="E62" s="431"/>
      <c r="F62" s="431"/>
      <c r="G62" s="431"/>
      <c r="H62" s="431"/>
      <c r="I62" s="431"/>
      <c r="J62" s="431"/>
      <c r="K62" s="431"/>
      <c r="L62" s="431"/>
      <c r="M62" s="431"/>
      <c r="N62" s="431"/>
      <c r="O62" s="431"/>
      <c r="P62" s="431"/>
      <c r="Q62" s="431"/>
      <c r="R62" s="431"/>
      <c r="S62" s="431"/>
      <c r="T62" s="432"/>
      <c r="U62" s="131"/>
      <c r="FR62" s="114"/>
      <c r="FS62" s="114"/>
      <c r="FT62" s="114"/>
      <c r="FU62" s="114"/>
      <c r="FV62" s="114"/>
      <c r="FW62" s="114"/>
      <c r="FX62" s="114"/>
      <c r="FY62" s="114"/>
      <c r="FZ62" s="114"/>
      <c r="GA62" s="114"/>
      <c r="GB62" s="114"/>
      <c r="GC62" s="114"/>
      <c r="GD62" s="114"/>
      <c r="GE62" s="114"/>
      <c r="GF62" s="114"/>
      <c r="GG62" s="114"/>
      <c r="GH62" s="114"/>
      <c r="GI62" s="114"/>
      <c r="GJ62" s="114"/>
      <c r="GK62" s="114"/>
      <c r="GL62" s="114"/>
      <c r="GM62" s="114"/>
      <c r="GN62" s="114"/>
      <c r="GO62" s="114"/>
      <c r="GP62" s="114"/>
      <c r="GQ62" s="114"/>
      <c r="GR62" s="114"/>
      <c r="GS62" s="114"/>
      <c r="GT62" s="114"/>
      <c r="GU62" s="114"/>
      <c r="GV62" s="114"/>
      <c r="GW62" s="114"/>
      <c r="GX62" s="114"/>
      <c r="GY62" s="114"/>
      <c r="GZ62" s="114"/>
      <c r="HA62" s="114"/>
      <c r="HB62" s="114"/>
      <c r="HC62" s="114"/>
      <c r="HD62" s="114"/>
      <c r="HE62" s="114"/>
      <c r="HF62" s="114"/>
      <c r="HG62" s="114"/>
      <c r="HH62" s="114"/>
      <c r="HI62" s="114"/>
      <c r="HJ62" s="114"/>
      <c r="HK62" s="114"/>
      <c r="HL62" s="114"/>
      <c r="HM62" s="114"/>
      <c r="HN62" s="114"/>
      <c r="HO62" s="114"/>
      <c r="HP62" s="114"/>
      <c r="HQ62" s="114"/>
      <c r="HR62" s="114"/>
      <c r="HS62" s="114"/>
      <c r="HT62" s="114"/>
      <c r="HU62" s="114"/>
      <c r="HV62" s="114"/>
      <c r="HW62" s="114"/>
      <c r="HX62" s="114"/>
      <c r="HY62" s="114"/>
      <c r="HZ62" s="114"/>
      <c r="IA62" s="114"/>
      <c r="IB62" s="114"/>
      <c r="IC62" s="114"/>
      <c r="ID62" s="114"/>
      <c r="IE62" s="114"/>
      <c r="IF62" s="114"/>
      <c r="IG62" s="114"/>
      <c r="IH62" s="114"/>
      <c r="II62" s="114"/>
      <c r="IJ62" s="114"/>
      <c r="IK62" s="114"/>
      <c r="IL62" s="114"/>
      <c r="IM62" s="114"/>
      <c r="IN62" s="114"/>
      <c r="IO62" s="114"/>
      <c r="IP62" s="114"/>
      <c r="IQ62" s="114"/>
      <c r="IR62" s="114"/>
      <c r="IS62" s="114"/>
      <c r="IT62" s="114"/>
      <c r="IU62" s="114"/>
      <c r="IV62" s="114"/>
    </row>
    <row r="63" spans="1:256" s="113" customFormat="1" ht="38.450000000000003" customHeight="1" x14ac:dyDescent="0.25">
      <c r="A63" s="116" t="s">
        <v>222</v>
      </c>
      <c r="B63" s="437" t="str">
        <f>IF('BVR2'!B50=1,UPPER('BVR2'!C28&amp;CHAR(10)&amp;'BVR2'!C37&amp;CHAR(10)&amp;'BVR2'!C46),UPPER('BVR2'!C37&amp;CHAR(10)&amp;'BVR2'!C46))</f>
        <v>INPUT||PT=C:37||VAL=
INPUT||PT=C:46||VAL=</v>
      </c>
      <c r="C63" s="437"/>
      <c r="D63" s="437"/>
      <c r="E63" s="437"/>
      <c r="F63" s="437"/>
      <c r="G63" s="437"/>
      <c r="H63" s="437"/>
      <c r="I63" s="437"/>
      <c r="J63" s="132" t="s">
        <v>223</v>
      </c>
      <c r="K63" s="422" t="str">
        <f>IF('BVR2'!B50=1,IF('BVR2'!D30&lt;&gt;"NEIGHBOR",UPPER('BVR2'!D30&amp;" / NEIGHBORS"),"NEIGHBORS"),IF('BVR2'!B50=2,"NEIGHBORS",""))</f>
        <v/>
      </c>
      <c r="L63" s="422"/>
      <c r="M63" s="422"/>
      <c r="N63" s="422"/>
      <c r="O63" s="422"/>
      <c r="P63" s="422"/>
      <c r="Q63" s="422"/>
      <c r="R63" s="422"/>
      <c r="S63" s="422"/>
      <c r="T63" s="422"/>
      <c r="U63" s="423"/>
      <c r="FR63" s="114"/>
      <c r="FS63" s="114"/>
      <c r="FT63" s="114"/>
      <c r="FU63" s="114"/>
      <c r="FV63" s="114"/>
      <c r="FW63" s="114"/>
      <c r="FX63" s="114"/>
      <c r="FY63" s="114"/>
      <c r="FZ63" s="114"/>
      <c r="GA63" s="114"/>
      <c r="GB63" s="114"/>
      <c r="GC63" s="114"/>
      <c r="GD63" s="114"/>
      <c r="GE63" s="114"/>
      <c r="GF63" s="114"/>
      <c r="GG63" s="114"/>
      <c r="GH63" s="114"/>
      <c r="GI63" s="114"/>
      <c r="GJ63" s="114"/>
      <c r="GK63" s="114"/>
      <c r="GL63" s="114"/>
      <c r="GM63" s="114"/>
      <c r="GN63" s="114"/>
      <c r="GO63" s="114"/>
      <c r="GP63" s="114"/>
      <c r="GQ63" s="114"/>
      <c r="GR63" s="114"/>
      <c r="GS63" s="114"/>
      <c r="GT63" s="114"/>
      <c r="GU63" s="114"/>
      <c r="GV63" s="114"/>
      <c r="GW63" s="114"/>
      <c r="GX63" s="114"/>
      <c r="GY63" s="114"/>
      <c r="GZ63" s="114"/>
      <c r="HA63" s="114"/>
      <c r="HB63" s="114"/>
      <c r="HC63" s="114"/>
      <c r="HD63" s="114"/>
      <c r="HE63" s="114"/>
      <c r="HF63" s="114"/>
      <c r="HG63" s="114"/>
      <c r="HH63" s="114"/>
      <c r="HI63" s="114"/>
      <c r="HJ63" s="114"/>
      <c r="HK63" s="114"/>
      <c r="HL63" s="114"/>
      <c r="HM63" s="114"/>
      <c r="HN63" s="114"/>
      <c r="HO63" s="114"/>
      <c r="HP63" s="114"/>
      <c r="HQ63" s="114"/>
      <c r="HR63" s="114"/>
      <c r="HS63" s="114"/>
      <c r="HT63" s="114"/>
      <c r="HU63" s="114"/>
      <c r="HV63" s="114"/>
      <c r="HW63" s="114"/>
      <c r="HX63" s="114"/>
      <c r="HY63" s="114"/>
      <c r="HZ63" s="114"/>
      <c r="IA63" s="114"/>
      <c r="IB63" s="114"/>
      <c r="IC63" s="114"/>
      <c r="ID63" s="114"/>
      <c r="IE63" s="114"/>
      <c r="IF63" s="114"/>
      <c r="IG63" s="114"/>
      <c r="IH63" s="114"/>
      <c r="II63" s="114"/>
      <c r="IJ63" s="114"/>
      <c r="IK63" s="114"/>
      <c r="IL63" s="114"/>
      <c r="IM63" s="114"/>
      <c r="IN63" s="114"/>
      <c r="IO63" s="114"/>
      <c r="IP63" s="114"/>
      <c r="IQ63" s="114"/>
      <c r="IR63" s="114"/>
      <c r="IS63" s="114"/>
      <c r="IT63" s="114"/>
      <c r="IU63" s="114"/>
      <c r="IV63" s="114"/>
    </row>
    <row r="64" spans="1:256" s="113" customFormat="1" x14ac:dyDescent="0.2">
      <c r="A64" s="305" t="s">
        <v>224</v>
      </c>
      <c r="B64" s="305"/>
      <c r="C64" s="305"/>
      <c r="D64" s="305"/>
      <c r="E64" s="305"/>
      <c r="F64" s="305"/>
      <c r="G64" s="305"/>
      <c r="H64" s="305"/>
      <c r="I64" s="305"/>
      <c r="J64" s="305"/>
      <c r="K64" s="305"/>
      <c r="L64" s="305"/>
      <c r="M64" s="305"/>
      <c r="N64" s="305"/>
      <c r="O64" s="305"/>
      <c r="P64" s="305"/>
      <c r="Q64" s="305"/>
      <c r="R64" s="305"/>
      <c r="S64" s="305"/>
      <c r="T64" s="305"/>
      <c r="U64" s="131"/>
      <c r="FR64" s="114"/>
      <c r="FS64" s="114"/>
      <c r="FT64" s="114"/>
      <c r="FU64" s="114"/>
      <c r="FV64" s="114"/>
      <c r="FW64" s="114"/>
      <c r="FX64" s="114"/>
      <c r="FY64" s="114"/>
      <c r="FZ64" s="114"/>
      <c r="GA64" s="114"/>
      <c r="GB64" s="114"/>
      <c r="GC64" s="114"/>
      <c r="GD64" s="114"/>
      <c r="GE64" s="114"/>
      <c r="GF64" s="114"/>
      <c r="GG64" s="114"/>
      <c r="GH64" s="114"/>
      <c r="GI64" s="114"/>
      <c r="GJ64" s="114"/>
      <c r="GK64" s="114"/>
      <c r="GL64" s="114"/>
      <c r="GM64" s="114"/>
      <c r="GN64" s="114"/>
      <c r="GO64" s="114"/>
      <c r="GP64" s="114"/>
      <c r="GQ64" s="114"/>
      <c r="GR64" s="114"/>
      <c r="GS64" s="114"/>
      <c r="GT64" s="114"/>
      <c r="GU64" s="114"/>
      <c r="GV64" s="114"/>
      <c r="GW64" s="114"/>
      <c r="GX64" s="114"/>
      <c r="GY64" s="114"/>
      <c r="GZ64" s="114"/>
      <c r="HA64" s="114"/>
      <c r="HB64" s="114"/>
      <c r="HC64" s="114"/>
      <c r="HD64" s="114"/>
      <c r="HE64" s="114"/>
      <c r="HF64" s="114"/>
      <c r="HG64" s="114"/>
      <c r="HH64" s="114"/>
      <c r="HI64" s="114"/>
      <c r="HJ64" s="114"/>
      <c r="HK64" s="114"/>
      <c r="HL64" s="114"/>
      <c r="HM64" s="114"/>
      <c r="HN64" s="114"/>
      <c r="HO64" s="114"/>
      <c r="HP64" s="114"/>
      <c r="HQ64" s="114"/>
      <c r="HR64" s="114"/>
      <c r="HS64" s="114"/>
      <c r="HT64" s="114"/>
      <c r="HU64" s="114"/>
      <c r="HV64" s="114"/>
      <c r="HW64" s="114"/>
      <c r="HX64" s="114"/>
      <c r="HY64" s="114"/>
      <c r="HZ64" s="114"/>
      <c r="IA64" s="114"/>
      <c r="IB64" s="114"/>
      <c r="IC64" s="114"/>
      <c r="ID64" s="114"/>
      <c r="IE64" s="114"/>
      <c r="IF64" s="114"/>
      <c r="IG64" s="114"/>
      <c r="IH64" s="114"/>
      <c r="II64" s="114"/>
      <c r="IJ64" s="114"/>
      <c r="IK64" s="114"/>
      <c r="IL64" s="114"/>
      <c r="IM64" s="114"/>
      <c r="IN64" s="114"/>
      <c r="IO64" s="114"/>
      <c r="IP64" s="114"/>
      <c r="IQ64" s="114"/>
      <c r="IR64" s="114"/>
      <c r="IS64" s="114"/>
      <c r="IT64" s="114"/>
      <c r="IU64" s="114"/>
      <c r="IV64" s="114"/>
    </row>
    <row r="65" spans="1:256" s="113" customFormat="1" x14ac:dyDescent="0.2">
      <c r="A65" s="412" t="str">
        <f>IF('BVR2'!B50=1,TRIM(UPPER('DROPDOWN LIST'!K54&amp;CHAR(10)&amp;'DROPDOWN LIST'!K55&amp;CHAR(10)&amp;'DROPDOWN LIST'!K56)),TRIM(UPPER('DROPDOWN LIST'!K55&amp;CHAR(10)&amp;'DROPDOWN LIST'!K56)))</f>
        <v xml:space="preserve">
</v>
      </c>
      <c r="B65" s="413"/>
      <c r="C65" s="413"/>
      <c r="D65" s="413"/>
      <c r="E65" s="413"/>
      <c r="F65" s="413"/>
      <c r="G65" s="413"/>
      <c r="H65" s="413"/>
      <c r="I65" s="413"/>
      <c r="J65" s="413"/>
      <c r="K65" s="413"/>
      <c r="L65" s="413"/>
      <c r="M65" s="413"/>
      <c r="N65" s="413"/>
      <c r="O65" s="413"/>
      <c r="P65" s="413"/>
      <c r="Q65" s="413"/>
      <c r="R65" s="413"/>
      <c r="S65" s="413"/>
      <c r="T65" s="414"/>
      <c r="U65" s="131"/>
      <c r="FR65" s="114"/>
      <c r="FS65" s="114"/>
      <c r="FT65" s="114"/>
      <c r="FU65" s="114"/>
      <c r="FV65" s="114"/>
      <c r="FW65" s="114"/>
      <c r="FX65" s="114"/>
      <c r="FY65" s="114"/>
      <c r="FZ65" s="114"/>
      <c r="GA65" s="114"/>
      <c r="GB65" s="114"/>
      <c r="GC65" s="114"/>
      <c r="GD65" s="114"/>
      <c r="GE65" s="114"/>
      <c r="GF65" s="114"/>
      <c r="GG65" s="114"/>
      <c r="GH65" s="114"/>
      <c r="GI65" s="114"/>
      <c r="GJ65" s="114"/>
      <c r="GK65" s="114"/>
      <c r="GL65" s="114"/>
      <c r="GM65" s="114"/>
      <c r="GN65" s="114"/>
      <c r="GO65" s="114"/>
      <c r="GP65" s="114"/>
      <c r="GQ65" s="114"/>
      <c r="GR65" s="114"/>
      <c r="GS65" s="114"/>
      <c r="GT65" s="114"/>
      <c r="GU65" s="114"/>
      <c r="GV65" s="114"/>
      <c r="GW65" s="114"/>
      <c r="GX65" s="114"/>
      <c r="GY65" s="114"/>
      <c r="GZ65" s="114"/>
      <c r="HA65" s="114"/>
      <c r="HB65" s="114"/>
      <c r="HC65" s="114"/>
      <c r="HD65" s="114"/>
      <c r="HE65" s="114"/>
      <c r="HF65" s="114"/>
      <c r="HG65" s="114"/>
      <c r="HH65" s="114"/>
      <c r="HI65" s="114"/>
      <c r="HJ65" s="114"/>
      <c r="HK65" s="114"/>
      <c r="HL65" s="114"/>
      <c r="HM65" s="114"/>
      <c r="HN65" s="114"/>
      <c r="HO65" s="114"/>
      <c r="HP65" s="114"/>
      <c r="HQ65" s="114"/>
      <c r="HR65" s="114"/>
      <c r="HS65" s="114"/>
      <c r="HT65" s="114"/>
      <c r="HU65" s="114"/>
      <c r="HV65" s="114"/>
      <c r="HW65" s="114"/>
      <c r="HX65" s="114"/>
      <c r="HY65" s="114"/>
      <c r="HZ65" s="114"/>
      <c r="IA65" s="114"/>
      <c r="IB65" s="114"/>
      <c r="IC65" s="114"/>
      <c r="ID65" s="114"/>
      <c r="IE65" s="114"/>
      <c r="IF65" s="114"/>
      <c r="IG65" s="114"/>
      <c r="IH65" s="114"/>
      <c r="II65" s="114"/>
      <c r="IJ65" s="114"/>
      <c r="IK65" s="114"/>
      <c r="IL65" s="114"/>
      <c r="IM65" s="114"/>
      <c r="IN65" s="114"/>
      <c r="IO65" s="114"/>
      <c r="IP65" s="114"/>
      <c r="IQ65" s="114"/>
      <c r="IR65" s="114"/>
      <c r="IS65" s="114"/>
      <c r="IT65" s="114"/>
      <c r="IU65" s="114"/>
      <c r="IV65" s="114"/>
    </row>
    <row r="66" spans="1:256" s="113" customFormat="1" x14ac:dyDescent="0.2">
      <c r="A66" s="415"/>
      <c r="B66" s="416"/>
      <c r="C66" s="416"/>
      <c r="D66" s="416"/>
      <c r="E66" s="416"/>
      <c r="F66" s="416"/>
      <c r="G66" s="416"/>
      <c r="H66" s="416"/>
      <c r="I66" s="416"/>
      <c r="J66" s="416"/>
      <c r="K66" s="416"/>
      <c r="L66" s="416"/>
      <c r="M66" s="416"/>
      <c r="N66" s="416"/>
      <c r="O66" s="416"/>
      <c r="P66" s="416"/>
      <c r="Q66" s="416"/>
      <c r="R66" s="416"/>
      <c r="S66" s="416"/>
      <c r="T66" s="417"/>
      <c r="U66" s="131"/>
      <c r="FR66" s="114"/>
      <c r="FS66" s="114"/>
      <c r="FT66" s="114"/>
      <c r="FU66" s="114"/>
      <c r="FV66" s="114"/>
      <c r="FW66" s="114"/>
      <c r="FX66" s="114"/>
      <c r="FY66" s="114"/>
      <c r="FZ66" s="114"/>
      <c r="GA66" s="114"/>
      <c r="GB66" s="114"/>
      <c r="GC66" s="114"/>
      <c r="GD66" s="114"/>
      <c r="GE66" s="114"/>
      <c r="GF66" s="114"/>
      <c r="GG66" s="114"/>
      <c r="GH66" s="114"/>
      <c r="GI66" s="114"/>
      <c r="GJ66" s="114"/>
      <c r="GK66" s="114"/>
      <c r="GL66" s="114"/>
      <c r="GM66" s="114"/>
      <c r="GN66" s="114"/>
      <c r="GO66" s="114"/>
      <c r="GP66" s="114"/>
      <c r="GQ66" s="114"/>
      <c r="GR66" s="114"/>
      <c r="GS66" s="114"/>
      <c r="GT66" s="114"/>
      <c r="GU66" s="114"/>
      <c r="GV66" s="114"/>
      <c r="GW66" s="114"/>
      <c r="GX66" s="114"/>
      <c r="GY66" s="114"/>
      <c r="GZ66" s="114"/>
      <c r="HA66" s="114"/>
      <c r="HB66" s="114"/>
      <c r="HC66" s="114"/>
      <c r="HD66" s="114"/>
      <c r="HE66" s="114"/>
      <c r="HF66" s="114"/>
      <c r="HG66" s="114"/>
      <c r="HH66" s="114"/>
      <c r="HI66" s="114"/>
      <c r="HJ66" s="114"/>
      <c r="HK66" s="114"/>
      <c r="HL66" s="114"/>
      <c r="HM66" s="114"/>
      <c r="HN66" s="114"/>
      <c r="HO66" s="114"/>
      <c r="HP66" s="114"/>
      <c r="HQ66" s="114"/>
      <c r="HR66" s="114"/>
      <c r="HS66" s="114"/>
      <c r="HT66" s="114"/>
      <c r="HU66" s="114"/>
      <c r="HV66" s="114"/>
      <c r="HW66" s="114"/>
      <c r="HX66" s="114"/>
      <c r="HY66" s="114"/>
      <c r="HZ66" s="114"/>
      <c r="IA66" s="114"/>
      <c r="IB66" s="114"/>
      <c r="IC66" s="114"/>
      <c r="ID66" s="114"/>
      <c r="IE66" s="114"/>
      <c r="IF66" s="114"/>
      <c r="IG66" s="114"/>
      <c r="IH66" s="114"/>
      <c r="II66" s="114"/>
      <c r="IJ66" s="114"/>
      <c r="IK66" s="114"/>
      <c r="IL66" s="114"/>
      <c r="IM66" s="114"/>
      <c r="IN66" s="114"/>
      <c r="IO66" s="114"/>
      <c r="IP66" s="114"/>
      <c r="IQ66" s="114"/>
      <c r="IR66" s="114"/>
      <c r="IS66" s="114"/>
      <c r="IT66" s="114"/>
      <c r="IU66" s="114"/>
      <c r="IV66" s="114"/>
    </row>
    <row r="67" spans="1:256" s="113" customFormat="1" x14ac:dyDescent="0.2">
      <c r="A67" s="415"/>
      <c r="B67" s="416"/>
      <c r="C67" s="416"/>
      <c r="D67" s="416"/>
      <c r="E67" s="416"/>
      <c r="F67" s="416"/>
      <c r="G67" s="416"/>
      <c r="H67" s="416"/>
      <c r="I67" s="416"/>
      <c r="J67" s="416"/>
      <c r="K67" s="416"/>
      <c r="L67" s="416"/>
      <c r="M67" s="416"/>
      <c r="N67" s="416"/>
      <c r="O67" s="416"/>
      <c r="P67" s="416"/>
      <c r="Q67" s="416"/>
      <c r="R67" s="416"/>
      <c r="S67" s="416"/>
      <c r="T67" s="417"/>
      <c r="U67" s="131"/>
      <c r="FR67" s="114"/>
      <c r="FS67" s="114"/>
      <c r="FT67" s="114"/>
      <c r="FU67" s="114"/>
      <c r="FV67" s="114"/>
      <c r="FW67" s="114"/>
      <c r="FX67" s="114"/>
      <c r="FY67" s="114"/>
      <c r="FZ67" s="114"/>
      <c r="GA67" s="114"/>
      <c r="GB67" s="114"/>
      <c r="GC67" s="114"/>
      <c r="GD67" s="114"/>
      <c r="GE67" s="114"/>
      <c r="GF67" s="114"/>
      <c r="GG67" s="114"/>
      <c r="GH67" s="114"/>
      <c r="GI67" s="114"/>
      <c r="GJ67" s="114"/>
      <c r="GK67" s="114"/>
      <c r="GL67" s="114"/>
      <c r="GM67" s="114"/>
      <c r="GN67" s="114"/>
      <c r="GO67" s="114"/>
      <c r="GP67" s="114"/>
      <c r="GQ67" s="114"/>
      <c r="GR67" s="114"/>
      <c r="GS67" s="114"/>
      <c r="GT67" s="114"/>
      <c r="GU67" s="114"/>
      <c r="GV67" s="114"/>
      <c r="GW67" s="114"/>
      <c r="GX67" s="114"/>
      <c r="GY67" s="114"/>
      <c r="GZ67" s="114"/>
      <c r="HA67" s="114"/>
      <c r="HB67" s="114"/>
      <c r="HC67" s="114"/>
      <c r="HD67" s="114"/>
      <c r="HE67" s="114"/>
      <c r="HF67" s="114"/>
      <c r="HG67" s="114"/>
      <c r="HH67" s="114"/>
      <c r="HI67" s="114"/>
      <c r="HJ67" s="114"/>
      <c r="HK67" s="114"/>
      <c r="HL67" s="114"/>
      <c r="HM67" s="114"/>
      <c r="HN67" s="114"/>
      <c r="HO67" s="114"/>
      <c r="HP67" s="114"/>
      <c r="HQ67" s="114"/>
      <c r="HR67" s="114"/>
      <c r="HS67" s="114"/>
      <c r="HT67" s="114"/>
      <c r="HU67" s="114"/>
      <c r="HV67" s="114"/>
      <c r="HW67" s="114"/>
      <c r="HX67" s="114"/>
      <c r="HY67" s="114"/>
      <c r="HZ67" s="114"/>
      <c r="IA67" s="114"/>
      <c r="IB67" s="114"/>
      <c r="IC67" s="114"/>
      <c r="ID67" s="114"/>
      <c r="IE67" s="114"/>
      <c r="IF67" s="114"/>
      <c r="IG67" s="114"/>
      <c r="IH67" s="114"/>
      <c r="II67" s="114"/>
      <c r="IJ67" s="114"/>
      <c r="IK67" s="114"/>
      <c r="IL67" s="114"/>
      <c r="IM67" s="114"/>
      <c r="IN67" s="114"/>
      <c r="IO67" s="114"/>
      <c r="IP67" s="114"/>
      <c r="IQ67" s="114"/>
      <c r="IR67" s="114"/>
      <c r="IS67" s="114"/>
      <c r="IT67" s="114"/>
      <c r="IU67" s="114"/>
      <c r="IV67" s="114"/>
    </row>
    <row r="68" spans="1:256" s="113" customFormat="1" ht="13.5" customHeight="1" x14ac:dyDescent="0.25">
      <c r="A68" s="116" t="s">
        <v>210</v>
      </c>
      <c r="B68" s="454" t="str">
        <f>IF('BVR2'!B14=1,UPPER('BVR2'!C20),IF('BVR2'!B14=2,"",""))</f>
        <v/>
      </c>
      <c r="C68" s="454"/>
      <c r="D68" s="454"/>
      <c r="E68" s="454"/>
      <c r="F68" s="454"/>
      <c r="G68" s="454"/>
      <c r="H68" s="454"/>
      <c r="I68" s="454"/>
      <c r="J68" s="132" t="s">
        <v>223</v>
      </c>
      <c r="K68" s="433" t="str">
        <f>IF('BVR2'!B14=1,TRIM(UPPER("BARANGAY "&amp;'BVR2'!C21)),IF('BVR2'!B14=2,"",""))</f>
        <v/>
      </c>
      <c r="L68" s="433"/>
      <c r="M68" s="433"/>
      <c r="N68" s="433"/>
      <c r="O68" s="433"/>
      <c r="P68" s="433"/>
      <c r="Q68" s="433"/>
      <c r="R68" s="433"/>
      <c r="S68" s="433"/>
      <c r="T68" s="433"/>
      <c r="U68" s="434"/>
      <c r="FR68" s="114"/>
      <c r="FS68" s="114"/>
      <c r="FT68" s="114"/>
      <c r="FU68" s="114"/>
      <c r="FV68" s="114"/>
      <c r="FW68" s="114"/>
      <c r="FX68" s="114"/>
      <c r="FY68" s="114"/>
      <c r="FZ68" s="114"/>
      <c r="GA68" s="114"/>
      <c r="GB68" s="114"/>
      <c r="GC68" s="114"/>
      <c r="GD68" s="114"/>
      <c r="GE68" s="114"/>
      <c r="GF68" s="114"/>
      <c r="GG68" s="114"/>
      <c r="GH68" s="114"/>
      <c r="GI68" s="114"/>
      <c r="GJ68" s="114"/>
      <c r="GK68" s="114"/>
      <c r="GL68" s="114"/>
      <c r="GM68" s="114"/>
      <c r="GN68" s="114"/>
      <c r="GO68" s="114"/>
      <c r="GP68" s="114"/>
      <c r="GQ68" s="114"/>
      <c r="GR68" s="114"/>
      <c r="GS68" s="114"/>
      <c r="GT68" s="114"/>
      <c r="GU68" s="114"/>
      <c r="GV68" s="114"/>
      <c r="GW68" s="114"/>
      <c r="GX68" s="114"/>
      <c r="GY68" s="114"/>
      <c r="GZ68" s="114"/>
      <c r="HA68" s="114"/>
      <c r="HB68" s="114"/>
      <c r="HC68" s="114"/>
      <c r="HD68" s="114"/>
      <c r="HE68" s="114"/>
      <c r="HF68" s="114"/>
      <c r="HG68" s="114"/>
      <c r="HH68" s="114"/>
      <c r="HI68" s="114"/>
      <c r="HJ68" s="114"/>
      <c r="HK68" s="114"/>
      <c r="HL68" s="114"/>
      <c r="HM68" s="114"/>
      <c r="HN68" s="114"/>
      <c r="HO68" s="114"/>
      <c r="HP68" s="114"/>
      <c r="HQ68" s="114"/>
      <c r="HR68" s="114"/>
      <c r="HS68" s="114"/>
      <c r="HT68" s="114"/>
      <c r="HU68" s="114"/>
      <c r="HV68" s="114"/>
      <c r="HW68" s="114"/>
      <c r="HX68" s="114"/>
      <c r="HY68" s="114"/>
      <c r="HZ68" s="114"/>
      <c r="IA68" s="114"/>
      <c r="IB68" s="114"/>
      <c r="IC68" s="114"/>
      <c r="ID68" s="114"/>
      <c r="IE68" s="114"/>
      <c r="IF68" s="114"/>
      <c r="IG68" s="114"/>
      <c r="IH68" s="114"/>
      <c r="II68" s="114"/>
      <c r="IJ68" s="114"/>
      <c r="IK68" s="114"/>
      <c r="IL68" s="114"/>
      <c r="IM68" s="114"/>
      <c r="IN68" s="114"/>
      <c r="IO68" s="114"/>
      <c r="IP68" s="114"/>
      <c r="IQ68" s="114"/>
      <c r="IR68" s="114"/>
      <c r="IS68" s="114"/>
      <c r="IT68" s="114"/>
      <c r="IU68" s="114"/>
      <c r="IV68" s="114"/>
    </row>
    <row r="69" spans="1:256" s="113" customFormat="1" x14ac:dyDescent="0.2">
      <c r="A69" s="305" t="s">
        <v>224</v>
      </c>
      <c r="B69" s="305"/>
      <c r="C69" s="305"/>
      <c r="D69" s="305"/>
      <c r="E69" s="305"/>
      <c r="F69" s="305"/>
      <c r="G69" s="305"/>
      <c r="H69" s="305"/>
      <c r="I69" s="305"/>
      <c r="J69" s="305"/>
      <c r="K69" s="305"/>
      <c r="L69" s="305"/>
      <c r="M69" s="305"/>
      <c r="N69" s="305"/>
      <c r="O69" s="305"/>
      <c r="P69" s="305"/>
      <c r="Q69" s="305"/>
      <c r="R69" s="305"/>
      <c r="S69" s="305"/>
      <c r="T69" s="305"/>
      <c r="U69" s="131"/>
      <c r="FR69" s="114"/>
      <c r="FS69" s="114"/>
      <c r="FT69" s="114"/>
      <c r="FU69" s="114"/>
      <c r="FV69" s="114"/>
      <c r="FW69" s="114"/>
      <c r="FX69" s="114"/>
      <c r="FY69" s="114"/>
      <c r="FZ69" s="114"/>
      <c r="GA69" s="114"/>
      <c r="GB69" s="114"/>
      <c r="GC69" s="114"/>
      <c r="GD69" s="114"/>
      <c r="GE69" s="114"/>
      <c r="GF69" s="114"/>
      <c r="GG69" s="114"/>
      <c r="GH69" s="114"/>
      <c r="GI69" s="114"/>
      <c r="GJ69" s="114"/>
      <c r="GK69" s="114"/>
      <c r="GL69" s="114"/>
      <c r="GM69" s="114"/>
      <c r="GN69" s="114"/>
      <c r="GO69" s="114"/>
      <c r="GP69" s="114"/>
      <c r="GQ69" s="114"/>
      <c r="GR69" s="114"/>
      <c r="GS69" s="114"/>
      <c r="GT69" s="114"/>
      <c r="GU69" s="114"/>
      <c r="GV69" s="114"/>
      <c r="GW69" s="114"/>
      <c r="GX69" s="114"/>
      <c r="GY69" s="114"/>
      <c r="GZ69" s="114"/>
      <c r="HA69" s="114"/>
      <c r="HB69" s="114"/>
      <c r="HC69" s="114"/>
      <c r="HD69" s="114"/>
      <c r="HE69" s="114"/>
      <c r="HF69" s="114"/>
      <c r="HG69" s="114"/>
      <c r="HH69" s="114"/>
      <c r="HI69" s="114"/>
      <c r="HJ69" s="114"/>
      <c r="HK69" s="114"/>
      <c r="HL69" s="114"/>
      <c r="HM69" s="114"/>
      <c r="HN69" s="114"/>
      <c r="HO69" s="114"/>
      <c r="HP69" s="114"/>
      <c r="HQ69" s="114"/>
      <c r="HR69" s="114"/>
      <c r="HS69" s="114"/>
      <c r="HT69" s="114"/>
      <c r="HU69" s="114"/>
      <c r="HV69" s="114"/>
      <c r="HW69" s="114"/>
      <c r="HX69" s="114"/>
      <c r="HY69" s="114"/>
      <c r="HZ69" s="114"/>
      <c r="IA69" s="114"/>
      <c r="IB69" s="114"/>
      <c r="IC69" s="114"/>
      <c r="ID69" s="114"/>
      <c r="IE69" s="114"/>
      <c r="IF69" s="114"/>
      <c r="IG69" s="114"/>
      <c r="IH69" s="114"/>
      <c r="II69" s="114"/>
      <c r="IJ69" s="114"/>
      <c r="IK69" s="114"/>
      <c r="IL69" s="114"/>
      <c r="IM69" s="114"/>
      <c r="IN69" s="114"/>
      <c r="IO69" s="114"/>
      <c r="IP69" s="114"/>
      <c r="IQ69" s="114"/>
      <c r="IR69" s="114"/>
      <c r="IS69" s="114"/>
      <c r="IT69" s="114"/>
      <c r="IU69" s="114"/>
      <c r="IV69" s="114"/>
    </row>
    <row r="70" spans="1:256" s="113" customFormat="1" ht="16.5" customHeight="1" x14ac:dyDescent="0.2">
      <c r="A70" s="412" t="str">
        <f>IF('BVR2'!B14=1,TRIM(UPPER('DROPDOWN LIST'!K57)),IF('BVR2'!B14=2,"BARANGAY WAS CLOSED DURING VISIT",""))</f>
        <v/>
      </c>
      <c r="B70" s="413"/>
      <c r="C70" s="413"/>
      <c r="D70" s="413"/>
      <c r="E70" s="413"/>
      <c r="F70" s="413"/>
      <c r="G70" s="413"/>
      <c r="H70" s="413"/>
      <c r="I70" s="413"/>
      <c r="J70" s="413"/>
      <c r="K70" s="413"/>
      <c r="L70" s="413"/>
      <c r="M70" s="413"/>
      <c r="N70" s="413"/>
      <c r="O70" s="413"/>
      <c r="P70" s="413"/>
      <c r="Q70" s="413"/>
      <c r="R70" s="413"/>
      <c r="S70" s="413"/>
      <c r="T70" s="414"/>
      <c r="U70" s="131"/>
      <c r="FR70" s="114"/>
      <c r="FS70" s="114"/>
      <c r="FT70" s="114"/>
      <c r="FU70" s="114"/>
      <c r="FV70" s="114"/>
      <c r="FW70" s="114"/>
      <c r="FX70" s="114"/>
      <c r="FY70" s="114"/>
      <c r="FZ70" s="114"/>
      <c r="GA70" s="114"/>
      <c r="GB70" s="114"/>
      <c r="GC70" s="114"/>
      <c r="GD70" s="114"/>
      <c r="GE70" s="114"/>
      <c r="GF70" s="114"/>
      <c r="GG70" s="114"/>
      <c r="GH70" s="114"/>
      <c r="GI70" s="114"/>
      <c r="GJ70" s="114"/>
      <c r="GK70" s="114"/>
      <c r="GL70" s="114"/>
      <c r="GM70" s="114"/>
      <c r="GN70" s="114"/>
      <c r="GO70" s="114"/>
      <c r="GP70" s="114"/>
      <c r="GQ70" s="114"/>
      <c r="GR70" s="114"/>
      <c r="GS70" s="114"/>
      <c r="GT70" s="114"/>
      <c r="GU70" s="114"/>
      <c r="GV70" s="114"/>
      <c r="GW70" s="114"/>
      <c r="GX70" s="114"/>
      <c r="GY70" s="114"/>
      <c r="GZ70" s="114"/>
      <c r="HA70" s="114"/>
      <c r="HB70" s="114"/>
      <c r="HC70" s="114"/>
      <c r="HD70" s="114"/>
      <c r="HE70" s="114"/>
      <c r="HF70" s="114"/>
      <c r="HG70" s="114"/>
      <c r="HH70" s="114"/>
      <c r="HI70" s="114"/>
      <c r="HJ70" s="114"/>
      <c r="HK70" s="114"/>
      <c r="HL70" s="114"/>
      <c r="HM70" s="114"/>
      <c r="HN70" s="114"/>
      <c r="HO70" s="114"/>
      <c r="HP70" s="114"/>
      <c r="HQ70" s="114"/>
      <c r="HR70" s="114"/>
      <c r="HS70" s="114"/>
      <c r="HT70" s="114"/>
      <c r="HU70" s="114"/>
      <c r="HV70" s="114"/>
      <c r="HW70" s="114"/>
      <c r="HX70" s="114"/>
      <c r="HY70" s="114"/>
      <c r="HZ70" s="114"/>
      <c r="IA70" s="114"/>
      <c r="IB70" s="114"/>
      <c r="IC70" s="114"/>
      <c r="ID70" s="114"/>
      <c r="IE70" s="114"/>
      <c r="IF70" s="114"/>
      <c r="IG70" s="114"/>
      <c r="IH70" s="114"/>
      <c r="II70" s="114"/>
      <c r="IJ70" s="114"/>
      <c r="IK70" s="114"/>
      <c r="IL70" s="114"/>
      <c r="IM70" s="114"/>
      <c r="IN70" s="114"/>
      <c r="IO70" s="114"/>
      <c r="IP70" s="114"/>
      <c r="IQ70" s="114"/>
      <c r="IR70" s="114"/>
      <c r="IS70" s="114"/>
      <c r="IT70" s="114"/>
      <c r="IU70" s="114"/>
      <c r="IV70" s="114"/>
    </row>
    <row r="71" spans="1:256" s="113" customFormat="1" ht="4.5" customHeight="1" x14ac:dyDescent="0.2">
      <c r="A71" s="418"/>
      <c r="B71" s="419"/>
      <c r="C71" s="419"/>
      <c r="D71" s="419"/>
      <c r="E71" s="419"/>
      <c r="F71" s="419"/>
      <c r="G71" s="419"/>
      <c r="H71" s="419"/>
      <c r="I71" s="419"/>
      <c r="J71" s="419"/>
      <c r="K71" s="419"/>
      <c r="L71" s="419"/>
      <c r="M71" s="419"/>
      <c r="N71" s="419"/>
      <c r="O71" s="419"/>
      <c r="P71" s="419"/>
      <c r="Q71" s="419"/>
      <c r="R71" s="419"/>
      <c r="S71" s="419"/>
      <c r="T71" s="420"/>
      <c r="U71" s="131"/>
      <c r="FR71" s="114"/>
      <c r="FS71" s="114"/>
      <c r="FT71" s="114"/>
      <c r="FU71" s="114"/>
      <c r="FV71" s="114"/>
      <c r="FW71" s="114"/>
      <c r="FX71" s="114"/>
      <c r="FY71" s="114"/>
      <c r="FZ71" s="114"/>
      <c r="GA71" s="114"/>
      <c r="GB71" s="114"/>
      <c r="GC71" s="114"/>
      <c r="GD71" s="114"/>
      <c r="GE71" s="114"/>
      <c r="GF71" s="114"/>
      <c r="GG71" s="114"/>
      <c r="GH71" s="114"/>
      <c r="GI71" s="114"/>
      <c r="GJ71" s="114"/>
      <c r="GK71" s="114"/>
      <c r="GL71" s="114"/>
      <c r="GM71" s="114"/>
      <c r="GN71" s="114"/>
      <c r="GO71" s="114"/>
      <c r="GP71" s="114"/>
      <c r="GQ71" s="114"/>
      <c r="GR71" s="114"/>
      <c r="GS71" s="114"/>
      <c r="GT71" s="114"/>
      <c r="GU71" s="114"/>
      <c r="GV71" s="114"/>
      <c r="GW71" s="114"/>
      <c r="GX71" s="114"/>
      <c r="GY71" s="114"/>
      <c r="GZ71" s="114"/>
      <c r="HA71" s="114"/>
      <c r="HB71" s="114"/>
      <c r="HC71" s="114"/>
      <c r="HD71" s="114"/>
      <c r="HE71" s="114"/>
      <c r="HF71" s="114"/>
      <c r="HG71" s="114"/>
      <c r="HH71" s="114"/>
      <c r="HI71" s="114"/>
      <c r="HJ71" s="114"/>
      <c r="HK71" s="114"/>
      <c r="HL71" s="114"/>
      <c r="HM71" s="114"/>
      <c r="HN71" s="114"/>
      <c r="HO71" s="114"/>
      <c r="HP71" s="114"/>
      <c r="HQ71" s="114"/>
      <c r="HR71" s="114"/>
      <c r="HS71" s="114"/>
      <c r="HT71" s="114"/>
      <c r="HU71" s="114"/>
      <c r="HV71" s="114"/>
      <c r="HW71" s="114"/>
      <c r="HX71" s="114"/>
      <c r="HY71" s="114"/>
      <c r="HZ71" s="114"/>
      <c r="IA71" s="114"/>
      <c r="IB71" s="114"/>
      <c r="IC71" s="114"/>
      <c r="ID71" s="114"/>
      <c r="IE71" s="114"/>
      <c r="IF71" s="114"/>
      <c r="IG71" s="114"/>
      <c r="IH71" s="114"/>
      <c r="II71" s="114"/>
      <c r="IJ71" s="114"/>
      <c r="IK71" s="114"/>
      <c r="IL71" s="114"/>
      <c r="IM71" s="114"/>
      <c r="IN71" s="114"/>
      <c r="IO71" s="114"/>
      <c r="IP71" s="114"/>
      <c r="IQ71" s="114"/>
      <c r="IR71" s="114"/>
      <c r="IS71" s="114"/>
      <c r="IT71" s="114"/>
      <c r="IU71" s="114"/>
      <c r="IV71" s="114"/>
    </row>
    <row r="72" spans="1:256" s="82" customFormat="1" x14ac:dyDescent="0.2">
      <c r="A72" s="102"/>
      <c r="B72" s="98"/>
      <c r="C72" s="103"/>
      <c r="D72" s="98"/>
      <c r="E72" s="98"/>
      <c r="F72" s="98"/>
      <c r="G72" s="98"/>
      <c r="H72" s="103"/>
      <c r="I72" s="98"/>
      <c r="J72" s="98"/>
      <c r="K72" s="98"/>
      <c r="L72" s="98"/>
      <c r="M72" s="103"/>
      <c r="N72" s="98"/>
      <c r="O72" s="98"/>
      <c r="P72" s="98"/>
      <c r="Q72" s="98"/>
      <c r="R72" s="103"/>
      <c r="S72" s="98"/>
      <c r="T72" s="98"/>
      <c r="U72" s="104"/>
      <c r="FR72"/>
      <c r="FS72"/>
      <c r="FT72"/>
      <c r="FU72"/>
      <c r="FV72"/>
      <c r="FW72"/>
      <c r="FX72"/>
      <c r="FY72"/>
      <c r="FZ72"/>
      <c r="GA72"/>
      <c r="GB72"/>
      <c r="GC72"/>
      <c r="GD72"/>
      <c r="GE72"/>
      <c r="GF72"/>
      <c r="GG72"/>
      <c r="GH72"/>
      <c r="GI72"/>
      <c r="GJ72"/>
      <c r="GK72"/>
      <c r="GL72"/>
      <c r="GM72"/>
      <c r="GN72"/>
      <c r="GO72"/>
      <c r="GP72"/>
      <c r="GQ72"/>
      <c r="GR72"/>
      <c r="GS72"/>
      <c r="GT72"/>
      <c r="GU72"/>
      <c r="GV72"/>
      <c r="GW72"/>
      <c r="GX72"/>
      <c r="GY72"/>
      <c r="GZ72"/>
      <c r="HA72"/>
      <c r="HB72"/>
      <c r="HC72"/>
      <c r="HD72"/>
      <c r="HE72"/>
      <c r="HF72"/>
      <c r="HG72"/>
      <c r="HH72"/>
      <c r="HI72"/>
      <c r="HJ72"/>
      <c r="HK72"/>
      <c r="HL72"/>
      <c r="HM72"/>
      <c r="HN72"/>
      <c r="HO72"/>
      <c r="HP72"/>
      <c r="HQ72"/>
      <c r="HR72"/>
      <c r="HS72"/>
      <c r="HT72"/>
      <c r="HU72"/>
      <c r="HV72"/>
      <c r="HW72"/>
      <c r="HX72"/>
      <c r="HY72"/>
      <c r="HZ72"/>
      <c r="IA72"/>
      <c r="IB72"/>
      <c r="IC72"/>
      <c r="ID72"/>
      <c r="IE72"/>
      <c r="IF72"/>
      <c r="IG72"/>
      <c r="IH72"/>
      <c r="II72"/>
      <c r="IJ72"/>
      <c r="IK72"/>
      <c r="IL72"/>
      <c r="IM72"/>
      <c r="IN72"/>
      <c r="IO72"/>
      <c r="IP72"/>
      <c r="IQ72"/>
      <c r="IR72"/>
      <c r="IS72"/>
      <c r="IT72"/>
      <c r="IU72"/>
      <c r="IV72"/>
    </row>
    <row r="73" spans="1:256" s="82" customFormat="1" x14ac:dyDescent="0.2">
      <c r="A73" s="102"/>
      <c r="B73" s="98"/>
      <c r="C73" s="103"/>
      <c r="D73" s="98"/>
      <c r="E73" s="98"/>
      <c r="F73" s="98"/>
      <c r="G73" s="98"/>
      <c r="H73" s="103"/>
      <c r="I73" s="98"/>
      <c r="J73" s="98"/>
      <c r="K73" s="98"/>
      <c r="L73" s="98"/>
      <c r="M73" s="103"/>
      <c r="N73" s="98"/>
      <c r="O73" s="98"/>
      <c r="P73" s="98"/>
      <c r="Q73" s="98"/>
      <c r="R73" s="103"/>
      <c r="S73" s="98"/>
      <c r="T73" s="98"/>
      <c r="U73" s="104"/>
      <c r="FR73"/>
      <c r="FS73"/>
      <c r="FT73"/>
      <c r="FU73"/>
      <c r="FV73"/>
      <c r="FW73"/>
      <c r="FX73"/>
      <c r="FY73"/>
      <c r="FZ73"/>
      <c r="GA73"/>
      <c r="GB73"/>
      <c r="GC73"/>
      <c r="GD73"/>
      <c r="GE73"/>
      <c r="GF73"/>
      <c r="GG73"/>
      <c r="GH73"/>
      <c r="GI73"/>
      <c r="GJ73"/>
      <c r="GK73"/>
      <c r="GL73"/>
      <c r="GM73"/>
      <c r="GN73"/>
      <c r="GO73"/>
      <c r="GP73"/>
      <c r="GQ73"/>
      <c r="GR73"/>
      <c r="GS73"/>
      <c r="GT73"/>
      <c r="GU73"/>
      <c r="GV73"/>
      <c r="GW73"/>
      <c r="GX73"/>
      <c r="GY73"/>
      <c r="GZ73"/>
      <c r="HA73"/>
      <c r="HB73"/>
      <c r="HC73"/>
      <c r="HD73"/>
      <c r="HE73"/>
      <c r="HF73"/>
      <c r="HG73"/>
      <c r="HH73"/>
      <c r="HI73"/>
      <c r="HJ73"/>
      <c r="HK73"/>
      <c r="HL73"/>
      <c r="HM73"/>
      <c r="HN73"/>
      <c r="HO73"/>
      <c r="HP73"/>
      <c r="HQ73"/>
      <c r="HR73"/>
      <c r="HS73"/>
      <c r="HT73"/>
      <c r="HU73"/>
      <c r="HV73"/>
      <c r="HW73"/>
      <c r="HX73"/>
      <c r="HY73"/>
      <c r="HZ73"/>
      <c r="IA73"/>
      <c r="IB73"/>
      <c r="IC73"/>
      <c r="ID73"/>
      <c r="IE73"/>
      <c r="IF73"/>
      <c r="IG73"/>
      <c r="IH73"/>
      <c r="II73"/>
      <c r="IJ73"/>
      <c r="IK73"/>
      <c r="IL73"/>
      <c r="IM73"/>
      <c r="IN73"/>
      <c r="IO73"/>
      <c r="IP73"/>
      <c r="IQ73"/>
      <c r="IR73"/>
      <c r="IS73"/>
      <c r="IT73"/>
      <c r="IU73"/>
      <c r="IV73"/>
    </row>
    <row r="74" spans="1:256" s="82" customFormat="1" ht="13.5" x14ac:dyDescent="0.25">
      <c r="A74" s="421" t="str">
        <f>TRIM(UPPER('BVR2'!B162))</f>
        <v>INPUT||PT=B:162||VAL=</v>
      </c>
      <c r="B74" s="421"/>
      <c r="C74" s="421"/>
      <c r="D74" s="421"/>
      <c r="E74" s="421"/>
      <c r="F74" s="299" t="s">
        <v>20</v>
      </c>
      <c r="G74" s="299"/>
      <c r="H74" s="299"/>
      <c r="I74" s="299"/>
      <c r="J74" s="138" t="str">
        <f>TRIM('BVR2'!B163)</f>
        <v>INPUT||pt=B:163||val=</v>
      </c>
      <c r="K74" s="342"/>
      <c r="L74" s="342"/>
      <c r="M74" s="342"/>
      <c r="N74" s="342"/>
      <c r="O74" s="301"/>
      <c r="P74" s="301"/>
      <c r="Q74" s="301"/>
      <c r="R74" s="301"/>
      <c r="S74" s="301"/>
      <c r="T74" s="301"/>
      <c r="U74" s="104"/>
      <c r="FR74"/>
      <c r="FS74"/>
      <c r="FT74"/>
      <c r="FU74"/>
      <c r="FV74"/>
      <c r="FW74"/>
      <c r="FX74"/>
      <c r="FY74"/>
      <c r="FZ74"/>
      <c r="GA74"/>
      <c r="GB74"/>
      <c r="GC74"/>
      <c r="GD74"/>
      <c r="GE74"/>
      <c r="GF74"/>
      <c r="GG74"/>
      <c r="GH74"/>
      <c r="GI74"/>
      <c r="GJ74"/>
      <c r="GK74"/>
      <c r="GL74"/>
      <c r="GM74"/>
      <c r="GN74"/>
      <c r="GO74"/>
      <c r="GP74"/>
      <c r="GQ74"/>
      <c r="GR74"/>
      <c r="GS74"/>
      <c r="GT74"/>
      <c r="GU74"/>
      <c r="GV74"/>
      <c r="GW74"/>
      <c r="GX74"/>
      <c r="GY74"/>
      <c r="GZ74"/>
      <c r="HA74"/>
      <c r="HB74"/>
      <c r="HC74"/>
      <c r="HD74"/>
      <c r="HE74"/>
      <c r="HF74"/>
      <c r="HG74"/>
      <c r="HH74"/>
      <c r="HI74"/>
      <c r="HJ74"/>
      <c r="HK74"/>
      <c r="HL74"/>
      <c r="HM74"/>
      <c r="HN74"/>
      <c r="HO74"/>
      <c r="HP74"/>
      <c r="HQ74"/>
      <c r="HR74"/>
      <c r="HS74"/>
      <c r="HT74"/>
      <c r="HU74"/>
      <c r="HV74"/>
      <c r="HW74"/>
      <c r="HX74"/>
      <c r="HY74"/>
      <c r="HZ74"/>
      <c r="IA74"/>
      <c r="IB74"/>
      <c r="IC74"/>
      <c r="ID74"/>
      <c r="IE74"/>
      <c r="IF74"/>
      <c r="IG74"/>
      <c r="IH74"/>
      <c r="II74"/>
      <c r="IJ74"/>
      <c r="IK74"/>
      <c r="IL74"/>
      <c r="IM74"/>
      <c r="IN74"/>
      <c r="IO74"/>
      <c r="IP74"/>
      <c r="IQ74"/>
      <c r="IR74"/>
      <c r="IS74"/>
      <c r="IT74"/>
      <c r="IU74"/>
      <c r="IV74"/>
    </row>
    <row r="75" spans="1:256" s="82" customFormat="1" x14ac:dyDescent="0.2">
      <c r="A75" s="411" t="s">
        <v>105</v>
      </c>
      <c r="B75" s="411"/>
      <c r="C75" s="411"/>
      <c r="D75" s="411"/>
      <c r="E75" s="411"/>
      <c r="F75" s="98"/>
      <c r="G75" s="98"/>
      <c r="H75" s="103"/>
      <c r="I75" s="98"/>
      <c r="J75" s="99" t="s">
        <v>106</v>
      </c>
      <c r="K75" s="98"/>
      <c r="L75" s="98"/>
      <c r="M75" s="103"/>
      <c r="N75" s="98"/>
      <c r="O75" s="302" t="s">
        <v>107</v>
      </c>
      <c r="P75" s="302"/>
      <c r="Q75" s="302"/>
      <c r="R75" s="302"/>
      <c r="S75" s="302"/>
      <c r="T75" s="302"/>
      <c r="U75" s="104"/>
      <c r="FR75"/>
      <c r="FS75"/>
      <c r="FT75"/>
      <c r="FU75"/>
      <c r="FV75"/>
      <c r="FW75"/>
      <c r="FX75"/>
      <c r="FY75"/>
      <c r="FZ75"/>
      <c r="GA75"/>
      <c r="GB75"/>
      <c r="GC75"/>
      <c r="GD75"/>
      <c r="GE75"/>
      <c r="GF75"/>
      <c r="GG75"/>
      <c r="GH75"/>
      <c r="GI75"/>
      <c r="GJ75"/>
      <c r="GK75"/>
      <c r="GL75"/>
      <c r="GM75"/>
      <c r="GN75"/>
      <c r="GO75"/>
      <c r="GP75"/>
      <c r="GQ75"/>
      <c r="GR75"/>
      <c r="GS75"/>
      <c r="GT75"/>
      <c r="GU75"/>
      <c r="GV75"/>
      <c r="GW75"/>
      <c r="GX75"/>
      <c r="GY75"/>
      <c r="GZ75"/>
      <c r="HA75"/>
      <c r="HB75"/>
      <c r="HC75"/>
      <c r="HD75"/>
      <c r="HE75"/>
      <c r="HF75"/>
      <c r="HG75"/>
      <c r="HH75"/>
      <c r="HI75"/>
      <c r="HJ75"/>
      <c r="HK75"/>
      <c r="HL75"/>
      <c r="HM75"/>
      <c r="HN75"/>
      <c r="HO75"/>
      <c r="HP75"/>
      <c r="HQ75"/>
      <c r="HR75"/>
      <c r="HS75"/>
      <c r="HT75"/>
      <c r="HU75"/>
      <c r="HV75"/>
      <c r="HW75"/>
      <c r="HX75"/>
      <c r="HY75"/>
      <c r="HZ75"/>
      <c r="IA75"/>
      <c r="IB75"/>
      <c r="IC75"/>
      <c r="ID75"/>
      <c r="IE75"/>
      <c r="IF75"/>
      <c r="IG75"/>
      <c r="IH75"/>
      <c r="II75"/>
      <c r="IJ75"/>
      <c r="IK75"/>
      <c r="IL75"/>
      <c r="IM75"/>
      <c r="IN75"/>
      <c r="IO75"/>
      <c r="IP75"/>
      <c r="IQ75"/>
      <c r="IR75"/>
      <c r="IS75"/>
      <c r="IT75"/>
      <c r="IU75"/>
      <c r="IV75"/>
    </row>
    <row r="76" spans="1:256" s="82" customFormat="1" x14ac:dyDescent="0.2">
      <c r="A76" s="102"/>
      <c r="B76" s="98"/>
      <c r="C76" s="103"/>
      <c r="D76" s="98"/>
      <c r="E76" s="98"/>
      <c r="F76" s="98"/>
      <c r="G76" s="98"/>
      <c r="H76" s="103"/>
      <c r="I76" s="98"/>
      <c r="J76" s="98"/>
      <c r="K76" s="98"/>
      <c r="L76" s="98"/>
      <c r="M76" s="103"/>
      <c r="N76" s="98"/>
      <c r="O76" s="98"/>
      <c r="P76" s="98"/>
      <c r="Q76" s="98"/>
      <c r="R76" s="103"/>
      <c r="S76" s="98"/>
      <c r="T76" s="98"/>
      <c r="U76" s="104"/>
      <c r="FR76"/>
      <c r="FS76"/>
      <c r="FT76"/>
      <c r="FU76"/>
      <c r="FV76"/>
      <c r="FW76"/>
      <c r="FX76"/>
      <c r="FY76"/>
      <c r="FZ76"/>
      <c r="GA76"/>
      <c r="GB76"/>
      <c r="GC76"/>
      <c r="GD76"/>
      <c r="GE76"/>
      <c r="GF76"/>
      <c r="GG76"/>
      <c r="GH76"/>
      <c r="GI76"/>
      <c r="GJ76"/>
      <c r="GK76"/>
      <c r="GL76"/>
      <c r="GM76"/>
      <c r="GN76"/>
      <c r="GO76"/>
      <c r="GP76"/>
      <c r="GQ76"/>
      <c r="GR76"/>
      <c r="GS76"/>
      <c r="GT76"/>
      <c r="GU76"/>
      <c r="GV76"/>
      <c r="GW76"/>
      <c r="GX76"/>
      <c r="GY76"/>
      <c r="GZ76"/>
      <c r="HA76"/>
      <c r="HB76"/>
      <c r="HC76"/>
      <c r="HD76"/>
      <c r="HE76"/>
      <c r="HF76"/>
      <c r="HG76"/>
      <c r="HH76"/>
      <c r="HI76"/>
      <c r="HJ76"/>
      <c r="HK76"/>
      <c r="HL76"/>
      <c r="HM76"/>
      <c r="HN76"/>
      <c r="HO76"/>
      <c r="HP76"/>
      <c r="HQ76"/>
      <c r="HR76"/>
      <c r="HS76"/>
      <c r="HT76"/>
      <c r="HU76"/>
      <c r="HV76"/>
      <c r="HW76"/>
      <c r="HX76"/>
      <c r="HY76"/>
      <c r="HZ76"/>
      <c r="IA76"/>
      <c r="IB76"/>
      <c r="IC76"/>
      <c r="ID76"/>
      <c r="IE76"/>
      <c r="IF76"/>
      <c r="IG76"/>
      <c r="IH76"/>
      <c r="II76"/>
      <c r="IJ76"/>
      <c r="IK76"/>
      <c r="IL76"/>
      <c r="IM76"/>
      <c r="IN76"/>
      <c r="IO76"/>
      <c r="IP76"/>
      <c r="IQ76"/>
      <c r="IR76"/>
      <c r="IS76"/>
      <c r="IT76"/>
      <c r="IU76"/>
      <c r="IV76"/>
    </row>
    <row r="77" spans="1:256" s="82" customFormat="1" ht="15.75" x14ac:dyDescent="0.25">
      <c r="A77" s="133" t="s">
        <v>108</v>
      </c>
      <c r="B77" s="98"/>
      <c r="C77" s="103"/>
      <c r="D77" s="98"/>
      <c r="E77" s="98"/>
      <c r="F77" s="98"/>
      <c r="G77" s="98"/>
      <c r="H77" s="103"/>
      <c r="I77" s="98"/>
      <c r="J77" s="98"/>
      <c r="K77" s="98"/>
      <c r="L77" s="98"/>
      <c r="M77" s="103"/>
      <c r="N77" s="98"/>
      <c r="O77" s="98"/>
      <c r="P77" s="98"/>
      <c r="Q77" s="98"/>
      <c r="R77" s="103"/>
      <c r="S77" s="98"/>
      <c r="T77" s="98"/>
      <c r="U77" s="104"/>
      <c r="FR77"/>
      <c r="FS77"/>
      <c r="FT77"/>
      <c r="FU77"/>
      <c r="FV77"/>
      <c r="FW77"/>
      <c r="FX77"/>
      <c r="FY77"/>
      <c r="FZ77"/>
      <c r="GA77"/>
      <c r="GB77"/>
      <c r="GC77"/>
      <c r="GD77"/>
      <c r="GE77"/>
      <c r="GF77"/>
      <c r="GG77"/>
      <c r="GH77"/>
      <c r="GI77"/>
      <c r="GJ77"/>
      <c r="GK77"/>
      <c r="GL77"/>
      <c r="GM77"/>
      <c r="GN77"/>
      <c r="GO77"/>
      <c r="GP77"/>
      <c r="GQ77"/>
      <c r="GR77"/>
      <c r="GS77"/>
      <c r="GT77"/>
      <c r="GU77"/>
      <c r="GV77"/>
      <c r="GW77"/>
      <c r="GX77"/>
      <c r="GY77"/>
      <c r="GZ77"/>
      <c r="HA77"/>
      <c r="HB77"/>
      <c r="HC77"/>
      <c r="HD77"/>
      <c r="HE77"/>
      <c r="HF77"/>
      <c r="HG77"/>
      <c r="HH77"/>
      <c r="HI77"/>
      <c r="HJ77"/>
      <c r="HK77"/>
      <c r="HL77"/>
      <c r="HM77"/>
      <c r="HN77"/>
      <c r="HO77"/>
      <c r="HP77"/>
      <c r="HQ77"/>
      <c r="HR77"/>
      <c r="HS77"/>
      <c r="HT77"/>
      <c r="HU77"/>
      <c r="HV77"/>
      <c r="HW77"/>
      <c r="HX77"/>
      <c r="HY77"/>
      <c r="HZ77"/>
      <c r="IA77"/>
      <c r="IB77"/>
      <c r="IC77"/>
      <c r="ID77"/>
      <c r="IE77"/>
      <c r="IF77"/>
      <c r="IG77"/>
      <c r="IH77"/>
      <c r="II77"/>
      <c r="IJ77"/>
      <c r="IK77"/>
      <c r="IL77"/>
      <c r="IM77"/>
      <c r="IN77"/>
      <c r="IO77"/>
      <c r="IP77"/>
      <c r="IQ77"/>
      <c r="IR77"/>
      <c r="IS77"/>
      <c r="IT77"/>
      <c r="IU77"/>
      <c r="IV77"/>
    </row>
    <row r="78" spans="1:256" s="82" customFormat="1" x14ac:dyDescent="0.2">
      <c r="A78" s="102"/>
      <c r="B78" s="98"/>
      <c r="C78" s="103"/>
      <c r="D78" s="98"/>
      <c r="E78" s="98"/>
      <c r="F78" s="98"/>
      <c r="G78" s="98"/>
      <c r="H78" s="103"/>
      <c r="I78" s="98"/>
      <c r="J78" s="98"/>
      <c r="K78" s="98"/>
      <c r="L78" s="98"/>
      <c r="M78" s="103"/>
      <c r="N78" s="98"/>
      <c r="O78" s="98"/>
      <c r="P78" s="98"/>
      <c r="Q78" s="98"/>
      <c r="R78" s="103"/>
      <c r="S78" s="98"/>
      <c r="T78" s="98"/>
      <c r="U78" s="104"/>
      <c r="FR78"/>
      <c r="FS78"/>
      <c r="FT78"/>
      <c r="FU78"/>
      <c r="FV78"/>
      <c r="FW78"/>
      <c r="FX78"/>
      <c r="FY78"/>
      <c r="FZ78"/>
      <c r="GA78"/>
      <c r="GB78"/>
      <c r="GC78"/>
      <c r="GD78"/>
      <c r="GE78"/>
      <c r="GF78"/>
      <c r="GG78"/>
      <c r="GH78"/>
      <c r="GI78"/>
      <c r="GJ78"/>
      <c r="GK78"/>
      <c r="GL78"/>
      <c r="GM78"/>
      <c r="GN78"/>
      <c r="GO78"/>
      <c r="GP78"/>
      <c r="GQ78"/>
      <c r="GR78"/>
      <c r="GS78"/>
      <c r="GT78"/>
      <c r="GU78"/>
      <c r="GV78"/>
      <c r="GW78"/>
      <c r="GX78"/>
      <c r="GY78"/>
      <c r="GZ78"/>
      <c r="HA78"/>
      <c r="HB78"/>
      <c r="HC78"/>
      <c r="HD78"/>
      <c r="HE78"/>
      <c r="HF78"/>
      <c r="HG78"/>
      <c r="HH78"/>
      <c r="HI78"/>
      <c r="HJ78"/>
      <c r="HK78"/>
      <c r="HL78"/>
      <c r="HM78"/>
      <c r="HN78"/>
      <c r="HO78"/>
      <c r="HP78"/>
      <c r="HQ78"/>
      <c r="HR78"/>
      <c r="HS78"/>
      <c r="HT78"/>
      <c r="HU78"/>
      <c r="HV78"/>
      <c r="HW78"/>
      <c r="HX78"/>
      <c r="HY78"/>
      <c r="HZ78"/>
      <c r="IA78"/>
      <c r="IB78"/>
      <c r="IC78"/>
      <c r="ID78"/>
      <c r="IE78"/>
      <c r="IF78"/>
      <c r="IG78"/>
      <c r="IH78"/>
      <c r="II78"/>
      <c r="IJ78"/>
      <c r="IK78"/>
      <c r="IL78"/>
      <c r="IM78"/>
      <c r="IN78"/>
      <c r="IO78"/>
      <c r="IP78"/>
      <c r="IQ78"/>
      <c r="IR78"/>
      <c r="IS78"/>
      <c r="IT78"/>
      <c r="IU78"/>
      <c r="IV78"/>
    </row>
    <row r="79" spans="1:256" s="82" customFormat="1" x14ac:dyDescent="0.2">
      <c r="A79" s="134"/>
      <c r="B79" s="135"/>
      <c r="C79" s="136"/>
      <c r="D79" s="135"/>
      <c r="E79" s="135"/>
      <c r="F79" s="135"/>
      <c r="G79" s="135"/>
      <c r="H79" s="136"/>
      <c r="I79" s="135"/>
      <c r="J79" s="135"/>
      <c r="K79" s="135"/>
      <c r="L79" s="135"/>
      <c r="M79" s="136"/>
      <c r="N79" s="135"/>
      <c r="O79" s="135"/>
      <c r="P79" s="135"/>
      <c r="Q79" s="135"/>
      <c r="R79" s="136"/>
      <c r="S79" s="135"/>
      <c r="T79" s="135"/>
      <c r="U79" s="137"/>
      <c r="FR79"/>
      <c r="FS79"/>
      <c r="FT79"/>
      <c r="FU79"/>
      <c r="FV79"/>
      <c r="FW79"/>
      <c r="FX79"/>
      <c r="FY79"/>
      <c r="FZ79"/>
      <c r="GA79"/>
      <c r="GB79"/>
      <c r="GC79"/>
      <c r="GD79"/>
      <c r="GE79"/>
      <c r="GF79"/>
      <c r="GG79"/>
      <c r="GH79"/>
      <c r="GI79"/>
      <c r="GJ79"/>
      <c r="GK79"/>
      <c r="GL79"/>
      <c r="GM79"/>
      <c r="GN79"/>
      <c r="GO79"/>
      <c r="GP79"/>
      <c r="GQ79"/>
      <c r="GR79"/>
      <c r="GS79"/>
      <c r="GT79"/>
      <c r="GU79"/>
      <c r="GV79"/>
      <c r="GW79"/>
      <c r="GX79"/>
      <c r="GY79"/>
      <c r="GZ79"/>
      <c r="HA79"/>
      <c r="HB79"/>
      <c r="HC79"/>
      <c r="HD79"/>
      <c r="HE79"/>
      <c r="HF79"/>
      <c r="HG79"/>
      <c r="HH79"/>
      <c r="HI79"/>
      <c r="HJ79"/>
      <c r="HK79"/>
      <c r="HL79"/>
      <c r="HM79"/>
      <c r="HN79"/>
      <c r="HO79"/>
      <c r="HP79"/>
      <c r="HQ79"/>
      <c r="HR79"/>
      <c r="HS79"/>
      <c r="HT79"/>
      <c r="HU79"/>
      <c r="HV79"/>
      <c r="HW79"/>
      <c r="HX79"/>
      <c r="HY79"/>
      <c r="HZ79"/>
      <c r="IA79"/>
      <c r="IB79"/>
      <c r="IC79"/>
      <c r="ID79"/>
      <c r="IE79"/>
      <c r="IF79"/>
      <c r="IG79"/>
      <c r="IH79"/>
      <c r="II79"/>
      <c r="IJ79"/>
      <c r="IK79"/>
      <c r="IL79"/>
      <c r="IM79"/>
      <c r="IN79"/>
      <c r="IO79"/>
      <c r="IP79"/>
      <c r="IQ79"/>
      <c r="IR79"/>
      <c r="IS79"/>
      <c r="IT79"/>
      <c r="IU79"/>
      <c r="IV79"/>
    </row>
    <row r="80" spans="1:256" s="82" customFormat="1" x14ac:dyDescent="0.2">
      <c r="A80"/>
      <c r="B80"/>
      <c r="C80" s="81"/>
      <c r="D80"/>
      <c r="E80"/>
      <c r="F80"/>
      <c r="G80"/>
      <c r="H80" s="81"/>
      <c r="I80"/>
      <c r="J80"/>
      <c r="K80"/>
      <c r="L80"/>
      <c r="M80" s="81"/>
      <c r="N80"/>
      <c r="O80"/>
      <c r="P80"/>
      <c r="Q80"/>
      <c r="R80" s="81"/>
      <c r="S80"/>
      <c r="T80"/>
      <c r="U80"/>
      <c r="FR80"/>
      <c r="FS80"/>
      <c r="FT80"/>
      <c r="FU80"/>
      <c r="FV80"/>
      <c r="FW80"/>
      <c r="FX80"/>
      <c r="FY80"/>
      <c r="FZ80"/>
      <c r="GA80"/>
      <c r="GB80"/>
      <c r="GC80"/>
      <c r="GD80"/>
      <c r="GE80"/>
      <c r="GF80"/>
      <c r="GG80"/>
      <c r="GH80"/>
      <c r="GI80"/>
      <c r="GJ80"/>
      <c r="GK80"/>
      <c r="GL80"/>
      <c r="GM80"/>
      <c r="GN80"/>
      <c r="GO80"/>
      <c r="GP80"/>
      <c r="GQ80"/>
      <c r="GR80"/>
      <c r="GS80"/>
      <c r="GT80"/>
      <c r="GU80"/>
      <c r="GV80"/>
      <c r="GW80"/>
      <c r="GX80"/>
      <c r="GY80"/>
      <c r="GZ80"/>
      <c r="HA80"/>
      <c r="HB80"/>
      <c r="HC80"/>
      <c r="HD80"/>
      <c r="HE80"/>
      <c r="HF80"/>
      <c r="HG80"/>
      <c r="HH80"/>
      <c r="HI80"/>
      <c r="HJ80"/>
      <c r="HK80"/>
      <c r="HL80"/>
      <c r="HM80"/>
      <c r="HN80"/>
      <c r="HO80"/>
      <c r="HP80"/>
      <c r="HQ80"/>
      <c r="HR80"/>
      <c r="HS80"/>
      <c r="HT80"/>
      <c r="HU80"/>
      <c r="HV80"/>
      <c r="HW80"/>
      <c r="HX80"/>
      <c r="HY80"/>
      <c r="HZ80"/>
      <c r="IA80"/>
      <c r="IB80"/>
      <c r="IC80"/>
      <c r="ID80"/>
      <c r="IE80"/>
      <c r="IF80"/>
      <c r="IG80"/>
      <c r="IH80"/>
      <c r="II80"/>
      <c r="IJ80"/>
      <c r="IK80"/>
      <c r="IL80"/>
      <c r="IM80"/>
      <c r="IN80"/>
      <c r="IO80"/>
      <c r="IP80"/>
      <c r="IQ80"/>
      <c r="IR80"/>
      <c r="IS80"/>
      <c r="IT80"/>
      <c r="IU80"/>
      <c r="IV80"/>
    </row>
    <row r="81" spans="3:256" s="82" customFormat="1" x14ac:dyDescent="0.2">
      <c r="C81" s="120"/>
      <c r="H81" s="120"/>
      <c r="M81" s="120"/>
      <c r="R81" s="120"/>
      <c r="FR81"/>
      <c r="FS81"/>
      <c r="FT81"/>
      <c r="FU81"/>
      <c r="FV81"/>
      <c r="FW81"/>
      <c r="FX81"/>
      <c r="FY81"/>
      <c r="FZ81"/>
      <c r="GA81"/>
      <c r="GB81"/>
      <c r="GC81"/>
      <c r="GD81"/>
      <c r="GE81"/>
      <c r="GF81"/>
      <c r="GG81"/>
      <c r="GH81"/>
      <c r="GI81"/>
      <c r="GJ81"/>
      <c r="GK81"/>
      <c r="GL81"/>
      <c r="GM81"/>
      <c r="GN81"/>
      <c r="GO81"/>
      <c r="GP81"/>
      <c r="GQ81"/>
      <c r="GR81"/>
      <c r="GS81"/>
      <c r="GT81"/>
      <c r="GU81"/>
      <c r="GV81"/>
      <c r="GW81"/>
      <c r="GX81"/>
      <c r="GY81"/>
      <c r="GZ81"/>
      <c r="HA81"/>
      <c r="HB81"/>
      <c r="HC81"/>
      <c r="HD81"/>
      <c r="HE81"/>
      <c r="HF81"/>
      <c r="HG81"/>
      <c r="HH81"/>
      <c r="HI81"/>
      <c r="HJ81"/>
      <c r="HK81"/>
      <c r="HL81"/>
      <c r="HM81"/>
      <c r="HN81"/>
      <c r="HO81"/>
      <c r="HP81"/>
      <c r="HQ81"/>
      <c r="HR81"/>
      <c r="HS81"/>
      <c r="HT81"/>
      <c r="HU81"/>
      <c r="HV81"/>
      <c r="HW81"/>
      <c r="HX81"/>
      <c r="HY81"/>
      <c r="HZ81"/>
      <c r="IA81"/>
      <c r="IB81"/>
      <c r="IC81"/>
      <c r="ID81"/>
      <c r="IE81"/>
      <c r="IF81"/>
      <c r="IG81"/>
      <c r="IH81"/>
      <c r="II81"/>
      <c r="IJ81"/>
      <c r="IK81"/>
      <c r="IL81"/>
      <c r="IM81"/>
      <c r="IN81"/>
      <c r="IO81"/>
      <c r="IP81"/>
      <c r="IQ81"/>
      <c r="IR81"/>
      <c r="IS81"/>
      <c r="IT81"/>
      <c r="IU81"/>
      <c r="IV81"/>
    </row>
    <row r="82" spans="3:256" s="82" customFormat="1" x14ac:dyDescent="0.2">
      <c r="C82" s="120"/>
      <c r="H82" s="120"/>
      <c r="M82" s="120"/>
      <c r="R82" s="120"/>
      <c r="FR82"/>
      <c r="FS82"/>
      <c r="FT82"/>
      <c r="FU82"/>
      <c r="FV82"/>
      <c r="FW82"/>
      <c r="FX82"/>
      <c r="FY82"/>
      <c r="FZ82"/>
      <c r="GA82"/>
      <c r="GB82"/>
      <c r="GC82"/>
      <c r="GD82"/>
      <c r="GE82"/>
      <c r="GF82"/>
      <c r="GG82"/>
      <c r="GH82"/>
      <c r="GI82"/>
      <c r="GJ82"/>
      <c r="GK82"/>
      <c r="GL82"/>
      <c r="GM82"/>
      <c r="GN82"/>
      <c r="GO82"/>
      <c r="GP82"/>
      <c r="GQ82"/>
      <c r="GR82"/>
      <c r="GS82"/>
      <c r="GT82"/>
      <c r="GU82"/>
      <c r="GV82"/>
      <c r="GW82"/>
      <c r="GX82"/>
      <c r="GY82"/>
      <c r="GZ82"/>
      <c r="HA82"/>
      <c r="HB82"/>
      <c r="HC82"/>
      <c r="HD82"/>
      <c r="HE82"/>
      <c r="HF82"/>
      <c r="HG82"/>
      <c r="HH82"/>
      <c r="HI82"/>
      <c r="HJ82"/>
      <c r="HK82"/>
      <c r="HL82"/>
      <c r="HM82"/>
      <c r="HN82"/>
      <c r="HO82"/>
      <c r="HP82"/>
      <c r="HQ82"/>
      <c r="HR82"/>
      <c r="HS82"/>
      <c r="HT82"/>
      <c r="HU82"/>
      <c r="HV82"/>
      <c r="HW82"/>
      <c r="HX82"/>
      <c r="HY82"/>
      <c r="HZ82"/>
      <c r="IA82"/>
      <c r="IB82"/>
      <c r="IC82"/>
      <c r="ID82"/>
      <c r="IE82"/>
      <c r="IF82"/>
      <c r="IG82"/>
      <c r="IH82"/>
      <c r="II82"/>
      <c r="IJ82"/>
      <c r="IK82"/>
      <c r="IL82"/>
      <c r="IM82"/>
      <c r="IN82"/>
      <c r="IO82"/>
      <c r="IP82"/>
      <c r="IQ82"/>
      <c r="IR82"/>
      <c r="IS82"/>
      <c r="IT82"/>
      <c r="IU82"/>
      <c r="IV82"/>
    </row>
    <row r="83" spans="3:256" s="82" customFormat="1" x14ac:dyDescent="0.2">
      <c r="C83" s="120"/>
      <c r="H83" s="120"/>
      <c r="M83" s="120"/>
      <c r="R83" s="120"/>
      <c r="FR83"/>
      <c r="FS83"/>
      <c r="FT83"/>
      <c r="FU83"/>
      <c r="FV83"/>
      <c r="FW83"/>
      <c r="FX83"/>
      <c r="FY83"/>
      <c r="FZ83"/>
      <c r="GA83"/>
      <c r="GB83"/>
      <c r="GC83"/>
      <c r="GD83"/>
      <c r="GE83"/>
      <c r="GF83"/>
      <c r="GG83"/>
      <c r="GH83"/>
      <c r="GI83"/>
      <c r="GJ83"/>
      <c r="GK83"/>
      <c r="GL83"/>
      <c r="GM83"/>
      <c r="GN83"/>
      <c r="GO83"/>
      <c r="GP83"/>
      <c r="GQ83"/>
      <c r="GR83"/>
      <c r="GS83"/>
      <c r="GT83"/>
      <c r="GU83"/>
      <c r="GV83"/>
      <c r="GW83"/>
      <c r="GX83"/>
      <c r="GY83"/>
      <c r="GZ83"/>
      <c r="HA83"/>
      <c r="HB83"/>
      <c r="HC83"/>
      <c r="HD83"/>
      <c r="HE83"/>
      <c r="HF83"/>
      <c r="HG83"/>
      <c r="HH83"/>
      <c r="HI83"/>
      <c r="HJ83"/>
      <c r="HK83"/>
      <c r="HL83"/>
      <c r="HM83"/>
      <c r="HN83"/>
      <c r="HO83"/>
      <c r="HP83"/>
      <c r="HQ83"/>
      <c r="HR83"/>
      <c r="HS83"/>
      <c r="HT83"/>
      <c r="HU83"/>
      <c r="HV83"/>
      <c r="HW83"/>
      <c r="HX83"/>
      <c r="HY83"/>
      <c r="HZ83"/>
      <c r="IA83"/>
      <c r="IB83"/>
      <c r="IC83"/>
      <c r="ID83"/>
      <c r="IE83"/>
      <c r="IF83"/>
      <c r="IG83"/>
      <c r="IH83"/>
      <c r="II83"/>
      <c r="IJ83"/>
      <c r="IK83"/>
      <c r="IL83"/>
      <c r="IM83"/>
      <c r="IN83"/>
      <c r="IO83"/>
      <c r="IP83"/>
      <c r="IQ83"/>
      <c r="IR83"/>
      <c r="IS83"/>
      <c r="IT83"/>
      <c r="IU83"/>
      <c r="IV83"/>
    </row>
    <row r="84" spans="3:256" s="82" customFormat="1" x14ac:dyDescent="0.2">
      <c r="C84" s="120"/>
      <c r="H84" s="120"/>
      <c r="M84" s="120"/>
      <c r="R84" s="120"/>
      <c r="FR84"/>
      <c r="FS84"/>
      <c r="FT84"/>
      <c r="FU84"/>
      <c r="FV84"/>
      <c r="FW84"/>
      <c r="FX84"/>
      <c r="FY84"/>
      <c r="FZ84"/>
      <c r="GA84"/>
      <c r="GB84"/>
      <c r="GC84"/>
      <c r="GD84"/>
      <c r="GE84"/>
      <c r="GF84"/>
      <c r="GG84"/>
      <c r="GH84"/>
      <c r="GI84"/>
      <c r="GJ84"/>
      <c r="GK84"/>
      <c r="GL84"/>
      <c r="GM84"/>
      <c r="GN84"/>
      <c r="GO84"/>
      <c r="GP84"/>
      <c r="GQ84"/>
      <c r="GR84"/>
      <c r="GS84"/>
      <c r="GT84"/>
      <c r="GU84"/>
      <c r="GV84"/>
      <c r="GW84"/>
      <c r="GX84"/>
      <c r="GY84"/>
      <c r="GZ84"/>
      <c r="HA84"/>
      <c r="HB84"/>
      <c r="HC84"/>
      <c r="HD84"/>
      <c r="HE84"/>
      <c r="HF84"/>
      <c r="HG84"/>
      <c r="HH84"/>
      <c r="HI84"/>
      <c r="HJ84"/>
      <c r="HK84"/>
      <c r="HL84"/>
      <c r="HM84"/>
      <c r="HN84"/>
      <c r="HO84"/>
      <c r="HP84"/>
      <c r="HQ84"/>
      <c r="HR84"/>
      <c r="HS84"/>
      <c r="HT84"/>
      <c r="HU84"/>
      <c r="HV84"/>
      <c r="HW84"/>
      <c r="HX84"/>
      <c r="HY84"/>
      <c r="HZ84"/>
      <c r="IA84"/>
      <c r="IB84"/>
      <c r="IC84"/>
      <c r="ID84"/>
      <c r="IE84"/>
      <c r="IF84"/>
      <c r="IG84"/>
      <c r="IH84"/>
      <c r="II84"/>
      <c r="IJ84"/>
      <c r="IK84"/>
      <c r="IL84"/>
      <c r="IM84"/>
      <c r="IN84"/>
      <c r="IO84"/>
      <c r="IP84"/>
      <c r="IQ84"/>
      <c r="IR84"/>
      <c r="IS84"/>
      <c r="IT84"/>
      <c r="IU84"/>
      <c r="IV84"/>
    </row>
    <row r="85" spans="3:256" s="82" customFormat="1" x14ac:dyDescent="0.2">
      <c r="C85" s="120"/>
      <c r="H85" s="120"/>
      <c r="M85" s="120"/>
      <c r="R85" s="120"/>
      <c r="FR85"/>
      <c r="FS85"/>
      <c r="FT85"/>
      <c r="FU85"/>
      <c r="FV85"/>
      <c r="FW85"/>
      <c r="FX85"/>
      <c r="FY85"/>
      <c r="FZ85"/>
      <c r="GA85"/>
      <c r="GB85"/>
      <c r="GC85"/>
      <c r="GD85"/>
      <c r="GE85"/>
      <c r="GF85"/>
      <c r="GG85"/>
      <c r="GH85"/>
      <c r="GI85"/>
      <c r="GJ85"/>
      <c r="GK85"/>
      <c r="GL85"/>
      <c r="GM85"/>
      <c r="GN85"/>
      <c r="GO85"/>
      <c r="GP85"/>
      <c r="GQ85"/>
      <c r="GR85"/>
      <c r="GS85"/>
      <c r="GT85"/>
      <c r="GU85"/>
      <c r="GV85"/>
      <c r="GW85"/>
      <c r="GX85"/>
      <c r="GY85"/>
      <c r="GZ85"/>
      <c r="HA85"/>
      <c r="HB85"/>
      <c r="HC85"/>
      <c r="HD85"/>
      <c r="HE85"/>
      <c r="HF85"/>
      <c r="HG85"/>
      <c r="HH85"/>
      <c r="HI85"/>
      <c r="HJ85"/>
      <c r="HK85"/>
      <c r="HL85"/>
      <c r="HM85"/>
      <c r="HN85"/>
      <c r="HO85"/>
      <c r="HP85"/>
      <c r="HQ85"/>
      <c r="HR85"/>
      <c r="HS85"/>
      <c r="HT85"/>
      <c r="HU85"/>
      <c r="HV85"/>
      <c r="HW85"/>
      <c r="HX85"/>
      <c r="HY85"/>
      <c r="HZ85"/>
      <c r="IA85"/>
      <c r="IB85"/>
      <c r="IC85"/>
      <c r="ID85"/>
      <c r="IE85"/>
      <c r="IF85"/>
      <c r="IG85"/>
      <c r="IH85"/>
      <c r="II85"/>
      <c r="IJ85"/>
      <c r="IK85"/>
      <c r="IL85"/>
      <c r="IM85"/>
      <c r="IN85"/>
      <c r="IO85"/>
      <c r="IP85"/>
      <c r="IQ85"/>
      <c r="IR85"/>
      <c r="IS85"/>
      <c r="IT85"/>
      <c r="IU85"/>
      <c r="IV85"/>
    </row>
    <row r="86" spans="3:256" s="82" customFormat="1" x14ac:dyDescent="0.2">
      <c r="C86" s="120"/>
      <c r="H86" s="120"/>
      <c r="M86" s="120"/>
      <c r="R86" s="120"/>
      <c r="FR86"/>
      <c r="FS86"/>
      <c r="FT86"/>
      <c r="FU86"/>
      <c r="FV86"/>
      <c r="FW86"/>
      <c r="FX86"/>
      <c r="FY86"/>
      <c r="FZ86"/>
      <c r="GA86"/>
      <c r="GB86"/>
      <c r="GC86"/>
      <c r="GD86"/>
      <c r="GE86"/>
      <c r="GF86"/>
      <c r="GG86"/>
      <c r="GH86"/>
      <c r="GI86"/>
      <c r="GJ86"/>
      <c r="GK86"/>
      <c r="GL86"/>
      <c r="GM86"/>
      <c r="GN86"/>
      <c r="GO86"/>
      <c r="GP86"/>
      <c r="GQ86"/>
      <c r="GR86"/>
      <c r="GS86"/>
      <c r="GT86"/>
      <c r="GU86"/>
      <c r="GV86"/>
      <c r="GW86"/>
      <c r="GX86"/>
      <c r="GY86"/>
      <c r="GZ86"/>
      <c r="HA86"/>
      <c r="HB86"/>
      <c r="HC86"/>
      <c r="HD86"/>
      <c r="HE86"/>
      <c r="HF86"/>
      <c r="HG86"/>
      <c r="HH86"/>
      <c r="HI86"/>
      <c r="HJ86"/>
      <c r="HK86"/>
      <c r="HL86"/>
      <c r="HM86"/>
      <c r="HN86"/>
      <c r="HO86"/>
      <c r="HP86"/>
      <c r="HQ86"/>
      <c r="HR86"/>
      <c r="HS86"/>
      <c r="HT86"/>
      <c r="HU86"/>
      <c r="HV86"/>
      <c r="HW86"/>
      <c r="HX86"/>
      <c r="HY86"/>
      <c r="HZ86"/>
      <c r="IA86"/>
      <c r="IB86"/>
      <c r="IC86"/>
      <c r="ID86"/>
      <c r="IE86"/>
      <c r="IF86"/>
      <c r="IG86"/>
      <c r="IH86"/>
      <c r="II86"/>
      <c r="IJ86"/>
      <c r="IK86"/>
      <c r="IL86"/>
      <c r="IM86"/>
      <c r="IN86"/>
      <c r="IO86"/>
      <c r="IP86"/>
      <c r="IQ86"/>
      <c r="IR86"/>
      <c r="IS86"/>
      <c r="IT86"/>
      <c r="IU86"/>
      <c r="IV86"/>
    </row>
    <row r="87" spans="3:256" s="82" customFormat="1" x14ac:dyDescent="0.2">
      <c r="C87" s="120"/>
      <c r="H87" s="120"/>
      <c r="M87" s="120"/>
      <c r="R87" s="120"/>
      <c r="FR87"/>
      <c r="FS87"/>
      <c r="FT87"/>
      <c r="FU87"/>
      <c r="FV87"/>
      <c r="FW87"/>
      <c r="FX87"/>
      <c r="FY87"/>
      <c r="FZ87"/>
      <c r="GA87"/>
      <c r="GB87"/>
      <c r="GC87"/>
      <c r="GD87"/>
      <c r="GE87"/>
      <c r="GF87"/>
      <c r="GG87"/>
      <c r="GH87"/>
      <c r="GI87"/>
      <c r="GJ87"/>
      <c r="GK87"/>
      <c r="GL87"/>
      <c r="GM87"/>
      <c r="GN87"/>
      <c r="GO87"/>
      <c r="GP87"/>
      <c r="GQ87"/>
      <c r="GR87"/>
      <c r="GS87"/>
      <c r="GT87"/>
      <c r="GU87"/>
      <c r="GV87"/>
      <c r="GW87"/>
      <c r="GX87"/>
      <c r="GY87"/>
      <c r="GZ87"/>
      <c r="HA87"/>
      <c r="HB87"/>
      <c r="HC87"/>
      <c r="HD87"/>
      <c r="HE87"/>
      <c r="HF87"/>
      <c r="HG87"/>
      <c r="HH87"/>
      <c r="HI87"/>
      <c r="HJ87"/>
      <c r="HK87"/>
      <c r="HL87"/>
      <c r="HM87"/>
      <c r="HN87"/>
      <c r="HO87"/>
      <c r="HP87"/>
      <c r="HQ87"/>
      <c r="HR87"/>
      <c r="HS87"/>
      <c r="HT87"/>
      <c r="HU87"/>
      <c r="HV87"/>
      <c r="HW87"/>
      <c r="HX87"/>
      <c r="HY87"/>
      <c r="HZ87"/>
      <c r="IA87"/>
      <c r="IB87"/>
      <c r="IC87"/>
      <c r="ID87"/>
      <c r="IE87"/>
      <c r="IF87"/>
      <c r="IG87"/>
      <c r="IH87"/>
      <c r="II87"/>
      <c r="IJ87"/>
      <c r="IK87"/>
      <c r="IL87"/>
      <c r="IM87"/>
      <c r="IN87"/>
      <c r="IO87"/>
      <c r="IP87"/>
      <c r="IQ87"/>
      <c r="IR87"/>
      <c r="IS87"/>
      <c r="IT87"/>
      <c r="IU87"/>
      <c r="IV87"/>
    </row>
    <row r="88" spans="3:256" s="82" customFormat="1" x14ac:dyDescent="0.2">
      <c r="C88" s="120"/>
      <c r="H88" s="120"/>
      <c r="M88" s="120"/>
      <c r="R88" s="120"/>
      <c r="FR88"/>
      <c r="FS88"/>
      <c r="FT88"/>
      <c r="FU88"/>
      <c r="FV88"/>
      <c r="FW88"/>
      <c r="FX88"/>
      <c r="FY88"/>
      <c r="FZ88"/>
      <c r="GA88"/>
      <c r="GB88"/>
      <c r="GC88"/>
      <c r="GD88"/>
      <c r="GE88"/>
      <c r="GF88"/>
      <c r="GG88"/>
      <c r="GH88"/>
      <c r="GI88"/>
      <c r="GJ88"/>
      <c r="GK88"/>
      <c r="GL88"/>
      <c r="GM88"/>
      <c r="GN88"/>
      <c r="GO88"/>
      <c r="GP88"/>
      <c r="GQ88"/>
      <c r="GR88"/>
      <c r="GS88"/>
      <c r="GT88"/>
      <c r="GU88"/>
      <c r="GV88"/>
      <c r="GW88"/>
      <c r="GX88"/>
      <c r="GY88"/>
      <c r="GZ88"/>
      <c r="HA88"/>
      <c r="HB88"/>
      <c r="HC88"/>
      <c r="HD88"/>
      <c r="HE88"/>
      <c r="HF88"/>
      <c r="HG88"/>
      <c r="HH88"/>
      <c r="HI88"/>
      <c r="HJ88"/>
      <c r="HK88"/>
      <c r="HL88"/>
      <c r="HM88"/>
      <c r="HN88"/>
      <c r="HO88"/>
      <c r="HP88"/>
      <c r="HQ88"/>
      <c r="HR88"/>
      <c r="HS88"/>
      <c r="HT88"/>
      <c r="HU88"/>
      <c r="HV88"/>
      <c r="HW88"/>
      <c r="HX88"/>
      <c r="HY88"/>
      <c r="HZ88"/>
      <c r="IA88"/>
      <c r="IB88"/>
      <c r="IC88"/>
      <c r="ID88"/>
      <c r="IE88"/>
      <c r="IF88"/>
      <c r="IG88"/>
      <c r="IH88"/>
      <c r="II88"/>
      <c r="IJ88"/>
      <c r="IK88"/>
      <c r="IL88"/>
      <c r="IM88"/>
      <c r="IN88"/>
      <c r="IO88"/>
      <c r="IP88"/>
      <c r="IQ88"/>
      <c r="IR88"/>
      <c r="IS88"/>
      <c r="IT88"/>
      <c r="IU88"/>
      <c r="IV88"/>
    </row>
    <row r="89" spans="3:256" s="82" customFormat="1" x14ac:dyDescent="0.2">
      <c r="C89" s="120"/>
      <c r="H89" s="120"/>
      <c r="M89" s="120"/>
      <c r="R89" s="120"/>
      <c r="FR89"/>
      <c r="FS89"/>
      <c r="FT89"/>
      <c r="FU89"/>
      <c r="FV89"/>
      <c r="FW89"/>
      <c r="FX89"/>
      <c r="FY89"/>
      <c r="FZ89"/>
      <c r="GA89"/>
      <c r="GB89"/>
      <c r="GC89"/>
      <c r="GD89"/>
      <c r="GE89"/>
      <c r="GF89"/>
      <c r="GG89"/>
      <c r="GH89"/>
      <c r="GI89"/>
      <c r="GJ89"/>
      <c r="GK89"/>
      <c r="GL89"/>
      <c r="GM89"/>
      <c r="GN89"/>
      <c r="GO89"/>
      <c r="GP89"/>
      <c r="GQ89"/>
      <c r="GR89"/>
      <c r="GS89"/>
      <c r="GT89"/>
      <c r="GU89"/>
      <c r="GV89"/>
      <c r="GW89"/>
      <c r="GX89"/>
      <c r="GY89"/>
      <c r="GZ89"/>
      <c r="HA89"/>
      <c r="HB89"/>
      <c r="HC89"/>
      <c r="HD89"/>
      <c r="HE89"/>
      <c r="HF89"/>
      <c r="HG89"/>
      <c r="HH89"/>
      <c r="HI89"/>
      <c r="HJ89"/>
      <c r="HK89"/>
      <c r="HL89"/>
      <c r="HM89"/>
      <c r="HN89"/>
      <c r="HO89"/>
      <c r="HP89"/>
      <c r="HQ89"/>
      <c r="HR89"/>
      <c r="HS89"/>
      <c r="HT89"/>
      <c r="HU89"/>
      <c r="HV89"/>
      <c r="HW89"/>
      <c r="HX89"/>
      <c r="HY89"/>
      <c r="HZ89"/>
      <c r="IA89"/>
      <c r="IB89"/>
      <c r="IC89"/>
      <c r="ID89"/>
      <c r="IE89"/>
      <c r="IF89"/>
      <c r="IG89"/>
      <c r="IH89"/>
      <c r="II89"/>
      <c r="IJ89"/>
      <c r="IK89"/>
      <c r="IL89"/>
      <c r="IM89"/>
      <c r="IN89"/>
      <c r="IO89"/>
      <c r="IP89"/>
      <c r="IQ89"/>
      <c r="IR89"/>
      <c r="IS89"/>
      <c r="IT89"/>
      <c r="IU89"/>
      <c r="IV89"/>
    </row>
    <row r="90" spans="3:256" s="82" customFormat="1" x14ac:dyDescent="0.2">
      <c r="C90" s="120"/>
      <c r="H90" s="120"/>
      <c r="M90" s="120"/>
      <c r="R90" s="120"/>
      <c r="FR90"/>
      <c r="FS90"/>
      <c r="FT90"/>
      <c r="FU90"/>
      <c r="FV90"/>
      <c r="FW90"/>
      <c r="FX90"/>
      <c r="FY90"/>
      <c r="FZ90"/>
      <c r="GA90"/>
      <c r="GB90"/>
      <c r="GC90"/>
      <c r="GD90"/>
      <c r="GE90"/>
      <c r="GF90"/>
      <c r="GG90"/>
      <c r="GH90"/>
      <c r="GI90"/>
      <c r="GJ90"/>
      <c r="GK90"/>
      <c r="GL90"/>
      <c r="GM90"/>
      <c r="GN90"/>
      <c r="GO90"/>
      <c r="GP90"/>
      <c r="GQ90"/>
      <c r="GR90"/>
      <c r="GS90"/>
      <c r="GT90"/>
      <c r="GU90"/>
      <c r="GV90"/>
      <c r="GW90"/>
      <c r="GX90"/>
      <c r="GY90"/>
      <c r="GZ90"/>
      <c r="HA90"/>
      <c r="HB90"/>
      <c r="HC90"/>
      <c r="HD90"/>
      <c r="HE90"/>
      <c r="HF90"/>
      <c r="HG90"/>
      <c r="HH90"/>
      <c r="HI90"/>
      <c r="HJ90"/>
      <c r="HK90"/>
      <c r="HL90"/>
      <c r="HM90"/>
      <c r="HN90"/>
      <c r="HO90"/>
      <c r="HP90"/>
      <c r="HQ90"/>
      <c r="HR90"/>
      <c r="HS90"/>
      <c r="HT90"/>
      <c r="HU90"/>
      <c r="HV90"/>
      <c r="HW90"/>
      <c r="HX90"/>
      <c r="HY90"/>
      <c r="HZ90"/>
      <c r="IA90"/>
      <c r="IB90"/>
      <c r="IC90"/>
      <c r="ID90"/>
      <c r="IE90"/>
      <c r="IF90"/>
      <c r="IG90"/>
      <c r="IH90"/>
      <c r="II90"/>
      <c r="IJ90"/>
      <c r="IK90"/>
      <c r="IL90"/>
      <c r="IM90"/>
      <c r="IN90"/>
      <c r="IO90"/>
      <c r="IP90"/>
      <c r="IQ90"/>
      <c r="IR90"/>
      <c r="IS90"/>
      <c r="IT90"/>
      <c r="IU90"/>
      <c r="IV90"/>
    </row>
    <row r="91" spans="3:256" s="82" customFormat="1" x14ac:dyDescent="0.2">
      <c r="C91" s="120"/>
      <c r="H91" s="120"/>
      <c r="M91" s="120"/>
      <c r="R91" s="120"/>
      <c r="FR91"/>
      <c r="FS91"/>
      <c r="FT91"/>
      <c r="FU91"/>
      <c r="FV91"/>
      <c r="FW91"/>
      <c r="FX91"/>
      <c r="FY91"/>
      <c r="FZ91"/>
      <c r="GA91"/>
      <c r="GB91"/>
      <c r="GC91"/>
      <c r="GD91"/>
      <c r="GE91"/>
      <c r="GF91"/>
      <c r="GG91"/>
      <c r="GH91"/>
      <c r="GI91"/>
      <c r="GJ91"/>
      <c r="GK91"/>
      <c r="GL91"/>
      <c r="GM91"/>
      <c r="GN91"/>
      <c r="GO91"/>
      <c r="GP91"/>
      <c r="GQ91"/>
      <c r="GR91"/>
      <c r="GS91"/>
      <c r="GT91"/>
      <c r="GU91"/>
      <c r="GV91"/>
      <c r="GW91"/>
      <c r="GX91"/>
      <c r="GY91"/>
      <c r="GZ91"/>
      <c r="HA91"/>
      <c r="HB91"/>
      <c r="HC91"/>
      <c r="HD91"/>
      <c r="HE91"/>
      <c r="HF91"/>
      <c r="HG91"/>
      <c r="HH91"/>
      <c r="HI91"/>
      <c r="HJ91"/>
      <c r="HK91"/>
      <c r="HL91"/>
      <c r="HM91"/>
      <c r="HN91"/>
      <c r="HO91"/>
      <c r="HP91"/>
      <c r="HQ91"/>
      <c r="HR91"/>
      <c r="HS91"/>
      <c r="HT91"/>
      <c r="HU91"/>
      <c r="HV91"/>
      <c r="HW91"/>
      <c r="HX91"/>
      <c r="HY91"/>
      <c r="HZ91"/>
      <c r="IA91"/>
      <c r="IB91"/>
      <c r="IC91"/>
      <c r="ID91"/>
      <c r="IE91"/>
      <c r="IF91"/>
      <c r="IG91"/>
      <c r="IH91"/>
      <c r="II91"/>
      <c r="IJ91"/>
      <c r="IK91"/>
      <c r="IL91"/>
      <c r="IM91"/>
      <c r="IN91"/>
      <c r="IO91"/>
      <c r="IP91"/>
      <c r="IQ91"/>
      <c r="IR91"/>
      <c r="IS91"/>
      <c r="IT91"/>
      <c r="IU91"/>
      <c r="IV91"/>
    </row>
    <row r="92" spans="3:256" s="82" customFormat="1" x14ac:dyDescent="0.2">
      <c r="C92" s="120"/>
      <c r="H92" s="120"/>
      <c r="M92" s="120"/>
      <c r="R92" s="120"/>
      <c r="FR92"/>
      <c r="FS92"/>
      <c r="FT92"/>
      <c r="FU92"/>
      <c r="FV92"/>
      <c r="FW92"/>
      <c r="FX92"/>
      <c r="FY92"/>
      <c r="FZ92"/>
      <c r="GA92"/>
      <c r="GB92"/>
      <c r="GC92"/>
      <c r="GD92"/>
      <c r="GE92"/>
      <c r="GF92"/>
      <c r="GG92"/>
      <c r="GH92"/>
      <c r="GI92"/>
      <c r="GJ92"/>
      <c r="GK92"/>
      <c r="GL92"/>
      <c r="GM92"/>
      <c r="GN92"/>
      <c r="GO92"/>
      <c r="GP92"/>
      <c r="GQ92"/>
      <c r="GR92"/>
      <c r="GS92"/>
      <c r="GT92"/>
      <c r="GU92"/>
      <c r="GV92"/>
      <c r="GW92"/>
      <c r="GX92"/>
      <c r="GY92"/>
      <c r="GZ92"/>
      <c r="HA92"/>
      <c r="HB92"/>
      <c r="HC92"/>
      <c r="HD92"/>
      <c r="HE92"/>
      <c r="HF92"/>
      <c r="HG92"/>
      <c r="HH92"/>
      <c r="HI92"/>
      <c r="HJ92"/>
      <c r="HK92"/>
      <c r="HL92"/>
      <c r="HM92"/>
      <c r="HN92"/>
      <c r="HO92"/>
      <c r="HP92"/>
      <c r="HQ92"/>
      <c r="HR92"/>
      <c r="HS92"/>
      <c r="HT92"/>
      <c r="HU92"/>
      <c r="HV92"/>
      <c r="HW92"/>
      <c r="HX92"/>
      <c r="HY92"/>
      <c r="HZ92"/>
      <c r="IA92"/>
      <c r="IB92"/>
      <c r="IC92"/>
      <c r="ID92"/>
      <c r="IE92"/>
      <c r="IF92"/>
      <c r="IG92"/>
      <c r="IH92"/>
      <c r="II92"/>
      <c r="IJ92"/>
      <c r="IK92"/>
      <c r="IL92"/>
      <c r="IM92"/>
      <c r="IN92"/>
      <c r="IO92"/>
      <c r="IP92"/>
      <c r="IQ92"/>
      <c r="IR92"/>
      <c r="IS92"/>
      <c r="IT92"/>
      <c r="IU92"/>
      <c r="IV92"/>
    </row>
    <row r="93" spans="3:256" s="82" customFormat="1" x14ac:dyDescent="0.2">
      <c r="C93" s="120"/>
      <c r="H93" s="120"/>
      <c r="M93" s="120"/>
      <c r="R93" s="120"/>
      <c r="FR93"/>
      <c r="FS93"/>
      <c r="FT93"/>
      <c r="FU93"/>
      <c r="FV93"/>
      <c r="FW93"/>
      <c r="FX93"/>
      <c r="FY93"/>
      <c r="FZ93"/>
      <c r="GA93"/>
      <c r="GB93"/>
      <c r="GC93"/>
      <c r="GD93"/>
      <c r="GE93"/>
      <c r="GF93"/>
      <c r="GG93"/>
      <c r="GH93"/>
      <c r="GI93"/>
      <c r="GJ93"/>
      <c r="GK93"/>
      <c r="GL93"/>
      <c r="GM93"/>
      <c r="GN93"/>
      <c r="GO93"/>
      <c r="GP93"/>
      <c r="GQ93"/>
      <c r="GR93"/>
      <c r="GS93"/>
      <c r="GT93"/>
      <c r="GU93"/>
      <c r="GV93"/>
      <c r="GW93"/>
      <c r="GX93"/>
      <c r="GY93"/>
      <c r="GZ93"/>
      <c r="HA93"/>
      <c r="HB93"/>
      <c r="HC93"/>
      <c r="HD93"/>
      <c r="HE93"/>
      <c r="HF93"/>
      <c r="HG93"/>
      <c r="HH93"/>
      <c r="HI93"/>
      <c r="HJ93"/>
      <c r="HK93"/>
      <c r="HL93"/>
      <c r="HM93"/>
      <c r="HN93"/>
      <c r="HO93"/>
      <c r="HP93"/>
      <c r="HQ93"/>
      <c r="HR93"/>
      <c r="HS93"/>
      <c r="HT93"/>
      <c r="HU93"/>
      <c r="HV93"/>
      <c r="HW93"/>
      <c r="HX93"/>
      <c r="HY93"/>
      <c r="HZ93"/>
      <c r="IA93"/>
      <c r="IB93"/>
      <c r="IC93"/>
      <c r="ID93"/>
      <c r="IE93"/>
      <c r="IF93"/>
      <c r="IG93"/>
      <c r="IH93"/>
      <c r="II93"/>
      <c r="IJ93"/>
      <c r="IK93"/>
      <c r="IL93"/>
      <c r="IM93"/>
      <c r="IN93"/>
      <c r="IO93"/>
      <c r="IP93"/>
      <c r="IQ93"/>
      <c r="IR93"/>
      <c r="IS93"/>
      <c r="IT93"/>
      <c r="IU93"/>
      <c r="IV93"/>
    </row>
    <row r="94" spans="3:256" s="82" customFormat="1" x14ac:dyDescent="0.2">
      <c r="C94" s="120"/>
      <c r="H94" s="120"/>
      <c r="M94" s="120"/>
      <c r="R94" s="120"/>
      <c r="FR94"/>
      <c r="FS94"/>
      <c r="FT94"/>
      <c r="FU94"/>
      <c r="FV94"/>
      <c r="FW94"/>
      <c r="FX94"/>
      <c r="FY94"/>
      <c r="FZ94"/>
      <c r="GA94"/>
      <c r="GB94"/>
      <c r="GC94"/>
      <c r="GD94"/>
      <c r="GE94"/>
      <c r="GF94"/>
      <c r="GG94"/>
      <c r="GH94"/>
      <c r="GI94"/>
      <c r="GJ94"/>
      <c r="GK94"/>
      <c r="GL94"/>
      <c r="GM94"/>
      <c r="GN94"/>
      <c r="GO94"/>
      <c r="GP94"/>
      <c r="GQ94"/>
      <c r="GR94"/>
      <c r="GS94"/>
      <c r="GT94"/>
      <c r="GU94"/>
      <c r="GV94"/>
      <c r="GW94"/>
      <c r="GX94"/>
      <c r="GY94"/>
      <c r="GZ94"/>
      <c r="HA94"/>
      <c r="HB94"/>
      <c r="HC94"/>
      <c r="HD94"/>
      <c r="HE94"/>
      <c r="HF94"/>
      <c r="HG94"/>
      <c r="HH94"/>
      <c r="HI94"/>
      <c r="HJ94"/>
      <c r="HK94"/>
      <c r="HL94"/>
      <c r="HM94"/>
      <c r="HN94"/>
      <c r="HO94"/>
      <c r="HP94"/>
      <c r="HQ94"/>
      <c r="HR94"/>
      <c r="HS94"/>
      <c r="HT94"/>
      <c r="HU94"/>
      <c r="HV94"/>
      <c r="HW94"/>
      <c r="HX94"/>
      <c r="HY94"/>
      <c r="HZ94"/>
      <c r="IA94"/>
      <c r="IB94"/>
      <c r="IC94"/>
      <c r="ID94"/>
      <c r="IE94"/>
      <c r="IF94"/>
      <c r="IG94"/>
      <c r="IH94"/>
      <c r="II94"/>
      <c r="IJ94"/>
      <c r="IK94"/>
      <c r="IL94"/>
      <c r="IM94"/>
      <c r="IN94"/>
      <c r="IO94"/>
      <c r="IP94"/>
      <c r="IQ94"/>
      <c r="IR94"/>
      <c r="IS94"/>
      <c r="IT94"/>
      <c r="IU94"/>
      <c r="IV94"/>
    </row>
    <row r="95" spans="3:256" s="82" customFormat="1" x14ac:dyDescent="0.2">
      <c r="C95" s="120"/>
      <c r="H95" s="120"/>
      <c r="M95" s="120"/>
      <c r="R95" s="120"/>
      <c r="FR95"/>
      <c r="FS95"/>
      <c r="FT95"/>
      <c r="FU95"/>
      <c r="FV95"/>
      <c r="FW95"/>
      <c r="FX95"/>
      <c r="FY95"/>
      <c r="FZ95"/>
      <c r="GA95"/>
      <c r="GB95"/>
      <c r="GC95"/>
      <c r="GD95"/>
      <c r="GE95"/>
      <c r="GF95"/>
      <c r="GG95"/>
      <c r="GH95"/>
      <c r="GI95"/>
      <c r="GJ95"/>
      <c r="GK95"/>
      <c r="GL95"/>
      <c r="GM95"/>
      <c r="GN95"/>
      <c r="GO95"/>
      <c r="GP95"/>
      <c r="GQ95"/>
      <c r="GR95"/>
      <c r="GS95"/>
      <c r="GT95"/>
      <c r="GU95"/>
      <c r="GV95"/>
      <c r="GW95"/>
      <c r="GX95"/>
      <c r="GY95"/>
      <c r="GZ95"/>
      <c r="HA95"/>
      <c r="HB95"/>
      <c r="HC95"/>
      <c r="HD95"/>
      <c r="HE95"/>
      <c r="HF95"/>
      <c r="HG95"/>
      <c r="HH95"/>
      <c r="HI95"/>
      <c r="HJ95"/>
      <c r="HK95"/>
      <c r="HL95"/>
      <c r="HM95"/>
      <c r="HN95"/>
      <c r="HO95"/>
      <c r="HP95"/>
      <c r="HQ95"/>
      <c r="HR95"/>
      <c r="HS95"/>
      <c r="HT95"/>
      <c r="HU95"/>
      <c r="HV95"/>
      <c r="HW95"/>
      <c r="HX95"/>
      <c r="HY95"/>
      <c r="HZ95"/>
      <c r="IA95"/>
      <c r="IB95"/>
      <c r="IC95"/>
      <c r="ID95"/>
      <c r="IE95"/>
      <c r="IF95"/>
      <c r="IG95"/>
      <c r="IH95"/>
      <c r="II95"/>
      <c r="IJ95"/>
      <c r="IK95"/>
      <c r="IL95"/>
      <c r="IM95"/>
      <c r="IN95"/>
      <c r="IO95"/>
      <c r="IP95"/>
      <c r="IQ95"/>
      <c r="IR95"/>
      <c r="IS95"/>
      <c r="IT95"/>
      <c r="IU95"/>
      <c r="IV95"/>
    </row>
    <row r="96" spans="3:256" s="82" customFormat="1" x14ac:dyDescent="0.2">
      <c r="C96" s="120"/>
      <c r="H96" s="120"/>
      <c r="M96" s="120"/>
      <c r="R96" s="120"/>
      <c r="FR96"/>
      <c r="FS96"/>
      <c r="FT96"/>
      <c r="FU96"/>
      <c r="FV96"/>
      <c r="FW96"/>
      <c r="FX96"/>
      <c r="FY96"/>
      <c r="FZ96"/>
      <c r="GA96"/>
      <c r="GB96"/>
      <c r="GC96"/>
      <c r="GD96"/>
      <c r="GE96"/>
      <c r="GF96"/>
      <c r="GG96"/>
      <c r="GH96"/>
      <c r="GI96"/>
      <c r="GJ96"/>
      <c r="GK96"/>
      <c r="GL96"/>
      <c r="GM96"/>
      <c r="GN96"/>
      <c r="GO96"/>
      <c r="GP96"/>
      <c r="GQ96"/>
      <c r="GR96"/>
      <c r="GS96"/>
      <c r="GT96"/>
      <c r="GU96"/>
      <c r="GV96"/>
      <c r="GW96"/>
      <c r="GX96"/>
      <c r="GY96"/>
      <c r="GZ96"/>
      <c r="HA96"/>
      <c r="HB96"/>
      <c r="HC96"/>
      <c r="HD96"/>
      <c r="HE96"/>
      <c r="HF96"/>
      <c r="HG96"/>
      <c r="HH96"/>
      <c r="HI96"/>
      <c r="HJ96"/>
      <c r="HK96"/>
      <c r="HL96"/>
      <c r="HM96"/>
      <c r="HN96"/>
      <c r="HO96"/>
      <c r="HP96"/>
      <c r="HQ96"/>
      <c r="HR96"/>
      <c r="HS96"/>
      <c r="HT96"/>
      <c r="HU96"/>
      <c r="HV96"/>
      <c r="HW96"/>
      <c r="HX96"/>
      <c r="HY96"/>
      <c r="HZ96"/>
      <c r="IA96"/>
      <c r="IB96"/>
      <c r="IC96"/>
      <c r="ID96"/>
      <c r="IE96"/>
      <c r="IF96"/>
      <c r="IG96"/>
      <c r="IH96"/>
      <c r="II96"/>
      <c r="IJ96"/>
      <c r="IK96"/>
      <c r="IL96"/>
      <c r="IM96"/>
      <c r="IN96"/>
      <c r="IO96"/>
      <c r="IP96"/>
      <c r="IQ96"/>
      <c r="IR96"/>
      <c r="IS96"/>
      <c r="IT96"/>
      <c r="IU96"/>
      <c r="IV96"/>
    </row>
    <row r="97" spans="3:256" s="82" customFormat="1" x14ac:dyDescent="0.2">
      <c r="C97" s="120"/>
      <c r="H97" s="120"/>
      <c r="M97" s="120"/>
      <c r="R97" s="120"/>
      <c r="FR97"/>
      <c r="FS97"/>
      <c r="FT97"/>
      <c r="FU97"/>
      <c r="FV97"/>
      <c r="FW97"/>
      <c r="FX97"/>
      <c r="FY97"/>
      <c r="FZ97"/>
      <c r="GA97"/>
      <c r="GB97"/>
      <c r="GC97"/>
      <c r="GD97"/>
      <c r="GE97"/>
      <c r="GF97"/>
      <c r="GG97"/>
      <c r="GH97"/>
      <c r="GI97"/>
      <c r="GJ97"/>
      <c r="GK97"/>
      <c r="GL97"/>
      <c r="GM97"/>
      <c r="GN97"/>
      <c r="GO97"/>
      <c r="GP97"/>
      <c r="GQ97"/>
      <c r="GR97"/>
      <c r="GS97"/>
      <c r="GT97"/>
      <c r="GU97"/>
      <c r="GV97"/>
      <c r="GW97"/>
      <c r="GX97"/>
      <c r="GY97"/>
      <c r="GZ97"/>
      <c r="HA97"/>
      <c r="HB97"/>
      <c r="HC97"/>
      <c r="HD97"/>
      <c r="HE97"/>
      <c r="HF97"/>
      <c r="HG97"/>
      <c r="HH97"/>
      <c r="HI97"/>
      <c r="HJ97"/>
      <c r="HK97"/>
      <c r="HL97"/>
      <c r="HM97"/>
      <c r="HN97"/>
      <c r="HO97"/>
      <c r="HP97"/>
      <c r="HQ97"/>
      <c r="HR97"/>
      <c r="HS97"/>
      <c r="HT97"/>
      <c r="HU97"/>
      <c r="HV97"/>
      <c r="HW97"/>
      <c r="HX97"/>
      <c r="HY97"/>
      <c r="HZ97"/>
      <c r="IA97"/>
      <c r="IB97"/>
      <c r="IC97"/>
      <c r="ID97"/>
      <c r="IE97"/>
      <c r="IF97"/>
      <c r="IG97"/>
      <c r="IH97"/>
      <c r="II97"/>
      <c r="IJ97"/>
      <c r="IK97"/>
      <c r="IL97"/>
      <c r="IM97"/>
      <c r="IN97"/>
      <c r="IO97"/>
      <c r="IP97"/>
      <c r="IQ97"/>
      <c r="IR97"/>
      <c r="IS97"/>
      <c r="IT97"/>
      <c r="IU97"/>
      <c r="IV97"/>
    </row>
    <row r="98" spans="3:256" s="82" customFormat="1" x14ac:dyDescent="0.2">
      <c r="C98" s="120"/>
      <c r="H98" s="120"/>
      <c r="M98" s="120"/>
      <c r="R98" s="120"/>
      <c r="FR98"/>
      <c r="FS98"/>
      <c r="FT98"/>
      <c r="FU98"/>
      <c r="FV98"/>
      <c r="FW98"/>
      <c r="FX98"/>
      <c r="FY98"/>
      <c r="FZ98"/>
      <c r="GA98"/>
      <c r="GB98"/>
      <c r="GC98"/>
      <c r="GD98"/>
      <c r="GE98"/>
      <c r="GF98"/>
      <c r="GG98"/>
      <c r="GH98"/>
      <c r="GI98"/>
      <c r="GJ98"/>
      <c r="GK98"/>
      <c r="GL98"/>
      <c r="GM98"/>
      <c r="GN98"/>
      <c r="GO98"/>
      <c r="GP98"/>
      <c r="GQ98"/>
      <c r="GR98"/>
      <c r="GS98"/>
      <c r="GT98"/>
      <c r="GU98"/>
      <c r="GV98"/>
      <c r="GW98"/>
      <c r="GX98"/>
      <c r="GY98"/>
      <c r="GZ98"/>
      <c r="HA98"/>
      <c r="HB98"/>
      <c r="HC98"/>
      <c r="HD98"/>
      <c r="HE98"/>
      <c r="HF98"/>
      <c r="HG98"/>
      <c r="HH98"/>
      <c r="HI98"/>
      <c r="HJ98"/>
      <c r="HK98"/>
      <c r="HL98"/>
      <c r="HM98"/>
      <c r="HN98"/>
      <c r="HO98"/>
      <c r="HP98"/>
      <c r="HQ98"/>
      <c r="HR98"/>
      <c r="HS98"/>
      <c r="HT98"/>
      <c r="HU98"/>
      <c r="HV98"/>
      <c r="HW98"/>
      <c r="HX98"/>
      <c r="HY98"/>
      <c r="HZ98"/>
      <c r="IA98"/>
      <c r="IB98"/>
      <c r="IC98"/>
      <c r="ID98"/>
      <c r="IE98"/>
      <c r="IF98"/>
      <c r="IG98"/>
      <c r="IH98"/>
      <c r="II98"/>
      <c r="IJ98"/>
      <c r="IK98"/>
      <c r="IL98"/>
      <c r="IM98"/>
      <c r="IN98"/>
      <c r="IO98"/>
      <c r="IP98"/>
      <c r="IQ98"/>
      <c r="IR98"/>
      <c r="IS98"/>
      <c r="IT98"/>
      <c r="IU98"/>
      <c r="IV98"/>
    </row>
    <row r="99" spans="3:256" s="82" customFormat="1" x14ac:dyDescent="0.2">
      <c r="C99" s="120"/>
      <c r="H99" s="120"/>
      <c r="M99" s="120"/>
      <c r="R99" s="120"/>
      <c r="FR99"/>
      <c r="FS99"/>
      <c r="FT99"/>
      <c r="FU99"/>
      <c r="FV99"/>
      <c r="FW99"/>
      <c r="FX99"/>
      <c r="FY99"/>
      <c r="FZ99"/>
      <c r="GA99"/>
      <c r="GB99"/>
      <c r="GC99"/>
      <c r="GD99"/>
      <c r="GE99"/>
      <c r="GF99"/>
      <c r="GG99"/>
      <c r="GH99"/>
      <c r="GI99"/>
      <c r="GJ99"/>
      <c r="GK99"/>
      <c r="GL99"/>
      <c r="GM99"/>
      <c r="GN99"/>
      <c r="GO99"/>
      <c r="GP99"/>
      <c r="GQ99"/>
      <c r="GR99"/>
      <c r="GS99"/>
      <c r="GT99"/>
      <c r="GU99"/>
      <c r="GV99"/>
      <c r="GW99"/>
      <c r="GX99"/>
      <c r="GY99"/>
      <c r="GZ99"/>
      <c r="HA99"/>
      <c r="HB99"/>
      <c r="HC99"/>
      <c r="HD99"/>
      <c r="HE99"/>
      <c r="HF99"/>
      <c r="HG99"/>
      <c r="HH99"/>
      <c r="HI99"/>
      <c r="HJ99"/>
      <c r="HK99"/>
      <c r="HL99"/>
      <c r="HM99"/>
      <c r="HN99"/>
      <c r="HO99"/>
      <c r="HP99"/>
      <c r="HQ99"/>
      <c r="HR99"/>
      <c r="HS99"/>
      <c r="HT99"/>
      <c r="HU99"/>
      <c r="HV99"/>
      <c r="HW99"/>
      <c r="HX99"/>
      <c r="HY99"/>
      <c r="HZ99"/>
      <c r="IA99"/>
      <c r="IB99"/>
      <c r="IC99"/>
      <c r="ID99"/>
      <c r="IE99"/>
      <c r="IF99"/>
      <c r="IG99"/>
      <c r="IH99"/>
      <c r="II99"/>
      <c r="IJ99"/>
      <c r="IK99"/>
      <c r="IL99"/>
      <c r="IM99"/>
      <c r="IN99"/>
      <c r="IO99"/>
      <c r="IP99"/>
      <c r="IQ99"/>
      <c r="IR99"/>
      <c r="IS99"/>
      <c r="IT99"/>
      <c r="IU99"/>
      <c r="IV99"/>
    </row>
    <row r="100" spans="3:256" s="82" customFormat="1" x14ac:dyDescent="0.2">
      <c r="C100" s="120"/>
      <c r="H100" s="120"/>
      <c r="M100" s="120"/>
      <c r="R100" s="120"/>
      <c r="FR100"/>
      <c r="FS100"/>
      <c r="FT100"/>
      <c r="FU100"/>
      <c r="FV100"/>
      <c r="FW100"/>
      <c r="FX100"/>
      <c r="FY100"/>
      <c r="FZ100"/>
      <c r="GA100"/>
      <c r="GB100"/>
      <c r="GC100"/>
      <c r="GD100"/>
      <c r="GE100"/>
      <c r="GF100"/>
      <c r="GG100"/>
      <c r="GH100"/>
      <c r="GI100"/>
      <c r="GJ100"/>
      <c r="GK100"/>
      <c r="GL100"/>
      <c r="GM100"/>
      <c r="GN100"/>
      <c r="GO100"/>
      <c r="GP100"/>
      <c r="GQ100"/>
      <c r="GR100"/>
      <c r="GS100"/>
      <c r="GT100"/>
      <c r="GU100"/>
      <c r="GV100"/>
      <c r="GW100"/>
      <c r="GX100"/>
      <c r="GY100"/>
      <c r="GZ100"/>
      <c r="HA100"/>
      <c r="HB100"/>
      <c r="HC100"/>
      <c r="HD100"/>
      <c r="HE100"/>
      <c r="HF100"/>
      <c r="HG100"/>
      <c r="HH100"/>
      <c r="HI100"/>
      <c r="HJ100"/>
      <c r="HK100"/>
      <c r="HL100"/>
      <c r="HM100"/>
      <c r="HN100"/>
      <c r="HO100"/>
      <c r="HP100"/>
      <c r="HQ100"/>
      <c r="HR100"/>
      <c r="HS100"/>
      <c r="HT100"/>
      <c r="HU100"/>
      <c r="HV100"/>
      <c r="HW100"/>
      <c r="HX100"/>
      <c r="HY100"/>
      <c r="HZ100"/>
      <c r="IA100"/>
      <c r="IB100"/>
      <c r="IC100"/>
      <c r="ID100"/>
      <c r="IE100"/>
      <c r="IF100"/>
      <c r="IG100"/>
      <c r="IH100"/>
      <c r="II100"/>
      <c r="IJ100"/>
      <c r="IK100"/>
      <c r="IL100"/>
      <c r="IM100"/>
      <c r="IN100"/>
      <c r="IO100"/>
      <c r="IP100"/>
      <c r="IQ100"/>
      <c r="IR100"/>
      <c r="IS100"/>
      <c r="IT100"/>
      <c r="IU100"/>
      <c r="IV100"/>
    </row>
    <row r="101" spans="3:256" s="82" customFormat="1" x14ac:dyDescent="0.2">
      <c r="C101" s="120"/>
      <c r="H101" s="120"/>
      <c r="M101" s="120"/>
      <c r="R101" s="120"/>
      <c r="FR101"/>
      <c r="FS101"/>
      <c r="FT101"/>
      <c r="FU101"/>
      <c r="FV101"/>
      <c r="FW101"/>
      <c r="FX101"/>
      <c r="FY101"/>
      <c r="FZ101"/>
      <c r="GA101"/>
      <c r="GB101"/>
      <c r="GC101"/>
      <c r="GD101"/>
      <c r="GE101"/>
      <c r="GF101"/>
      <c r="GG101"/>
      <c r="GH101"/>
      <c r="GI101"/>
      <c r="GJ101"/>
      <c r="GK101"/>
      <c r="GL101"/>
      <c r="GM101"/>
      <c r="GN101"/>
      <c r="GO101"/>
      <c r="GP101"/>
      <c r="GQ101"/>
      <c r="GR101"/>
      <c r="GS101"/>
      <c r="GT101"/>
      <c r="GU101"/>
      <c r="GV101"/>
      <c r="GW101"/>
      <c r="GX101"/>
      <c r="GY101"/>
      <c r="GZ101"/>
      <c r="HA101"/>
      <c r="HB101"/>
      <c r="HC101"/>
      <c r="HD101"/>
      <c r="HE101"/>
      <c r="HF101"/>
      <c r="HG101"/>
      <c r="HH101"/>
      <c r="HI101"/>
      <c r="HJ101"/>
      <c r="HK101"/>
      <c r="HL101"/>
      <c r="HM101"/>
      <c r="HN101"/>
      <c r="HO101"/>
      <c r="HP101"/>
      <c r="HQ101"/>
      <c r="HR101"/>
      <c r="HS101"/>
      <c r="HT101"/>
      <c r="HU101"/>
      <c r="HV101"/>
      <c r="HW101"/>
      <c r="HX101"/>
      <c r="HY101"/>
      <c r="HZ101"/>
      <c r="IA101"/>
      <c r="IB101"/>
      <c r="IC101"/>
      <c r="ID101"/>
      <c r="IE101"/>
      <c r="IF101"/>
      <c r="IG101"/>
      <c r="IH101"/>
      <c r="II101"/>
      <c r="IJ101"/>
      <c r="IK101"/>
      <c r="IL101"/>
      <c r="IM101"/>
      <c r="IN101"/>
      <c r="IO101"/>
      <c r="IP101"/>
      <c r="IQ101"/>
      <c r="IR101"/>
      <c r="IS101"/>
      <c r="IT101"/>
      <c r="IU101"/>
      <c r="IV101"/>
    </row>
    <row r="102" spans="3:256" s="82" customFormat="1" x14ac:dyDescent="0.2">
      <c r="C102" s="120"/>
      <c r="H102" s="120"/>
      <c r="M102" s="120"/>
      <c r="R102" s="120"/>
      <c r="FR102"/>
      <c r="FS102"/>
      <c r="FT102"/>
      <c r="FU102"/>
      <c r="FV102"/>
      <c r="FW102"/>
      <c r="FX102"/>
      <c r="FY102"/>
      <c r="FZ102"/>
      <c r="GA102"/>
      <c r="GB102"/>
      <c r="GC102"/>
      <c r="GD102"/>
      <c r="GE102"/>
      <c r="GF102"/>
      <c r="GG102"/>
      <c r="GH102"/>
      <c r="GI102"/>
      <c r="GJ102"/>
      <c r="GK102"/>
      <c r="GL102"/>
      <c r="GM102"/>
      <c r="GN102"/>
      <c r="GO102"/>
      <c r="GP102"/>
      <c r="GQ102"/>
      <c r="GR102"/>
      <c r="GS102"/>
      <c r="GT102"/>
      <c r="GU102"/>
      <c r="GV102"/>
      <c r="GW102"/>
      <c r="GX102"/>
      <c r="GY102"/>
      <c r="GZ102"/>
      <c r="HA102"/>
      <c r="HB102"/>
      <c r="HC102"/>
      <c r="HD102"/>
      <c r="HE102"/>
      <c r="HF102"/>
      <c r="HG102"/>
      <c r="HH102"/>
      <c r="HI102"/>
      <c r="HJ102"/>
      <c r="HK102"/>
      <c r="HL102"/>
      <c r="HM102"/>
      <c r="HN102"/>
      <c r="HO102"/>
      <c r="HP102"/>
      <c r="HQ102"/>
      <c r="HR102"/>
      <c r="HS102"/>
      <c r="HT102"/>
      <c r="HU102"/>
      <c r="HV102"/>
      <c r="HW102"/>
      <c r="HX102"/>
      <c r="HY102"/>
      <c r="HZ102"/>
      <c r="IA102"/>
      <c r="IB102"/>
      <c r="IC102"/>
      <c r="ID102"/>
      <c r="IE102"/>
      <c r="IF102"/>
      <c r="IG102"/>
      <c r="IH102"/>
      <c r="II102"/>
      <c r="IJ102"/>
      <c r="IK102"/>
      <c r="IL102"/>
      <c r="IM102"/>
      <c r="IN102"/>
      <c r="IO102"/>
      <c r="IP102"/>
      <c r="IQ102"/>
      <c r="IR102"/>
      <c r="IS102"/>
      <c r="IT102"/>
      <c r="IU102"/>
      <c r="IV102"/>
    </row>
    <row r="103" spans="3:256" s="82" customFormat="1" x14ac:dyDescent="0.2">
      <c r="C103" s="120"/>
      <c r="H103" s="120"/>
      <c r="M103" s="120"/>
      <c r="R103" s="120"/>
      <c r="FR103"/>
      <c r="FS103"/>
      <c r="FT103"/>
      <c r="FU103"/>
      <c r="FV103"/>
      <c r="FW103"/>
      <c r="FX103"/>
      <c r="FY103"/>
      <c r="FZ103"/>
      <c r="GA103"/>
      <c r="GB103"/>
      <c r="GC103"/>
      <c r="GD103"/>
      <c r="GE103"/>
      <c r="GF103"/>
      <c r="GG103"/>
      <c r="GH103"/>
      <c r="GI103"/>
      <c r="GJ103"/>
      <c r="GK103"/>
      <c r="GL103"/>
      <c r="GM103"/>
      <c r="GN103"/>
      <c r="GO103"/>
      <c r="GP103"/>
      <c r="GQ103"/>
      <c r="GR103"/>
      <c r="GS103"/>
      <c r="GT103"/>
      <c r="GU103"/>
      <c r="GV103"/>
      <c r="GW103"/>
      <c r="GX103"/>
      <c r="GY103"/>
      <c r="GZ103"/>
      <c r="HA103"/>
      <c r="HB103"/>
      <c r="HC103"/>
      <c r="HD103"/>
      <c r="HE103"/>
      <c r="HF103"/>
      <c r="HG103"/>
      <c r="HH103"/>
      <c r="HI103"/>
      <c r="HJ103"/>
      <c r="HK103"/>
      <c r="HL103"/>
      <c r="HM103"/>
      <c r="HN103"/>
      <c r="HO103"/>
      <c r="HP103"/>
      <c r="HQ103"/>
      <c r="HR103"/>
      <c r="HS103"/>
      <c r="HT103"/>
      <c r="HU103"/>
      <c r="HV103"/>
      <c r="HW103"/>
      <c r="HX103"/>
      <c r="HY103"/>
      <c r="HZ103"/>
      <c r="IA103"/>
      <c r="IB103"/>
      <c r="IC103"/>
      <c r="ID103"/>
      <c r="IE103"/>
      <c r="IF103"/>
      <c r="IG103"/>
      <c r="IH103"/>
      <c r="II103"/>
      <c r="IJ103"/>
      <c r="IK103"/>
      <c r="IL103"/>
      <c r="IM103"/>
      <c r="IN103"/>
      <c r="IO103"/>
      <c r="IP103"/>
      <c r="IQ103"/>
      <c r="IR103"/>
      <c r="IS103"/>
      <c r="IT103"/>
      <c r="IU103"/>
      <c r="IV103"/>
    </row>
    <row r="104" spans="3:256" s="82" customFormat="1" x14ac:dyDescent="0.2">
      <c r="C104" s="120"/>
      <c r="H104" s="120"/>
      <c r="M104" s="120"/>
      <c r="R104" s="120"/>
      <c r="FR104"/>
      <c r="FS104"/>
      <c r="FT104"/>
      <c r="FU104"/>
      <c r="FV104"/>
      <c r="FW104"/>
      <c r="FX104"/>
      <c r="FY104"/>
      <c r="FZ104"/>
      <c r="GA104"/>
      <c r="GB104"/>
      <c r="GC104"/>
      <c r="GD104"/>
      <c r="GE104"/>
      <c r="GF104"/>
      <c r="GG104"/>
      <c r="GH104"/>
      <c r="GI104"/>
      <c r="GJ104"/>
      <c r="GK104"/>
      <c r="GL104"/>
      <c r="GM104"/>
      <c r="GN104"/>
      <c r="GO104"/>
      <c r="GP104"/>
      <c r="GQ104"/>
      <c r="GR104"/>
      <c r="GS104"/>
      <c r="GT104"/>
      <c r="GU104"/>
      <c r="GV104"/>
      <c r="GW104"/>
      <c r="GX104"/>
      <c r="GY104"/>
      <c r="GZ104"/>
      <c r="HA104"/>
      <c r="HB104"/>
      <c r="HC104"/>
      <c r="HD104"/>
      <c r="HE104"/>
      <c r="HF104"/>
      <c r="HG104"/>
      <c r="HH104"/>
      <c r="HI104"/>
      <c r="HJ104"/>
      <c r="HK104"/>
      <c r="HL104"/>
      <c r="HM104"/>
      <c r="HN104"/>
      <c r="HO104"/>
      <c r="HP104"/>
      <c r="HQ104"/>
      <c r="HR104"/>
      <c r="HS104"/>
      <c r="HT104"/>
      <c r="HU104"/>
      <c r="HV104"/>
      <c r="HW104"/>
      <c r="HX104"/>
      <c r="HY104"/>
      <c r="HZ104"/>
      <c r="IA104"/>
      <c r="IB104"/>
      <c r="IC104"/>
      <c r="ID104"/>
      <c r="IE104"/>
      <c r="IF104"/>
      <c r="IG104"/>
      <c r="IH104"/>
      <c r="II104"/>
      <c r="IJ104"/>
      <c r="IK104"/>
      <c r="IL104"/>
      <c r="IM104"/>
      <c r="IN104"/>
      <c r="IO104"/>
      <c r="IP104"/>
      <c r="IQ104"/>
      <c r="IR104"/>
      <c r="IS104"/>
      <c r="IT104"/>
      <c r="IU104"/>
      <c r="IV104"/>
    </row>
    <row r="105" spans="3:256" s="82" customFormat="1" x14ac:dyDescent="0.2">
      <c r="C105" s="120"/>
      <c r="H105" s="120"/>
      <c r="M105" s="120"/>
      <c r="R105" s="120"/>
      <c r="FR105"/>
      <c r="FS105"/>
      <c r="FT105"/>
      <c r="FU105"/>
      <c r="FV105"/>
      <c r="FW105"/>
      <c r="FX105"/>
      <c r="FY105"/>
      <c r="FZ105"/>
      <c r="GA105"/>
      <c r="GB105"/>
      <c r="GC105"/>
      <c r="GD105"/>
      <c r="GE105"/>
      <c r="GF105"/>
      <c r="GG105"/>
      <c r="GH105"/>
      <c r="GI105"/>
      <c r="GJ105"/>
      <c r="GK105"/>
      <c r="GL105"/>
      <c r="GM105"/>
      <c r="GN105"/>
      <c r="GO105"/>
      <c r="GP105"/>
      <c r="GQ105"/>
      <c r="GR105"/>
      <c r="GS105"/>
      <c r="GT105"/>
      <c r="GU105"/>
      <c r="GV105"/>
      <c r="GW105"/>
      <c r="GX105"/>
      <c r="GY105"/>
      <c r="GZ105"/>
      <c r="HA105"/>
      <c r="HB105"/>
      <c r="HC105"/>
      <c r="HD105"/>
      <c r="HE105"/>
      <c r="HF105"/>
      <c r="HG105"/>
      <c r="HH105"/>
      <c r="HI105"/>
      <c r="HJ105"/>
      <c r="HK105"/>
      <c r="HL105"/>
      <c r="HM105"/>
      <c r="HN105"/>
      <c r="HO105"/>
      <c r="HP105"/>
      <c r="HQ105"/>
      <c r="HR105"/>
      <c r="HS105"/>
      <c r="HT105"/>
      <c r="HU105"/>
      <c r="HV105"/>
      <c r="HW105"/>
      <c r="HX105"/>
      <c r="HY105"/>
      <c r="HZ105"/>
      <c r="IA105"/>
      <c r="IB105"/>
      <c r="IC105"/>
      <c r="ID105"/>
      <c r="IE105"/>
      <c r="IF105"/>
      <c r="IG105"/>
      <c r="IH105"/>
      <c r="II105"/>
      <c r="IJ105"/>
      <c r="IK105"/>
      <c r="IL105"/>
      <c r="IM105"/>
      <c r="IN105"/>
      <c r="IO105"/>
      <c r="IP105"/>
      <c r="IQ105"/>
      <c r="IR105"/>
      <c r="IS105"/>
      <c r="IT105"/>
      <c r="IU105"/>
      <c r="IV105"/>
    </row>
    <row r="106" spans="3:256" s="82" customFormat="1" x14ac:dyDescent="0.2">
      <c r="C106" s="120"/>
      <c r="H106" s="120"/>
      <c r="M106" s="120"/>
      <c r="R106" s="120"/>
      <c r="FR106"/>
      <c r="FS106"/>
      <c r="FT106"/>
      <c r="FU106"/>
      <c r="FV106"/>
      <c r="FW106"/>
      <c r="FX106"/>
      <c r="FY106"/>
      <c r="FZ106"/>
      <c r="GA106"/>
      <c r="GB106"/>
      <c r="GC106"/>
      <c r="GD106"/>
      <c r="GE106"/>
      <c r="GF106"/>
      <c r="GG106"/>
      <c r="GH106"/>
      <c r="GI106"/>
      <c r="GJ106"/>
      <c r="GK106"/>
      <c r="GL106"/>
      <c r="GM106"/>
      <c r="GN106"/>
      <c r="GO106"/>
      <c r="GP106"/>
      <c r="GQ106"/>
      <c r="GR106"/>
      <c r="GS106"/>
      <c r="GT106"/>
      <c r="GU106"/>
      <c r="GV106"/>
      <c r="GW106"/>
      <c r="GX106"/>
      <c r="GY106"/>
      <c r="GZ106"/>
      <c r="HA106"/>
      <c r="HB106"/>
      <c r="HC106"/>
      <c r="HD106"/>
      <c r="HE106"/>
      <c r="HF106"/>
      <c r="HG106"/>
      <c r="HH106"/>
      <c r="HI106"/>
      <c r="HJ106"/>
      <c r="HK106"/>
      <c r="HL106"/>
      <c r="HM106"/>
      <c r="HN106"/>
      <c r="HO106"/>
      <c r="HP106"/>
      <c r="HQ106"/>
      <c r="HR106"/>
      <c r="HS106"/>
      <c r="HT106"/>
      <c r="HU106"/>
      <c r="HV106"/>
      <c r="HW106"/>
      <c r="HX106"/>
      <c r="HY106"/>
      <c r="HZ106"/>
      <c r="IA106"/>
      <c r="IB106"/>
      <c r="IC106"/>
      <c r="ID106"/>
      <c r="IE106"/>
      <c r="IF106"/>
      <c r="IG106"/>
      <c r="IH106"/>
      <c r="II106"/>
      <c r="IJ106"/>
      <c r="IK106"/>
      <c r="IL106"/>
      <c r="IM106"/>
      <c r="IN106"/>
      <c r="IO106"/>
      <c r="IP106"/>
      <c r="IQ106"/>
      <c r="IR106"/>
      <c r="IS106"/>
      <c r="IT106"/>
      <c r="IU106"/>
      <c r="IV106"/>
    </row>
    <row r="107" spans="3:256" s="82" customFormat="1" x14ac:dyDescent="0.2">
      <c r="C107" s="120"/>
      <c r="H107" s="120"/>
      <c r="M107" s="120"/>
      <c r="R107" s="120"/>
      <c r="FR107"/>
      <c r="FS107"/>
      <c r="FT107"/>
      <c r="FU107"/>
      <c r="FV107"/>
      <c r="FW107"/>
      <c r="FX107"/>
      <c r="FY107"/>
      <c r="FZ107"/>
      <c r="GA107"/>
      <c r="GB107"/>
      <c r="GC107"/>
      <c r="GD107"/>
      <c r="GE107"/>
      <c r="GF107"/>
      <c r="GG107"/>
      <c r="GH107"/>
      <c r="GI107"/>
      <c r="GJ107"/>
      <c r="GK107"/>
      <c r="GL107"/>
      <c r="GM107"/>
      <c r="GN107"/>
      <c r="GO107"/>
      <c r="GP107"/>
      <c r="GQ107"/>
      <c r="GR107"/>
      <c r="GS107"/>
      <c r="GT107"/>
      <c r="GU107"/>
      <c r="GV107"/>
      <c r="GW107"/>
      <c r="GX107"/>
      <c r="GY107"/>
      <c r="GZ107"/>
      <c r="HA107"/>
      <c r="HB107"/>
      <c r="HC107"/>
      <c r="HD107"/>
      <c r="HE107"/>
      <c r="HF107"/>
      <c r="HG107"/>
      <c r="HH107"/>
      <c r="HI107"/>
      <c r="HJ107"/>
      <c r="HK107"/>
      <c r="HL107"/>
      <c r="HM107"/>
      <c r="HN107"/>
      <c r="HO107"/>
      <c r="HP107"/>
      <c r="HQ107"/>
      <c r="HR107"/>
      <c r="HS107"/>
      <c r="HT107"/>
      <c r="HU107"/>
      <c r="HV107"/>
      <c r="HW107"/>
      <c r="HX107"/>
      <c r="HY107"/>
      <c r="HZ107"/>
      <c r="IA107"/>
      <c r="IB107"/>
      <c r="IC107"/>
      <c r="ID107"/>
      <c r="IE107"/>
      <c r="IF107"/>
      <c r="IG107"/>
      <c r="IH107"/>
      <c r="II107"/>
      <c r="IJ107"/>
      <c r="IK107"/>
      <c r="IL107"/>
      <c r="IM107"/>
      <c r="IN107"/>
      <c r="IO107"/>
      <c r="IP107"/>
      <c r="IQ107"/>
      <c r="IR107"/>
      <c r="IS107"/>
      <c r="IT107"/>
      <c r="IU107"/>
      <c r="IV107"/>
    </row>
    <row r="108" spans="3:256" s="82" customFormat="1" x14ac:dyDescent="0.2">
      <c r="C108" s="120"/>
      <c r="H108" s="120"/>
      <c r="M108" s="120"/>
      <c r="R108" s="120"/>
      <c r="FR108"/>
      <c r="FS108"/>
      <c r="FT108"/>
      <c r="FU108"/>
      <c r="FV108"/>
      <c r="FW108"/>
      <c r="FX108"/>
      <c r="FY108"/>
      <c r="FZ108"/>
      <c r="GA108"/>
      <c r="GB108"/>
      <c r="GC108"/>
      <c r="GD108"/>
      <c r="GE108"/>
      <c r="GF108"/>
      <c r="GG108"/>
      <c r="GH108"/>
      <c r="GI108"/>
      <c r="GJ108"/>
      <c r="GK108"/>
      <c r="GL108"/>
      <c r="GM108"/>
      <c r="GN108"/>
      <c r="GO108"/>
      <c r="GP108"/>
      <c r="GQ108"/>
      <c r="GR108"/>
      <c r="GS108"/>
      <c r="GT108"/>
      <c r="GU108"/>
      <c r="GV108"/>
      <c r="GW108"/>
      <c r="GX108"/>
      <c r="GY108"/>
      <c r="GZ108"/>
      <c r="HA108"/>
      <c r="HB108"/>
      <c r="HC108"/>
      <c r="HD108"/>
      <c r="HE108"/>
      <c r="HF108"/>
      <c r="HG108"/>
      <c r="HH108"/>
      <c r="HI108"/>
      <c r="HJ108"/>
      <c r="HK108"/>
      <c r="HL108"/>
      <c r="HM108"/>
      <c r="HN108"/>
      <c r="HO108"/>
      <c r="HP108"/>
      <c r="HQ108"/>
      <c r="HR108"/>
      <c r="HS108"/>
      <c r="HT108"/>
      <c r="HU108"/>
      <c r="HV108"/>
      <c r="HW108"/>
      <c r="HX108"/>
      <c r="HY108"/>
      <c r="HZ108"/>
      <c r="IA108"/>
      <c r="IB108"/>
      <c r="IC108"/>
      <c r="ID108"/>
      <c r="IE108"/>
      <c r="IF108"/>
      <c r="IG108"/>
      <c r="IH108"/>
      <c r="II108"/>
      <c r="IJ108"/>
      <c r="IK108"/>
      <c r="IL108"/>
      <c r="IM108"/>
      <c r="IN108"/>
      <c r="IO108"/>
      <c r="IP108"/>
      <c r="IQ108"/>
      <c r="IR108"/>
      <c r="IS108"/>
      <c r="IT108"/>
      <c r="IU108"/>
      <c r="IV108"/>
    </row>
    <row r="109" spans="3:256" s="82" customFormat="1" x14ac:dyDescent="0.2">
      <c r="C109" s="120"/>
      <c r="H109" s="120"/>
      <c r="M109" s="120"/>
      <c r="R109" s="120"/>
      <c r="FR109"/>
      <c r="FS109"/>
      <c r="FT109"/>
      <c r="FU109"/>
      <c r="FV109"/>
      <c r="FW109"/>
      <c r="FX109"/>
      <c r="FY109"/>
      <c r="FZ109"/>
      <c r="GA109"/>
      <c r="GB109"/>
      <c r="GC109"/>
      <c r="GD109"/>
      <c r="GE109"/>
      <c r="GF109"/>
      <c r="GG109"/>
      <c r="GH109"/>
      <c r="GI109"/>
      <c r="GJ109"/>
      <c r="GK109"/>
      <c r="GL109"/>
      <c r="GM109"/>
      <c r="GN109"/>
      <c r="GO109"/>
      <c r="GP109"/>
      <c r="GQ109"/>
      <c r="GR109"/>
      <c r="GS109"/>
      <c r="GT109"/>
      <c r="GU109"/>
      <c r="GV109"/>
      <c r="GW109"/>
      <c r="GX109"/>
      <c r="GY109"/>
      <c r="GZ109"/>
      <c r="HA109"/>
      <c r="HB109"/>
      <c r="HC109"/>
      <c r="HD109"/>
      <c r="HE109"/>
      <c r="HF109"/>
      <c r="HG109"/>
      <c r="HH109"/>
      <c r="HI109"/>
      <c r="HJ109"/>
      <c r="HK109"/>
      <c r="HL109"/>
      <c r="HM109"/>
      <c r="HN109"/>
      <c r="HO109"/>
      <c r="HP109"/>
      <c r="HQ109"/>
      <c r="HR109"/>
      <c r="HS109"/>
      <c r="HT109"/>
      <c r="HU109"/>
      <c r="HV109"/>
      <c r="HW109"/>
      <c r="HX109"/>
      <c r="HY109"/>
      <c r="HZ109"/>
      <c r="IA109"/>
      <c r="IB109"/>
      <c r="IC109"/>
      <c r="ID109"/>
      <c r="IE109"/>
      <c r="IF109"/>
      <c r="IG109"/>
      <c r="IH109"/>
      <c r="II109"/>
      <c r="IJ109"/>
      <c r="IK109"/>
      <c r="IL109"/>
      <c r="IM109"/>
      <c r="IN109"/>
      <c r="IO109"/>
      <c r="IP109"/>
      <c r="IQ109"/>
      <c r="IR109"/>
      <c r="IS109"/>
      <c r="IT109"/>
      <c r="IU109"/>
      <c r="IV109"/>
    </row>
    <row r="110" spans="3:256" s="82" customFormat="1" x14ac:dyDescent="0.2">
      <c r="C110" s="120"/>
      <c r="H110" s="120"/>
      <c r="M110" s="120"/>
      <c r="R110" s="120"/>
      <c r="FR110"/>
      <c r="FS110"/>
      <c r="FT110"/>
      <c r="FU110"/>
      <c r="FV110"/>
      <c r="FW110"/>
      <c r="FX110"/>
      <c r="FY110"/>
      <c r="FZ110"/>
      <c r="GA110"/>
      <c r="GB110"/>
      <c r="GC110"/>
      <c r="GD110"/>
      <c r="GE110"/>
      <c r="GF110"/>
      <c r="GG110"/>
      <c r="GH110"/>
      <c r="GI110"/>
      <c r="GJ110"/>
      <c r="GK110"/>
      <c r="GL110"/>
      <c r="GM110"/>
      <c r="GN110"/>
      <c r="GO110"/>
      <c r="GP110"/>
      <c r="GQ110"/>
      <c r="GR110"/>
      <c r="GS110"/>
      <c r="GT110"/>
      <c r="GU110"/>
      <c r="GV110"/>
      <c r="GW110"/>
      <c r="GX110"/>
      <c r="GY110"/>
      <c r="GZ110"/>
      <c r="HA110"/>
      <c r="HB110"/>
      <c r="HC110"/>
      <c r="HD110"/>
      <c r="HE110"/>
      <c r="HF110"/>
      <c r="HG110"/>
      <c r="HH110"/>
      <c r="HI110"/>
      <c r="HJ110"/>
      <c r="HK110"/>
      <c r="HL110"/>
      <c r="HM110"/>
      <c r="HN110"/>
      <c r="HO110"/>
      <c r="HP110"/>
      <c r="HQ110"/>
      <c r="HR110"/>
      <c r="HS110"/>
      <c r="HT110"/>
      <c r="HU110"/>
      <c r="HV110"/>
      <c r="HW110"/>
      <c r="HX110"/>
      <c r="HY110"/>
      <c r="HZ110"/>
      <c r="IA110"/>
      <c r="IB110"/>
      <c r="IC110"/>
      <c r="ID110"/>
      <c r="IE110"/>
      <c r="IF110"/>
      <c r="IG110"/>
      <c r="IH110"/>
      <c r="II110"/>
      <c r="IJ110"/>
      <c r="IK110"/>
      <c r="IL110"/>
      <c r="IM110"/>
      <c r="IN110"/>
      <c r="IO110"/>
      <c r="IP110"/>
      <c r="IQ110"/>
      <c r="IR110"/>
      <c r="IS110"/>
      <c r="IT110"/>
      <c r="IU110"/>
      <c r="IV110"/>
    </row>
    <row r="111" spans="3:256" s="82" customFormat="1" x14ac:dyDescent="0.2">
      <c r="C111" s="120"/>
      <c r="H111" s="120"/>
      <c r="M111" s="120"/>
      <c r="R111" s="120"/>
      <c r="FR111"/>
      <c r="FS111"/>
      <c r="FT111"/>
      <c r="FU111"/>
      <c r="FV111"/>
      <c r="FW111"/>
      <c r="FX111"/>
      <c r="FY111"/>
      <c r="FZ111"/>
      <c r="GA111"/>
      <c r="GB111"/>
      <c r="GC111"/>
      <c r="GD111"/>
      <c r="GE111"/>
      <c r="GF111"/>
      <c r="GG111"/>
      <c r="GH111"/>
      <c r="GI111"/>
      <c r="GJ111"/>
      <c r="GK111"/>
      <c r="GL111"/>
      <c r="GM111"/>
      <c r="GN111"/>
      <c r="GO111"/>
      <c r="GP111"/>
      <c r="GQ111"/>
      <c r="GR111"/>
      <c r="GS111"/>
      <c r="GT111"/>
      <c r="GU111"/>
      <c r="GV111"/>
      <c r="GW111"/>
      <c r="GX111"/>
      <c r="GY111"/>
      <c r="GZ111"/>
      <c r="HA111"/>
      <c r="HB111"/>
      <c r="HC111"/>
      <c r="HD111"/>
      <c r="HE111"/>
      <c r="HF111"/>
      <c r="HG111"/>
      <c r="HH111"/>
      <c r="HI111"/>
      <c r="HJ111"/>
      <c r="HK111"/>
      <c r="HL111"/>
      <c r="HM111"/>
      <c r="HN111"/>
      <c r="HO111"/>
      <c r="HP111"/>
      <c r="HQ111"/>
      <c r="HR111"/>
      <c r="HS111"/>
      <c r="HT111"/>
      <c r="HU111"/>
      <c r="HV111"/>
      <c r="HW111"/>
      <c r="HX111"/>
      <c r="HY111"/>
      <c r="HZ111"/>
      <c r="IA111"/>
      <c r="IB111"/>
      <c r="IC111"/>
      <c r="ID111"/>
      <c r="IE111"/>
      <c r="IF111"/>
      <c r="IG111"/>
      <c r="IH111"/>
      <c r="II111"/>
      <c r="IJ111"/>
      <c r="IK111"/>
      <c r="IL111"/>
      <c r="IM111"/>
      <c r="IN111"/>
      <c r="IO111"/>
      <c r="IP111"/>
      <c r="IQ111"/>
      <c r="IR111"/>
      <c r="IS111"/>
      <c r="IT111"/>
      <c r="IU111"/>
      <c r="IV111"/>
    </row>
    <row r="112" spans="3:256" s="82" customFormat="1" x14ac:dyDescent="0.2">
      <c r="C112" s="120"/>
      <c r="H112" s="120"/>
      <c r="M112" s="120"/>
      <c r="R112" s="120"/>
      <c r="FR112"/>
      <c r="FS112"/>
      <c r="FT112"/>
      <c r="FU112"/>
      <c r="FV112"/>
      <c r="FW112"/>
      <c r="FX112"/>
      <c r="FY112"/>
      <c r="FZ112"/>
      <c r="GA112"/>
      <c r="GB112"/>
      <c r="GC112"/>
      <c r="GD112"/>
      <c r="GE112"/>
      <c r="GF112"/>
      <c r="GG112"/>
      <c r="GH112"/>
      <c r="GI112"/>
      <c r="GJ112"/>
      <c r="GK112"/>
      <c r="GL112"/>
      <c r="GM112"/>
      <c r="GN112"/>
      <c r="GO112"/>
      <c r="GP112"/>
      <c r="GQ112"/>
      <c r="GR112"/>
      <c r="GS112"/>
      <c r="GT112"/>
      <c r="GU112"/>
      <c r="GV112"/>
      <c r="GW112"/>
      <c r="GX112"/>
      <c r="GY112"/>
      <c r="GZ112"/>
      <c r="HA112"/>
      <c r="HB112"/>
      <c r="HC112"/>
      <c r="HD112"/>
      <c r="HE112"/>
      <c r="HF112"/>
      <c r="HG112"/>
      <c r="HH112"/>
      <c r="HI112"/>
      <c r="HJ112"/>
      <c r="HK112"/>
      <c r="HL112"/>
      <c r="HM112"/>
      <c r="HN112"/>
      <c r="HO112"/>
      <c r="HP112"/>
      <c r="HQ112"/>
      <c r="HR112"/>
      <c r="HS112"/>
      <c r="HT112"/>
      <c r="HU112"/>
      <c r="HV112"/>
      <c r="HW112"/>
      <c r="HX112"/>
      <c r="HY112"/>
      <c r="HZ112"/>
      <c r="IA112"/>
      <c r="IB112"/>
      <c r="IC112"/>
      <c r="ID112"/>
      <c r="IE112"/>
      <c r="IF112"/>
      <c r="IG112"/>
      <c r="IH112"/>
      <c r="II112"/>
      <c r="IJ112"/>
      <c r="IK112"/>
      <c r="IL112"/>
      <c r="IM112"/>
      <c r="IN112"/>
      <c r="IO112"/>
      <c r="IP112"/>
      <c r="IQ112"/>
      <c r="IR112"/>
      <c r="IS112"/>
      <c r="IT112"/>
      <c r="IU112"/>
      <c r="IV112"/>
    </row>
    <row r="113" spans="3:256" s="82" customFormat="1" x14ac:dyDescent="0.2">
      <c r="C113" s="120"/>
      <c r="H113" s="120"/>
      <c r="M113" s="120"/>
      <c r="R113" s="120"/>
      <c r="FR113"/>
      <c r="FS113"/>
      <c r="FT113"/>
      <c r="FU113"/>
      <c r="FV113"/>
      <c r="FW113"/>
      <c r="FX113"/>
      <c r="FY113"/>
      <c r="FZ113"/>
      <c r="GA113"/>
      <c r="GB113"/>
      <c r="GC113"/>
      <c r="GD113"/>
      <c r="GE113"/>
      <c r="GF113"/>
      <c r="GG113"/>
      <c r="GH113"/>
      <c r="GI113"/>
      <c r="GJ113"/>
      <c r="GK113"/>
      <c r="GL113"/>
      <c r="GM113"/>
      <c r="GN113"/>
      <c r="GO113"/>
      <c r="GP113"/>
      <c r="GQ113"/>
      <c r="GR113"/>
      <c r="GS113"/>
      <c r="GT113"/>
      <c r="GU113"/>
      <c r="GV113"/>
      <c r="GW113"/>
      <c r="GX113"/>
      <c r="GY113"/>
      <c r="GZ113"/>
      <c r="HA113"/>
      <c r="HB113"/>
      <c r="HC113"/>
      <c r="HD113"/>
      <c r="HE113"/>
      <c r="HF113"/>
      <c r="HG113"/>
      <c r="HH113"/>
      <c r="HI113"/>
      <c r="HJ113"/>
      <c r="HK113"/>
      <c r="HL113"/>
      <c r="HM113"/>
      <c r="HN113"/>
      <c r="HO113"/>
      <c r="HP113"/>
      <c r="HQ113"/>
      <c r="HR113"/>
      <c r="HS113"/>
      <c r="HT113"/>
      <c r="HU113"/>
      <c r="HV113"/>
      <c r="HW113"/>
      <c r="HX113"/>
      <c r="HY113"/>
      <c r="HZ113"/>
      <c r="IA113"/>
      <c r="IB113"/>
      <c r="IC113"/>
      <c r="ID113"/>
      <c r="IE113"/>
      <c r="IF113"/>
      <c r="IG113"/>
      <c r="IH113"/>
      <c r="II113"/>
      <c r="IJ113"/>
      <c r="IK113"/>
      <c r="IL113"/>
      <c r="IM113"/>
      <c r="IN113"/>
      <c r="IO113"/>
      <c r="IP113"/>
      <c r="IQ113"/>
      <c r="IR113"/>
      <c r="IS113"/>
      <c r="IT113"/>
      <c r="IU113"/>
      <c r="IV113"/>
    </row>
    <row r="114" spans="3:256" s="82" customFormat="1" x14ac:dyDescent="0.2">
      <c r="C114" s="120"/>
      <c r="H114" s="120"/>
      <c r="M114" s="120"/>
      <c r="R114" s="120"/>
      <c r="FR114"/>
      <c r="FS114"/>
      <c r="FT114"/>
      <c r="FU114"/>
      <c r="FV114"/>
      <c r="FW114"/>
      <c r="FX114"/>
      <c r="FY114"/>
      <c r="FZ114"/>
      <c r="GA114"/>
      <c r="GB114"/>
      <c r="GC114"/>
      <c r="GD114"/>
      <c r="GE114"/>
      <c r="GF114"/>
      <c r="GG114"/>
      <c r="GH114"/>
      <c r="GI114"/>
      <c r="GJ114"/>
      <c r="GK114"/>
      <c r="GL114"/>
      <c r="GM114"/>
      <c r="GN114"/>
      <c r="GO114"/>
      <c r="GP114"/>
      <c r="GQ114"/>
      <c r="GR114"/>
      <c r="GS114"/>
      <c r="GT114"/>
      <c r="GU114"/>
      <c r="GV114"/>
      <c r="GW114"/>
      <c r="GX114"/>
      <c r="GY114"/>
      <c r="GZ114"/>
      <c r="HA114"/>
      <c r="HB114"/>
      <c r="HC114"/>
      <c r="HD114"/>
      <c r="HE114"/>
      <c r="HF114"/>
      <c r="HG114"/>
      <c r="HH114"/>
      <c r="HI114"/>
      <c r="HJ114"/>
      <c r="HK114"/>
      <c r="HL114"/>
      <c r="HM114"/>
      <c r="HN114"/>
      <c r="HO114"/>
      <c r="HP114"/>
      <c r="HQ114"/>
      <c r="HR114"/>
      <c r="HS114"/>
      <c r="HT114"/>
      <c r="HU114"/>
      <c r="HV114"/>
      <c r="HW114"/>
      <c r="HX114"/>
      <c r="HY114"/>
      <c r="HZ114"/>
      <c r="IA114"/>
      <c r="IB114"/>
      <c r="IC114"/>
      <c r="ID114"/>
      <c r="IE114"/>
      <c r="IF114"/>
      <c r="IG114"/>
      <c r="IH114"/>
      <c r="II114"/>
      <c r="IJ114"/>
      <c r="IK114"/>
      <c r="IL114"/>
      <c r="IM114"/>
      <c r="IN114"/>
      <c r="IO114"/>
      <c r="IP114"/>
      <c r="IQ114"/>
      <c r="IR114"/>
      <c r="IS114"/>
      <c r="IT114"/>
      <c r="IU114"/>
      <c r="IV114"/>
    </row>
    <row r="115" spans="3:256" s="82" customFormat="1" x14ac:dyDescent="0.2">
      <c r="C115" s="120"/>
      <c r="H115" s="120"/>
      <c r="M115" s="120"/>
      <c r="R115" s="120"/>
      <c r="FR115"/>
      <c r="FS115"/>
      <c r="FT115"/>
      <c r="FU115"/>
      <c r="FV115"/>
      <c r="FW115"/>
      <c r="FX115"/>
      <c r="FY115"/>
      <c r="FZ115"/>
      <c r="GA115"/>
      <c r="GB115"/>
      <c r="GC115"/>
      <c r="GD115"/>
      <c r="GE115"/>
      <c r="GF115"/>
      <c r="GG115"/>
      <c r="GH115"/>
      <c r="GI115"/>
      <c r="GJ115"/>
      <c r="GK115"/>
      <c r="GL115"/>
      <c r="GM115"/>
      <c r="GN115"/>
      <c r="GO115"/>
      <c r="GP115"/>
      <c r="GQ115"/>
      <c r="GR115"/>
      <c r="GS115"/>
      <c r="GT115"/>
      <c r="GU115"/>
      <c r="GV115"/>
      <c r="GW115"/>
      <c r="GX115"/>
      <c r="GY115"/>
      <c r="GZ115"/>
      <c r="HA115"/>
      <c r="HB115"/>
      <c r="HC115"/>
      <c r="HD115"/>
      <c r="HE115"/>
      <c r="HF115"/>
      <c r="HG115"/>
      <c r="HH115"/>
      <c r="HI115"/>
      <c r="HJ115"/>
      <c r="HK115"/>
      <c r="HL115"/>
      <c r="HM115"/>
      <c r="HN115"/>
      <c r="HO115"/>
      <c r="HP115"/>
      <c r="HQ115"/>
      <c r="HR115"/>
      <c r="HS115"/>
      <c r="HT115"/>
      <c r="HU115"/>
      <c r="HV115"/>
      <c r="HW115"/>
      <c r="HX115"/>
      <c r="HY115"/>
      <c r="HZ115"/>
      <c r="IA115"/>
      <c r="IB115"/>
      <c r="IC115"/>
      <c r="ID115"/>
      <c r="IE115"/>
      <c r="IF115"/>
      <c r="IG115"/>
      <c r="IH115"/>
      <c r="II115"/>
      <c r="IJ115"/>
      <c r="IK115"/>
      <c r="IL115"/>
      <c r="IM115"/>
      <c r="IN115"/>
      <c r="IO115"/>
      <c r="IP115"/>
      <c r="IQ115"/>
      <c r="IR115"/>
      <c r="IS115"/>
      <c r="IT115"/>
      <c r="IU115"/>
      <c r="IV115"/>
    </row>
    <row r="116" spans="3:256" s="82" customFormat="1" x14ac:dyDescent="0.2">
      <c r="C116" s="120"/>
      <c r="H116" s="120"/>
      <c r="M116" s="120"/>
      <c r="R116" s="120"/>
      <c r="FR116"/>
      <c r="FS116"/>
      <c r="FT116"/>
      <c r="FU116"/>
      <c r="FV116"/>
      <c r="FW116"/>
      <c r="FX116"/>
      <c r="FY116"/>
      <c r="FZ116"/>
      <c r="GA116"/>
      <c r="GB116"/>
      <c r="GC116"/>
      <c r="GD116"/>
      <c r="GE116"/>
      <c r="GF116"/>
      <c r="GG116"/>
      <c r="GH116"/>
      <c r="GI116"/>
      <c r="GJ116"/>
      <c r="GK116"/>
      <c r="GL116"/>
      <c r="GM116"/>
      <c r="GN116"/>
      <c r="GO116"/>
      <c r="GP116"/>
      <c r="GQ116"/>
      <c r="GR116"/>
      <c r="GS116"/>
      <c r="GT116"/>
      <c r="GU116"/>
      <c r="GV116"/>
      <c r="GW116"/>
      <c r="GX116"/>
      <c r="GY116"/>
      <c r="GZ116"/>
      <c r="HA116"/>
      <c r="HB116"/>
      <c r="HC116"/>
      <c r="HD116"/>
      <c r="HE116"/>
      <c r="HF116"/>
      <c r="HG116"/>
      <c r="HH116"/>
      <c r="HI116"/>
      <c r="HJ116"/>
      <c r="HK116"/>
      <c r="HL116"/>
      <c r="HM116"/>
      <c r="HN116"/>
      <c r="HO116"/>
      <c r="HP116"/>
      <c r="HQ116"/>
      <c r="HR116"/>
      <c r="HS116"/>
      <c r="HT116"/>
      <c r="HU116"/>
      <c r="HV116"/>
      <c r="HW116"/>
      <c r="HX116"/>
      <c r="HY116"/>
      <c r="HZ116"/>
      <c r="IA116"/>
      <c r="IB116"/>
      <c r="IC116"/>
      <c r="ID116"/>
      <c r="IE116"/>
      <c r="IF116"/>
      <c r="IG116"/>
      <c r="IH116"/>
      <c r="II116"/>
      <c r="IJ116"/>
      <c r="IK116"/>
      <c r="IL116"/>
      <c r="IM116"/>
      <c r="IN116"/>
      <c r="IO116"/>
      <c r="IP116"/>
      <c r="IQ116"/>
      <c r="IR116"/>
      <c r="IS116"/>
      <c r="IT116"/>
      <c r="IU116"/>
      <c r="IV116"/>
    </row>
    <row r="117" spans="3:256" s="82" customFormat="1" x14ac:dyDescent="0.2">
      <c r="C117" s="120"/>
      <c r="H117" s="120"/>
      <c r="M117" s="120"/>
      <c r="R117" s="120"/>
      <c r="FR117"/>
      <c r="FS117"/>
      <c r="FT117"/>
      <c r="FU117"/>
      <c r="FV117"/>
      <c r="FW117"/>
      <c r="FX117"/>
      <c r="FY117"/>
      <c r="FZ117"/>
      <c r="GA117"/>
      <c r="GB117"/>
      <c r="GC117"/>
      <c r="GD117"/>
      <c r="GE117"/>
      <c r="GF117"/>
      <c r="GG117"/>
      <c r="GH117"/>
      <c r="GI117"/>
      <c r="GJ117"/>
      <c r="GK117"/>
      <c r="GL117"/>
      <c r="GM117"/>
      <c r="GN117"/>
      <c r="GO117"/>
      <c r="GP117"/>
      <c r="GQ117"/>
      <c r="GR117"/>
      <c r="GS117"/>
      <c r="GT117"/>
      <c r="GU117"/>
      <c r="GV117"/>
      <c r="GW117"/>
      <c r="GX117"/>
      <c r="GY117"/>
      <c r="GZ117"/>
      <c r="HA117"/>
      <c r="HB117"/>
      <c r="HC117"/>
      <c r="HD117"/>
      <c r="HE117"/>
      <c r="HF117"/>
      <c r="HG117"/>
      <c r="HH117"/>
      <c r="HI117"/>
      <c r="HJ117"/>
      <c r="HK117"/>
      <c r="HL117"/>
      <c r="HM117"/>
      <c r="HN117"/>
      <c r="HO117"/>
      <c r="HP117"/>
      <c r="HQ117"/>
      <c r="HR117"/>
      <c r="HS117"/>
      <c r="HT117"/>
      <c r="HU117"/>
      <c r="HV117"/>
      <c r="HW117"/>
      <c r="HX117"/>
      <c r="HY117"/>
      <c r="HZ117"/>
      <c r="IA117"/>
      <c r="IB117"/>
      <c r="IC117"/>
      <c r="ID117"/>
      <c r="IE117"/>
      <c r="IF117"/>
      <c r="IG117"/>
      <c r="IH117"/>
      <c r="II117"/>
      <c r="IJ117"/>
      <c r="IK117"/>
      <c r="IL117"/>
      <c r="IM117"/>
      <c r="IN117"/>
      <c r="IO117"/>
      <c r="IP117"/>
      <c r="IQ117"/>
      <c r="IR117"/>
      <c r="IS117"/>
      <c r="IT117"/>
      <c r="IU117"/>
      <c r="IV117"/>
    </row>
    <row r="118" spans="3:256" s="82" customFormat="1" x14ac:dyDescent="0.2">
      <c r="C118" s="120"/>
      <c r="H118" s="120"/>
      <c r="M118" s="120"/>
      <c r="R118" s="120"/>
      <c r="FR118"/>
      <c r="FS118"/>
      <c r="FT118"/>
      <c r="FU118"/>
      <c r="FV118"/>
      <c r="FW118"/>
      <c r="FX118"/>
      <c r="FY118"/>
      <c r="FZ118"/>
      <c r="GA118"/>
      <c r="GB118"/>
      <c r="GC118"/>
      <c r="GD118"/>
      <c r="GE118"/>
      <c r="GF118"/>
      <c r="GG118"/>
      <c r="GH118"/>
      <c r="GI118"/>
      <c r="GJ118"/>
      <c r="GK118"/>
      <c r="GL118"/>
      <c r="GM118"/>
      <c r="GN118"/>
      <c r="GO118"/>
      <c r="GP118"/>
      <c r="GQ118"/>
      <c r="GR118"/>
      <c r="GS118"/>
      <c r="GT118"/>
      <c r="GU118"/>
      <c r="GV118"/>
      <c r="GW118"/>
      <c r="GX118"/>
      <c r="GY118"/>
      <c r="GZ118"/>
      <c r="HA118"/>
      <c r="HB118"/>
      <c r="HC118"/>
      <c r="HD118"/>
      <c r="HE118"/>
      <c r="HF118"/>
      <c r="HG118"/>
      <c r="HH118"/>
      <c r="HI118"/>
      <c r="HJ118"/>
      <c r="HK118"/>
      <c r="HL118"/>
      <c r="HM118"/>
      <c r="HN118"/>
      <c r="HO118"/>
      <c r="HP118"/>
      <c r="HQ118"/>
      <c r="HR118"/>
      <c r="HS118"/>
      <c r="HT118"/>
      <c r="HU118"/>
      <c r="HV118"/>
      <c r="HW118"/>
      <c r="HX118"/>
      <c r="HY118"/>
      <c r="HZ118"/>
      <c r="IA118"/>
      <c r="IB118"/>
      <c r="IC118"/>
      <c r="ID118"/>
      <c r="IE118"/>
      <c r="IF118"/>
      <c r="IG118"/>
      <c r="IH118"/>
      <c r="II118"/>
      <c r="IJ118"/>
      <c r="IK118"/>
      <c r="IL118"/>
      <c r="IM118"/>
      <c r="IN118"/>
      <c r="IO118"/>
      <c r="IP118"/>
      <c r="IQ118"/>
      <c r="IR118"/>
      <c r="IS118"/>
      <c r="IT118"/>
      <c r="IU118"/>
      <c r="IV118"/>
    </row>
    <row r="119" spans="3:256" s="82" customFormat="1" x14ac:dyDescent="0.2">
      <c r="C119" s="120"/>
      <c r="H119" s="120"/>
      <c r="M119" s="120"/>
      <c r="R119" s="120"/>
      <c r="FR119"/>
      <c r="FS119"/>
      <c r="FT119"/>
      <c r="FU119"/>
      <c r="FV119"/>
      <c r="FW119"/>
      <c r="FX119"/>
      <c r="FY119"/>
      <c r="FZ119"/>
      <c r="GA119"/>
      <c r="GB119"/>
      <c r="GC119"/>
      <c r="GD119"/>
      <c r="GE119"/>
      <c r="GF119"/>
      <c r="GG119"/>
      <c r="GH119"/>
      <c r="GI119"/>
      <c r="GJ119"/>
      <c r="GK119"/>
      <c r="GL119"/>
      <c r="GM119"/>
      <c r="GN119"/>
      <c r="GO119"/>
      <c r="GP119"/>
      <c r="GQ119"/>
      <c r="GR119"/>
      <c r="GS119"/>
      <c r="GT119"/>
      <c r="GU119"/>
      <c r="GV119"/>
      <c r="GW119"/>
      <c r="GX119"/>
      <c r="GY119"/>
      <c r="GZ119"/>
      <c r="HA119"/>
      <c r="HB119"/>
      <c r="HC119"/>
      <c r="HD119"/>
      <c r="HE119"/>
      <c r="HF119"/>
      <c r="HG119"/>
      <c r="HH119"/>
      <c r="HI119"/>
      <c r="HJ119"/>
      <c r="HK119"/>
      <c r="HL119"/>
      <c r="HM119"/>
      <c r="HN119"/>
      <c r="HO119"/>
      <c r="HP119"/>
      <c r="HQ119"/>
      <c r="HR119"/>
      <c r="HS119"/>
      <c r="HT119"/>
      <c r="HU119"/>
      <c r="HV119"/>
      <c r="HW119"/>
      <c r="HX119"/>
      <c r="HY119"/>
      <c r="HZ119"/>
      <c r="IA119"/>
      <c r="IB119"/>
      <c r="IC119"/>
      <c r="ID119"/>
      <c r="IE119"/>
      <c r="IF119"/>
      <c r="IG119"/>
      <c r="IH119"/>
      <c r="II119"/>
      <c r="IJ119"/>
      <c r="IK119"/>
      <c r="IL119"/>
      <c r="IM119"/>
      <c r="IN119"/>
      <c r="IO119"/>
      <c r="IP119"/>
      <c r="IQ119"/>
      <c r="IR119"/>
      <c r="IS119"/>
      <c r="IT119"/>
      <c r="IU119"/>
      <c r="IV119"/>
    </row>
    <row r="120" spans="3:256" s="82" customFormat="1" x14ac:dyDescent="0.2">
      <c r="C120" s="120"/>
      <c r="H120" s="120"/>
      <c r="M120" s="120"/>
      <c r="R120" s="120"/>
      <c r="FR120"/>
      <c r="FS120"/>
      <c r="FT120"/>
      <c r="FU120"/>
      <c r="FV120"/>
      <c r="FW120"/>
      <c r="FX120"/>
      <c r="FY120"/>
      <c r="FZ120"/>
      <c r="GA120"/>
      <c r="GB120"/>
      <c r="GC120"/>
      <c r="GD120"/>
      <c r="GE120"/>
      <c r="GF120"/>
      <c r="GG120"/>
      <c r="GH120"/>
      <c r="GI120"/>
      <c r="GJ120"/>
      <c r="GK120"/>
      <c r="GL120"/>
      <c r="GM120"/>
      <c r="GN120"/>
      <c r="GO120"/>
      <c r="GP120"/>
      <c r="GQ120"/>
      <c r="GR120"/>
      <c r="GS120"/>
      <c r="GT120"/>
      <c r="GU120"/>
      <c r="GV120"/>
      <c r="GW120"/>
      <c r="GX120"/>
      <c r="GY120"/>
      <c r="GZ120"/>
      <c r="HA120"/>
      <c r="HB120"/>
      <c r="HC120"/>
      <c r="HD120"/>
      <c r="HE120"/>
      <c r="HF120"/>
      <c r="HG120"/>
      <c r="HH120"/>
      <c r="HI120"/>
      <c r="HJ120"/>
      <c r="HK120"/>
      <c r="HL120"/>
      <c r="HM120"/>
      <c r="HN120"/>
      <c r="HO120"/>
      <c r="HP120"/>
      <c r="HQ120"/>
      <c r="HR120"/>
      <c r="HS120"/>
      <c r="HT120"/>
      <c r="HU120"/>
      <c r="HV120"/>
      <c r="HW120"/>
      <c r="HX120"/>
      <c r="HY120"/>
      <c r="HZ120"/>
      <c r="IA120"/>
      <c r="IB120"/>
      <c r="IC120"/>
      <c r="ID120"/>
      <c r="IE120"/>
      <c r="IF120"/>
      <c r="IG120"/>
      <c r="IH120"/>
      <c r="II120"/>
      <c r="IJ120"/>
      <c r="IK120"/>
      <c r="IL120"/>
      <c r="IM120"/>
      <c r="IN120"/>
      <c r="IO120"/>
      <c r="IP120"/>
      <c r="IQ120"/>
      <c r="IR120"/>
      <c r="IS120"/>
      <c r="IT120"/>
      <c r="IU120"/>
      <c r="IV120"/>
    </row>
    <row r="121" spans="3:256" s="82" customFormat="1" x14ac:dyDescent="0.2">
      <c r="C121" s="120"/>
      <c r="H121" s="120"/>
      <c r="M121" s="120"/>
      <c r="R121" s="120"/>
      <c r="FR121"/>
      <c r="FS121"/>
      <c r="FT121"/>
      <c r="FU121"/>
      <c r="FV121"/>
      <c r="FW121"/>
      <c r="FX121"/>
      <c r="FY121"/>
      <c r="FZ121"/>
      <c r="GA121"/>
      <c r="GB121"/>
      <c r="GC121"/>
      <c r="GD121"/>
      <c r="GE121"/>
      <c r="GF121"/>
      <c r="GG121"/>
      <c r="GH121"/>
      <c r="GI121"/>
      <c r="GJ121"/>
      <c r="GK121"/>
      <c r="GL121"/>
      <c r="GM121"/>
      <c r="GN121"/>
      <c r="GO121"/>
      <c r="GP121"/>
      <c r="GQ121"/>
      <c r="GR121"/>
      <c r="GS121"/>
      <c r="GT121"/>
      <c r="GU121"/>
      <c r="GV121"/>
      <c r="GW121"/>
      <c r="GX121"/>
      <c r="GY121"/>
      <c r="GZ121"/>
      <c r="HA121"/>
      <c r="HB121"/>
      <c r="HC121"/>
      <c r="HD121"/>
      <c r="HE121"/>
      <c r="HF121"/>
      <c r="HG121"/>
      <c r="HH121"/>
      <c r="HI121"/>
      <c r="HJ121"/>
      <c r="HK121"/>
      <c r="HL121"/>
      <c r="HM121"/>
      <c r="HN121"/>
      <c r="HO121"/>
      <c r="HP121"/>
      <c r="HQ121"/>
      <c r="HR121"/>
      <c r="HS121"/>
      <c r="HT121"/>
      <c r="HU121"/>
      <c r="HV121"/>
      <c r="HW121"/>
      <c r="HX121"/>
      <c r="HY121"/>
      <c r="HZ121"/>
      <c r="IA121"/>
      <c r="IB121"/>
      <c r="IC121"/>
      <c r="ID121"/>
      <c r="IE121"/>
      <c r="IF121"/>
      <c r="IG121"/>
      <c r="IH121"/>
      <c r="II121"/>
      <c r="IJ121"/>
      <c r="IK121"/>
      <c r="IL121"/>
      <c r="IM121"/>
      <c r="IN121"/>
      <c r="IO121"/>
      <c r="IP121"/>
      <c r="IQ121"/>
      <c r="IR121"/>
      <c r="IS121"/>
      <c r="IT121"/>
      <c r="IU121"/>
      <c r="IV121"/>
    </row>
    <row r="122" spans="3:256" s="82" customFormat="1" x14ac:dyDescent="0.2">
      <c r="C122" s="120"/>
      <c r="H122" s="120"/>
      <c r="M122" s="120"/>
      <c r="R122" s="120"/>
      <c r="FR122"/>
      <c r="FS122"/>
      <c r="FT122"/>
      <c r="FU122"/>
      <c r="FV122"/>
      <c r="FW122"/>
      <c r="FX122"/>
      <c r="FY122"/>
      <c r="FZ122"/>
      <c r="GA122"/>
      <c r="GB122"/>
      <c r="GC122"/>
      <c r="GD122"/>
      <c r="GE122"/>
      <c r="GF122"/>
      <c r="GG122"/>
      <c r="GH122"/>
      <c r="GI122"/>
      <c r="GJ122"/>
      <c r="GK122"/>
      <c r="GL122"/>
      <c r="GM122"/>
      <c r="GN122"/>
      <c r="GO122"/>
      <c r="GP122"/>
      <c r="GQ122"/>
      <c r="GR122"/>
      <c r="GS122"/>
      <c r="GT122"/>
      <c r="GU122"/>
      <c r="GV122"/>
      <c r="GW122"/>
      <c r="GX122"/>
      <c r="GY122"/>
      <c r="GZ122"/>
      <c r="HA122"/>
      <c r="HB122"/>
      <c r="HC122"/>
      <c r="HD122"/>
      <c r="HE122"/>
      <c r="HF122"/>
      <c r="HG122"/>
      <c r="HH122"/>
      <c r="HI122"/>
      <c r="HJ122"/>
      <c r="HK122"/>
      <c r="HL122"/>
      <c r="HM122"/>
      <c r="HN122"/>
      <c r="HO122"/>
      <c r="HP122"/>
      <c r="HQ122"/>
      <c r="HR122"/>
      <c r="HS122"/>
      <c r="HT122"/>
      <c r="HU122"/>
      <c r="HV122"/>
      <c r="HW122"/>
      <c r="HX122"/>
      <c r="HY122"/>
      <c r="HZ122"/>
      <c r="IA122"/>
      <c r="IB122"/>
      <c r="IC122"/>
      <c r="ID122"/>
      <c r="IE122"/>
      <c r="IF122"/>
      <c r="IG122"/>
      <c r="IH122"/>
      <c r="II122"/>
      <c r="IJ122"/>
      <c r="IK122"/>
      <c r="IL122"/>
      <c r="IM122"/>
      <c r="IN122"/>
      <c r="IO122"/>
      <c r="IP122"/>
      <c r="IQ122"/>
      <c r="IR122"/>
      <c r="IS122"/>
      <c r="IT122"/>
      <c r="IU122"/>
      <c r="IV122"/>
    </row>
    <row r="123" spans="3:256" s="82" customFormat="1" x14ac:dyDescent="0.2">
      <c r="C123" s="120"/>
      <c r="H123" s="120"/>
      <c r="M123" s="120"/>
      <c r="R123" s="120"/>
      <c r="FR123"/>
      <c r="FS123"/>
      <c r="FT123"/>
      <c r="FU123"/>
      <c r="FV123"/>
      <c r="FW123"/>
      <c r="FX123"/>
      <c r="FY123"/>
      <c r="FZ123"/>
      <c r="GA123"/>
      <c r="GB123"/>
      <c r="GC123"/>
      <c r="GD123"/>
      <c r="GE123"/>
      <c r="GF123"/>
      <c r="GG123"/>
      <c r="GH123"/>
      <c r="GI123"/>
      <c r="GJ123"/>
      <c r="GK123"/>
      <c r="GL123"/>
      <c r="GM123"/>
      <c r="GN123"/>
      <c r="GO123"/>
      <c r="GP123"/>
      <c r="GQ123"/>
      <c r="GR123"/>
      <c r="GS123"/>
      <c r="GT123"/>
      <c r="GU123"/>
      <c r="GV123"/>
      <c r="GW123"/>
      <c r="GX123"/>
      <c r="GY123"/>
      <c r="GZ123"/>
      <c r="HA123"/>
      <c r="HB123"/>
      <c r="HC123"/>
      <c r="HD123"/>
      <c r="HE123"/>
      <c r="HF123"/>
      <c r="HG123"/>
      <c r="HH123"/>
      <c r="HI123"/>
      <c r="HJ123"/>
      <c r="HK123"/>
      <c r="HL123"/>
      <c r="HM123"/>
      <c r="HN123"/>
      <c r="HO123"/>
      <c r="HP123"/>
      <c r="HQ123"/>
      <c r="HR123"/>
      <c r="HS123"/>
      <c r="HT123"/>
      <c r="HU123"/>
      <c r="HV123"/>
      <c r="HW123"/>
      <c r="HX123"/>
      <c r="HY123"/>
      <c r="HZ123"/>
      <c r="IA123"/>
      <c r="IB123"/>
      <c r="IC123"/>
      <c r="ID123"/>
      <c r="IE123"/>
      <c r="IF123"/>
      <c r="IG123"/>
      <c r="IH123"/>
      <c r="II123"/>
      <c r="IJ123"/>
      <c r="IK123"/>
      <c r="IL123"/>
      <c r="IM123"/>
      <c r="IN123"/>
      <c r="IO123"/>
      <c r="IP123"/>
      <c r="IQ123"/>
      <c r="IR123"/>
      <c r="IS123"/>
      <c r="IT123"/>
      <c r="IU123"/>
      <c r="IV123"/>
    </row>
    <row r="124" spans="3:256" s="82" customFormat="1" x14ac:dyDescent="0.2">
      <c r="C124" s="120"/>
      <c r="H124" s="120"/>
      <c r="M124" s="120"/>
      <c r="R124" s="120"/>
      <c r="FR124"/>
      <c r="FS124"/>
      <c r="FT124"/>
      <c r="FU124"/>
      <c r="FV124"/>
      <c r="FW124"/>
      <c r="FX124"/>
      <c r="FY124"/>
      <c r="FZ124"/>
      <c r="GA124"/>
      <c r="GB124"/>
      <c r="GC124"/>
      <c r="GD124"/>
      <c r="GE124"/>
      <c r="GF124"/>
      <c r="GG124"/>
      <c r="GH124"/>
      <c r="GI124"/>
      <c r="GJ124"/>
      <c r="GK124"/>
      <c r="GL124"/>
      <c r="GM124"/>
      <c r="GN124"/>
      <c r="GO124"/>
      <c r="GP124"/>
      <c r="GQ124"/>
      <c r="GR124"/>
      <c r="GS124"/>
      <c r="GT124"/>
      <c r="GU124"/>
      <c r="GV124"/>
      <c r="GW124"/>
      <c r="GX124"/>
      <c r="GY124"/>
      <c r="GZ124"/>
      <c r="HA124"/>
      <c r="HB124"/>
      <c r="HC124"/>
      <c r="HD124"/>
      <c r="HE124"/>
      <c r="HF124"/>
      <c r="HG124"/>
      <c r="HH124"/>
      <c r="HI124"/>
      <c r="HJ124"/>
      <c r="HK124"/>
      <c r="HL124"/>
      <c r="HM124"/>
      <c r="HN124"/>
      <c r="HO124"/>
      <c r="HP124"/>
      <c r="HQ124"/>
      <c r="HR124"/>
      <c r="HS124"/>
      <c r="HT124"/>
      <c r="HU124"/>
      <c r="HV124"/>
      <c r="HW124"/>
      <c r="HX124"/>
      <c r="HY124"/>
      <c r="HZ124"/>
      <c r="IA124"/>
      <c r="IB124"/>
      <c r="IC124"/>
      <c r="ID124"/>
      <c r="IE124"/>
      <c r="IF124"/>
      <c r="IG124"/>
      <c r="IH124"/>
      <c r="II124"/>
      <c r="IJ124"/>
      <c r="IK124"/>
      <c r="IL124"/>
      <c r="IM124"/>
      <c r="IN124"/>
      <c r="IO124"/>
      <c r="IP124"/>
      <c r="IQ124"/>
      <c r="IR124"/>
      <c r="IS124"/>
      <c r="IT124"/>
      <c r="IU124"/>
      <c r="IV124"/>
    </row>
    <row r="125" spans="3:256" s="82" customFormat="1" x14ac:dyDescent="0.2">
      <c r="C125" s="120"/>
      <c r="H125" s="120"/>
      <c r="M125" s="120"/>
      <c r="R125" s="120"/>
      <c r="FR125"/>
      <c r="FS125"/>
      <c r="FT125"/>
      <c r="FU125"/>
      <c r="FV125"/>
      <c r="FW125"/>
      <c r="FX125"/>
      <c r="FY125"/>
      <c r="FZ125"/>
      <c r="GA125"/>
      <c r="GB125"/>
      <c r="GC125"/>
      <c r="GD125"/>
      <c r="GE125"/>
      <c r="GF125"/>
      <c r="GG125"/>
      <c r="GH125"/>
      <c r="GI125"/>
      <c r="GJ125"/>
      <c r="GK125"/>
      <c r="GL125"/>
      <c r="GM125"/>
      <c r="GN125"/>
      <c r="GO125"/>
      <c r="GP125"/>
      <c r="GQ125"/>
      <c r="GR125"/>
      <c r="GS125"/>
      <c r="GT125"/>
      <c r="GU125"/>
      <c r="GV125"/>
      <c r="GW125"/>
      <c r="GX125"/>
      <c r="GY125"/>
      <c r="GZ125"/>
      <c r="HA125"/>
      <c r="HB125"/>
      <c r="HC125"/>
      <c r="HD125"/>
      <c r="HE125"/>
      <c r="HF125"/>
      <c r="HG125"/>
      <c r="HH125"/>
      <c r="HI125"/>
      <c r="HJ125"/>
      <c r="HK125"/>
      <c r="HL125"/>
      <c r="HM125"/>
      <c r="HN125"/>
      <c r="HO125"/>
      <c r="HP125"/>
      <c r="HQ125"/>
      <c r="HR125"/>
      <c r="HS125"/>
      <c r="HT125"/>
      <c r="HU125"/>
      <c r="HV125"/>
      <c r="HW125"/>
      <c r="HX125"/>
      <c r="HY125"/>
      <c r="HZ125"/>
      <c r="IA125"/>
      <c r="IB125"/>
      <c r="IC125"/>
      <c r="ID125"/>
      <c r="IE125"/>
      <c r="IF125"/>
      <c r="IG125"/>
      <c r="IH125"/>
      <c r="II125"/>
      <c r="IJ125"/>
      <c r="IK125"/>
      <c r="IL125"/>
      <c r="IM125"/>
      <c r="IN125"/>
      <c r="IO125"/>
      <c r="IP125"/>
      <c r="IQ125"/>
      <c r="IR125"/>
      <c r="IS125"/>
      <c r="IT125"/>
      <c r="IU125"/>
      <c r="IV125"/>
    </row>
    <row r="126" spans="3:256" s="82" customFormat="1" x14ac:dyDescent="0.2">
      <c r="C126" s="120"/>
      <c r="H126" s="120"/>
      <c r="M126" s="120"/>
      <c r="R126" s="120"/>
      <c r="FR126"/>
      <c r="FS126"/>
      <c r="FT126"/>
      <c r="FU126"/>
      <c r="FV126"/>
      <c r="FW126"/>
      <c r="FX126"/>
      <c r="FY126"/>
      <c r="FZ126"/>
      <c r="GA126"/>
      <c r="GB126"/>
      <c r="GC126"/>
      <c r="GD126"/>
      <c r="GE126"/>
      <c r="GF126"/>
      <c r="GG126"/>
      <c r="GH126"/>
      <c r="GI126"/>
      <c r="GJ126"/>
      <c r="GK126"/>
      <c r="GL126"/>
      <c r="GM126"/>
      <c r="GN126"/>
      <c r="GO126"/>
      <c r="GP126"/>
      <c r="GQ126"/>
      <c r="GR126"/>
      <c r="GS126"/>
      <c r="GT126"/>
      <c r="GU126"/>
      <c r="GV126"/>
      <c r="GW126"/>
      <c r="GX126"/>
      <c r="GY126"/>
      <c r="GZ126"/>
      <c r="HA126"/>
      <c r="HB126"/>
      <c r="HC126"/>
      <c r="HD126"/>
      <c r="HE126"/>
      <c r="HF126"/>
      <c r="HG126"/>
      <c r="HH126"/>
      <c r="HI126"/>
      <c r="HJ126"/>
      <c r="HK126"/>
      <c r="HL126"/>
      <c r="HM126"/>
      <c r="HN126"/>
      <c r="HO126"/>
      <c r="HP126"/>
      <c r="HQ126"/>
      <c r="HR126"/>
      <c r="HS126"/>
      <c r="HT126"/>
      <c r="HU126"/>
      <c r="HV126"/>
      <c r="HW126"/>
      <c r="HX126"/>
      <c r="HY126"/>
      <c r="HZ126"/>
      <c r="IA126"/>
      <c r="IB126"/>
      <c r="IC126"/>
      <c r="ID126"/>
      <c r="IE126"/>
      <c r="IF126"/>
      <c r="IG126"/>
      <c r="IH126"/>
      <c r="II126"/>
      <c r="IJ126"/>
      <c r="IK126"/>
      <c r="IL126"/>
      <c r="IM126"/>
      <c r="IN126"/>
      <c r="IO126"/>
      <c r="IP126"/>
      <c r="IQ126"/>
      <c r="IR126"/>
      <c r="IS126"/>
      <c r="IT126"/>
      <c r="IU126"/>
      <c r="IV126"/>
    </row>
    <row r="127" spans="3:256" s="82" customFormat="1" x14ac:dyDescent="0.2">
      <c r="C127" s="120"/>
      <c r="H127" s="120"/>
      <c r="M127" s="120"/>
      <c r="R127" s="120"/>
      <c r="FR127"/>
      <c r="FS127"/>
      <c r="FT127"/>
      <c r="FU127"/>
      <c r="FV127"/>
      <c r="FW127"/>
      <c r="FX127"/>
      <c r="FY127"/>
      <c r="FZ127"/>
      <c r="GA127"/>
      <c r="GB127"/>
      <c r="GC127"/>
      <c r="GD127"/>
      <c r="GE127"/>
      <c r="GF127"/>
      <c r="GG127"/>
      <c r="GH127"/>
      <c r="GI127"/>
      <c r="GJ127"/>
      <c r="GK127"/>
      <c r="GL127"/>
      <c r="GM127"/>
      <c r="GN127"/>
      <c r="GO127"/>
      <c r="GP127"/>
      <c r="GQ127"/>
      <c r="GR127"/>
      <c r="GS127"/>
      <c r="GT127"/>
      <c r="GU127"/>
      <c r="GV127"/>
      <c r="GW127"/>
      <c r="GX127"/>
      <c r="GY127"/>
      <c r="GZ127"/>
      <c r="HA127"/>
      <c r="HB127"/>
      <c r="HC127"/>
      <c r="HD127"/>
      <c r="HE127"/>
      <c r="HF127"/>
      <c r="HG127"/>
      <c r="HH127"/>
      <c r="HI127"/>
      <c r="HJ127"/>
      <c r="HK127"/>
      <c r="HL127"/>
      <c r="HM127"/>
      <c r="HN127"/>
      <c r="HO127"/>
      <c r="HP127"/>
      <c r="HQ127"/>
      <c r="HR127"/>
      <c r="HS127"/>
      <c r="HT127"/>
      <c r="HU127"/>
      <c r="HV127"/>
      <c r="HW127"/>
      <c r="HX127"/>
      <c r="HY127"/>
      <c r="HZ127"/>
      <c r="IA127"/>
      <c r="IB127"/>
      <c r="IC127"/>
      <c r="ID127"/>
      <c r="IE127"/>
      <c r="IF127"/>
      <c r="IG127"/>
      <c r="IH127"/>
      <c r="II127"/>
      <c r="IJ127"/>
      <c r="IK127"/>
      <c r="IL127"/>
      <c r="IM127"/>
      <c r="IN127"/>
      <c r="IO127"/>
      <c r="IP127"/>
      <c r="IQ127"/>
      <c r="IR127"/>
      <c r="IS127"/>
      <c r="IT127"/>
      <c r="IU127"/>
      <c r="IV127"/>
    </row>
    <row r="128" spans="3:256" s="82" customFormat="1" x14ac:dyDescent="0.2">
      <c r="C128" s="120"/>
      <c r="H128" s="120"/>
      <c r="M128" s="120"/>
      <c r="R128" s="120"/>
      <c r="FR128"/>
      <c r="FS128"/>
      <c r="FT128"/>
      <c r="FU128"/>
      <c r="FV128"/>
      <c r="FW128"/>
      <c r="FX128"/>
      <c r="FY128"/>
      <c r="FZ128"/>
      <c r="GA128"/>
      <c r="GB128"/>
      <c r="GC128"/>
      <c r="GD128"/>
      <c r="GE128"/>
      <c r="GF128"/>
      <c r="GG128"/>
      <c r="GH128"/>
      <c r="GI128"/>
      <c r="GJ128"/>
      <c r="GK128"/>
      <c r="GL128"/>
      <c r="GM128"/>
      <c r="GN128"/>
      <c r="GO128"/>
      <c r="GP128"/>
      <c r="GQ128"/>
      <c r="GR128"/>
      <c r="GS128"/>
      <c r="GT128"/>
      <c r="GU128"/>
      <c r="GV128"/>
      <c r="GW128"/>
      <c r="GX128"/>
      <c r="GY128"/>
      <c r="GZ128"/>
      <c r="HA128"/>
      <c r="HB128"/>
      <c r="HC128"/>
      <c r="HD128"/>
      <c r="HE128"/>
      <c r="HF128"/>
      <c r="HG128"/>
      <c r="HH128"/>
      <c r="HI128"/>
      <c r="HJ128"/>
      <c r="HK128"/>
      <c r="HL128"/>
      <c r="HM128"/>
      <c r="HN128"/>
      <c r="HO128"/>
      <c r="HP128"/>
      <c r="HQ128"/>
      <c r="HR128"/>
      <c r="HS128"/>
      <c r="HT128"/>
      <c r="HU128"/>
      <c r="HV128"/>
      <c r="HW128"/>
      <c r="HX128"/>
      <c r="HY128"/>
      <c r="HZ128"/>
      <c r="IA128"/>
      <c r="IB128"/>
      <c r="IC128"/>
      <c r="ID128"/>
      <c r="IE128"/>
      <c r="IF128"/>
      <c r="IG128"/>
      <c r="IH128"/>
      <c r="II128"/>
      <c r="IJ128"/>
      <c r="IK128"/>
      <c r="IL128"/>
      <c r="IM128"/>
      <c r="IN128"/>
      <c r="IO128"/>
      <c r="IP128"/>
      <c r="IQ128"/>
      <c r="IR128"/>
      <c r="IS128"/>
      <c r="IT128"/>
      <c r="IU128"/>
      <c r="IV128"/>
    </row>
    <row r="129" spans="1:256" s="82" customFormat="1" x14ac:dyDescent="0.2">
      <c r="C129" s="120"/>
      <c r="H129" s="120"/>
      <c r="M129" s="120"/>
      <c r="R129" s="120"/>
      <c r="FR129"/>
      <c r="FS129"/>
      <c r="FT129"/>
      <c r="FU129"/>
      <c r="FV129"/>
      <c r="FW129"/>
      <c r="FX129"/>
      <c r="FY129"/>
      <c r="FZ129"/>
      <c r="GA129"/>
      <c r="GB129"/>
      <c r="GC129"/>
      <c r="GD129"/>
      <c r="GE129"/>
      <c r="GF129"/>
      <c r="GG129"/>
      <c r="GH129"/>
      <c r="GI129"/>
      <c r="GJ129"/>
      <c r="GK129"/>
      <c r="GL129"/>
      <c r="GM129"/>
      <c r="GN129"/>
      <c r="GO129"/>
      <c r="GP129"/>
      <c r="GQ129"/>
      <c r="GR129"/>
      <c r="GS129"/>
      <c r="GT129"/>
      <c r="GU129"/>
      <c r="GV129"/>
      <c r="GW129"/>
      <c r="GX129"/>
      <c r="GY129"/>
      <c r="GZ129"/>
      <c r="HA129"/>
      <c r="HB129"/>
      <c r="HC129"/>
      <c r="HD129"/>
      <c r="HE129"/>
      <c r="HF129"/>
      <c r="HG129"/>
      <c r="HH129"/>
      <c r="HI129"/>
      <c r="HJ129"/>
      <c r="HK129"/>
      <c r="HL129"/>
      <c r="HM129"/>
      <c r="HN129"/>
      <c r="HO129"/>
      <c r="HP129"/>
      <c r="HQ129"/>
      <c r="HR129"/>
      <c r="HS129"/>
      <c r="HT129"/>
      <c r="HU129"/>
      <c r="HV129"/>
      <c r="HW129"/>
      <c r="HX129"/>
      <c r="HY129"/>
      <c r="HZ129"/>
      <c r="IA129"/>
      <c r="IB129"/>
      <c r="IC129"/>
      <c r="ID129"/>
      <c r="IE129"/>
      <c r="IF129"/>
      <c r="IG129"/>
      <c r="IH129"/>
      <c r="II129"/>
      <c r="IJ129"/>
      <c r="IK129"/>
      <c r="IL129"/>
      <c r="IM129"/>
      <c r="IN129"/>
      <c r="IO129"/>
      <c r="IP129"/>
      <c r="IQ129"/>
      <c r="IR129"/>
      <c r="IS129"/>
      <c r="IT129"/>
      <c r="IU129"/>
      <c r="IV129"/>
    </row>
    <row r="130" spans="1:256" s="82" customFormat="1" x14ac:dyDescent="0.2">
      <c r="C130" s="120"/>
      <c r="H130" s="120"/>
      <c r="M130" s="120"/>
      <c r="R130" s="120"/>
      <c r="FR130"/>
      <c r="FS130"/>
      <c r="FT130"/>
      <c r="FU130"/>
      <c r="FV130"/>
      <c r="FW130"/>
      <c r="FX130"/>
      <c r="FY130"/>
      <c r="FZ130"/>
      <c r="GA130"/>
      <c r="GB130"/>
      <c r="GC130"/>
      <c r="GD130"/>
      <c r="GE130"/>
      <c r="GF130"/>
      <c r="GG130"/>
      <c r="GH130"/>
      <c r="GI130"/>
      <c r="GJ130"/>
      <c r="GK130"/>
      <c r="GL130"/>
      <c r="GM130"/>
      <c r="GN130"/>
      <c r="GO130"/>
      <c r="GP130"/>
      <c r="GQ130"/>
      <c r="GR130"/>
      <c r="GS130"/>
      <c r="GT130"/>
      <c r="GU130"/>
      <c r="GV130"/>
      <c r="GW130"/>
      <c r="GX130"/>
      <c r="GY130"/>
      <c r="GZ130"/>
      <c r="HA130"/>
      <c r="HB130"/>
      <c r="HC130"/>
      <c r="HD130"/>
      <c r="HE130"/>
      <c r="HF130"/>
      <c r="HG130"/>
      <c r="HH130"/>
      <c r="HI130"/>
      <c r="HJ130"/>
      <c r="HK130"/>
      <c r="HL130"/>
      <c r="HM130"/>
      <c r="HN130"/>
      <c r="HO130"/>
      <c r="HP130"/>
      <c r="HQ130"/>
      <c r="HR130"/>
      <c r="HS130"/>
      <c r="HT130"/>
      <c r="HU130"/>
      <c r="HV130"/>
      <c r="HW130"/>
      <c r="HX130"/>
      <c r="HY130"/>
      <c r="HZ130"/>
      <c r="IA130"/>
      <c r="IB130"/>
      <c r="IC130"/>
      <c r="ID130"/>
      <c r="IE130"/>
      <c r="IF130"/>
      <c r="IG130"/>
      <c r="IH130"/>
      <c r="II130"/>
      <c r="IJ130"/>
      <c r="IK130"/>
      <c r="IL130"/>
      <c r="IM130"/>
      <c r="IN130"/>
      <c r="IO130"/>
      <c r="IP130"/>
      <c r="IQ130"/>
      <c r="IR130"/>
      <c r="IS130"/>
      <c r="IT130"/>
      <c r="IU130"/>
      <c r="IV130"/>
    </row>
    <row r="131" spans="1:256" s="82" customFormat="1" x14ac:dyDescent="0.2">
      <c r="C131" s="120"/>
      <c r="H131" s="120"/>
      <c r="M131" s="120"/>
      <c r="R131" s="120"/>
      <c r="FR131"/>
      <c r="FS131"/>
      <c r="FT131"/>
      <c r="FU131"/>
      <c r="FV131"/>
      <c r="FW131"/>
      <c r="FX131"/>
      <c r="FY131"/>
      <c r="FZ131"/>
      <c r="GA131"/>
      <c r="GB131"/>
      <c r="GC131"/>
      <c r="GD131"/>
      <c r="GE131"/>
      <c r="GF131"/>
      <c r="GG131"/>
      <c r="GH131"/>
      <c r="GI131"/>
      <c r="GJ131"/>
      <c r="GK131"/>
      <c r="GL131"/>
      <c r="GM131"/>
      <c r="GN131"/>
      <c r="GO131"/>
      <c r="GP131"/>
      <c r="GQ131"/>
      <c r="GR131"/>
      <c r="GS131"/>
      <c r="GT131"/>
      <c r="GU131"/>
      <c r="GV131"/>
      <c r="GW131"/>
      <c r="GX131"/>
      <c r="GY131"/>
      <c r="GZ131"/>
      <c r="HA131"/>
      <c r="HB131"/>
      <c r="HC131"/>
      <c r="HD131"/>
      <c r="HE131"/>
      <c r="HF131"/>
      <c r="HG131"/>
      <c r="HH131"/>
      <c r="HI131"/>
      <c r="HJ131"/>
      <c r="HK131"/>
      <c r="HL131"/>
      <c r="HM131"/>
      <c r="HN131"/>
      <c r="HO131"/>
      <c r="HP131"/>
      <c r="HQ131"/>
      <c r="HR131"/>
      <c r="HS131"/>
      <c r="HT131"/>
      <c r="HU131"/>
      <c r="HV131"/>
      <c r="HW131"/>
      <c r="HX131"/>
      <c r="HY131"/>
      <c r="HZ131"/>
      <c r="IA131"/>
      <c r="IB131"/>
      <c r="IC131"/>
      <c r="ID131"/>
      <c r="IE131"/>
      <c r="IF131"/>
      <c r="IG131"/>
      <c r="IH131"/>
      <c r="II131"/>
      <c r="IJ131"/>
      <c r="IK131"/>
      <c r="IL131"/>
      <c r="IM131"/>
      <c r="IN131"/>
      <c r="IO131"/>
      <c r="IP131"/>
      <c r="IQ131"/>
      <c r="IR131"/>
      <c r="IS131"/>
      <c r="IT131"/>
      <c r="IU131"/>
      <c r="IV131"/>
    </row>
    <row r="132" spans="1:256" s="82" customFormat="1" x14ac:dyDescent="0.2">
      <c r="C132" s="120"/>
      <c r="H132" s="120"/>
      <c r="M132" s="120"/>
      <c r="R132" s="120"/>
      <c r="FR132"/>
      <c r="FS132"/>
      <c r="FT132"/>
      <c r="FU132"/>
      <c r="FV132"/>
      <c r="FW132"/>
      <c r="FX132"/>
      <c r="FY132"/>
      <c r="FZ132"/>
      <c r="GA132"/>
      <c r="GB132"/>
      <c r="GC132"/>
      <c r="GD132"/>
      <c r="GE132"/>
      <c r="GF132"/>
      <c r="GG132"/>
      <c r="GH132"/>
      <c r="GI132"/>
      <c r="GJ132"/>
      <c r="GK132"/>
      <c r="GL132"/>
      <c r="GM132"/>
      <c r="GN132"/>
      <c r="GO132"/>
      <c r="GP132"/>
      <c r="GQ132"/>
      <c r="GR132"/>
      <c r="GS132"/>
      <c r="GT132"/>
      <c r="GU132"/>
      <c r="GV132"/>
      <c r="GW132"/>
      <c r="GX132"/>
      <c r="GY132"/>
      <c r="GZ132"/>
      <c r="HA132"/>
      <c r="HB132"/>
      <c r="HC132"/>
      <c r="HD132"/>
      <c r="HE132"/>
      <c r="HF132"/>
      <c r="HG132"/>
      <c r="HH132"/>
      <c r="HI132"/>
      <c r="HJ132"/>
      <c r="HK132"/>
      <c r="HL132"/>
      <c r="HM132"/>
      <c r="HN132"/>
      <c r="HO132"/>
      <c r="HP132"/>
      <c r="HQ132"/>
      <c r="HR132"/>
      <c r="HS132"/>
      <c r="HT132"/>
      <c r="HU132"/>
      <c r="HV132"/>
      <c r="HW132"/>
      <c r="HX132"/>
      <c r="HY132"/>
      <c r="HZ132"/>
      <c r="IA132"/>
      <c r="IB132"/>
      <c r="IC132"/>
      <c r="ID132"/>
      <c r="IE132"/>
      <c r="IF132"/>
      <c r="IG132"/>
      <c r="IH132"/>
      <c r="II132"/>
      <c r="IJ132"/>
      <c r="IK132"/>
      <c r="IL132"/>
      <c r="IM132"/>
      <c r="IN132"/>
      <c r="IO132"/>
      <c r="IP132"/>
      <c r="IQ132"/>
      <c r="IR132"/>
      <c r="IS132"/>
      <c r="IT132"/>
      <c r="IU132"/>
      <c r="IV132"/>
    </row>
    <row r="133" spans="1:256" s="82" customFormat="1" x14ac:dyDescent="0.2">
      <c r="C133" s="120"/>
      <c r="H133" s="120"/>
      <c r="M133" s="120"/>
      <c r="R133" s="120"/>
      <c r="FR133"/>
      <c r="FS133"/>
      <c r="FT133"/>
      <c r="FU133"/>
      <c r="FV133"/>
      <c r="FW133"/>
      <c r="FX133"/>
      <c r="FY133"/>
      <c r="FZ133"/>
      <c r="GA133"/>
      <c r="GB133"/>
      <c r="GC133"/>
      <c r="GD133"/>
      <c r="GE133"/>
      <c r="GF133"/>
      <c r="GG133"/>
      <c r="GH133"/>
      <c r="GI133"/>
      <c r="GJ133"/>
      <c r="GK133"/>
      <c r="GL133"/>
      <c r="GM133"/>
      <c r="GN133"/>
      <c r="GO133"/>
      <c r="GP133"/>
      <c r="GQ133"/>
      <c r="GR133"/>
      <c r="GS133"/>
      <c r="GT133"/>
      <c r="GU133"/>
      <c r="GV133"/>
      <c r="GW133"/>
      <c r="GX133"/>
      <c r="GY133"/>
      <c r="GZ133"/>
      <c r="HA133"/>
      <c r="HB133"/>
      <c r="HC133"/>
      <c r="HD133"/>
      <c r="HE133"/>
      <c r="HF133"/>
      <c r="HG133"/>
      <c r="HH133"/>
      <c r="HI133"/>
      <c r="HJ133"/>
      <c r="HK133"/>
      <c r="HL133"/>
      <c r="HM133"/>
      <c r="HN133"/>
      <c r="HO133"/>
      <c r="HP133"/>
      <c r="HQ133"/>
      <c r="HR133"/>
      <c r="HS133"/>
      <c r="HT133"/>
      <c r="HU133"/>
      <c r="HV133"/>
      <c r="HW133"/>
      <c r="HX133"/>
      <c r="HY133"/>
      <c r="HZ133"/>
      <c r="IA133"/>
      <c r="IB133"/>
      <c r="IC133"/>
      <c r="ID133"/>
      <c r="IE133"/>
      <c r="IF133"/>
      <c r="IG133"/>
      <c r="IH133"/>
      <c r="II133"/>
      <c r="IJ133"/>
      <c r="IK133"/>
      <c r="IL133"/>
      <c r="IM133"/>
      <c r="IN133"/>
      <c r="IO133"/>
      <c r="IP133"/>
      <c r="IQ133"/>
      <c r="IR133"/>
      <c r="IS133"/>
      <c r="IT133"/>
      <c r="IU133"/>
      <c r="IV133"/>
    </row>
    <row r="134" spans="1:256" s="82" customFormat="1" x14ac:dyDescent="0.2">
      <c r="C134" s="120"/>
      <c r="H134" s="120"/>
      <c r="M134" s="120"/>
      <c r="R134" s="120"/>
      <c r="FR134"/>
      <c r="FS134"/>
      <c r="FT134"/>
      <c r="FU134"/>
      <c r="FV134"/>
      <c r="FW134"/>
      <c r="FX134"/>
      <c r="FY134"/>
      <c r="FZ134"/>
      <c r="GA134"/>
      <c r="GB134"/>
      <c r="GC134"/>
      <c r="GD134"/>
      <c r="GE134"/>
      <c r="GF134"/>
      <c r="GG134"/>
      <c r="GH134"/>
      <c r="GI134"/>
      <c r="GJ134"/>
      <c r="GK134"/>
      <c r="GL134"/>
      <c r="GM134"/>
      <c r="GN134"/>
      <c r="GO134"/>
      <c r="GP134"/>
      <c r="GQ134"/>
      <c r="GR134"/>
      <c r="GS134"/>
      <c r="GT134"/>
      <c r="GU134"/>
      <c r="GV134"/>
      <c r="GW134"/>
      <c r="GX134"/>
      <c r="GY134"/>
      <c r="GZ134"/>
      <c r="HA134"/>
      <c r="HB134"/>
      <c r="HC134"/>
      <c r="HD134"/>
      <c r="HE134"/>
      <c r="HF134"/>
      <c r="HG134"/>
      <c r="HH134"/>
      <c r="HI134"/>
      <c r="HJ134"/>
      <c r="HK134"/>
      <c r="HL134"/>
      <c r="HM134"/>
      <c r="HN134"/>
      <c r="HO134"/>
      <c r="HP134"/>
      <c r="HQ134"/>
      <c r="HR134"/>
      <c r="HS134"/>
      <c r="HT134"/>
      <c r="HU134"/>
      <c r="HV134"/>
      <c r="HW134"/>
      <c r="HX134"/>
      <c r="HY134"/>
      <c r="HZ134"/>
      <c r="IA134"/>
      <c r="IB134"/>
      <c r="IC134"/>
      <c r="ID134"/>
      <c r="IE134"/>
      <c r="IF134"/>
      <c r="IG134"/>
      <c r="IH134"/>
      <c r="II134"/>
      <c r="IJ134"/>
      <c r="IK134"/>
      <c r="IL134"/>
      <c r="IM134"/>
      <c r="IN134"/>
      <c r="IO134"/>
      <c r="IP134"/>
      <c r="IQ134"/>
      <c r="IR134"/>
      <c r="IS134"/>
      <c r="IT134"/>
      <c r="IU134"/>
      <c r="IV134"/>
    </row>
    <row r="135" spans="1:256" s="82" customFormat="1" x14ac:dyDescent="0.2">
      <c r="C135" s="120"/>
      <c r="H135" s="120"/>
      <c r="M135" s="120"/>
      <c r="R135" s="120"/>
      <c r="FR135"/>
      <c r="FS135"/>
      <c r="FT135"/>
      <c r="FU135"/>
      <c r="FV135"/>
      <c r="FW135"/>
      <c r="FX135"/>
      <c r="FY135"/>
      <c r="FZ135"/>
      <c r="GA135"/>
      <c r="GB135"/>
      <c r="GC135"/>
      <c r="GD135"/>
      <c r="GE135"/>
      <c r="GF135"/>
      <c r="GG135"/>
      <c r="GH135"/>
      <c r="GI135"/>
      <c r="GJ135"/>
      <c r="GK135"/>
      <c r="GL135"/>
      <c r="GM135"/>
      <c r="GN135"/>
      <c r="GO135"/>
      <c r="GP135"/>
      <c r="GQ135"/>
      <c r="GR135"/>
      <c r="GS135"/>
      <c r="GT135"/>
      <c r="GU135"/>
      <c r="GV135"/>
      <c r="GW135"/>
      <c r="GX135"/>
      <c r="GY135"/>
      <c r="GZ135"/>
      <c r="HA135"/>
      <c r="HB135"/>
      <c r="HC135"/>
      <c r="HD135"/>
      <c r="HE135"/>
      <c r="HF135"/>
      <c r="HG135"/>
      <c r="HH135"/>
      <c r="HI135"/>
      <c r="HJ135"/>
      <c r="HK135"/>
      <c r="HL135"/>
      <c r="HM135"/>
      <c r="HN135"/>
      <c r="HO135"/>
      <c r="HP135"/>
      <c r="HQ135"/>
      <c r="HR135"/>
      <c r="HS135"/>
      <c r="HT135"/>
      <c r="HU135"/>
      <c r="HV135"/>
      <c r="HW135"/>
      <c r="HX135"/>
      <c r="HY135"/>
      <c r="HZ135"/>
      <c r="IA135"/>
      <c r="IB135"/>
      <c r="IC135"/>
      <c r="ID135"/>
      <c r="IE135"/>
      <c r="IF135"/>
      <c r="IG135"/>
      <c r="IH135"/>
      <c r="II135"/>
      <c r="IJ135"/>
      <c r="IK135"/>
      <c r="IL135"/>
      <c r="IM135"/>
      <c r="IN135"/>
      <c r="IO135"/>
      <c r="IP135"/>
      <c r="IQ135"/>
      <c r="IR135"/>
      <c r="IS135"/>
      <c r="IT135"/>
      <c r="IU135"/>
      <c r="IV135"/>
    </row>
    <row r="136" spans="1:256" s="82" customFormat="1" x14ac:dyDescent="0.2">
      <c r="C136" s="120"/>
      <c r="H136" s="120"/>
      <c r="M136" s="120"/>
      <c r="R136" s="120"/>
      <c r="FR136"/>
      <c r="FS136"/>
      <c r="FT136"/>
      <c r="FU136"/>
      <c r="FV136"/>
      <c r="FW136"/>
      <c r="FX136"/>
      <c r="FY136"/>
      <c r="FZ136"/>
      <c r="GA136"/>
      <c r="GB136"/>
      <c r="GC136"/>
      <c r="GD136"/>
      <c r="GE136"/>
      <c r="GF136"/>
      <c r="GG136"/>
      <c r="GH136"/>
      <c r="GI136"/>
      <c r="GJ136"/>
      <c r="GK136"/>
      <c r="GL136"/>
      <c r="GM136"/>
      <c r="GN136"/>
      <c r="GO136"/>
      <c r="GP136"/>
      <c r="GQ136"/>
      <c r="GR136"/>
      <c r="GS136"/>
      <c r="GT136"/>
      <c r="GU136"/>
      <c r="GV136"/>
      <c r="GW136"/>
      <c r="GX136"/>
      <c r="GY136"/>
      <c r="GZ136"/>
      <c r="HA136"/>
      <c r="HB136"/>
      <c r="HC136"/>
      <c r="HD136"/>
      <c r="HE136"/>
      <c r="HF136"/>
      <c r="HG136"/>
      <c r="HH136"/>
      <c r="HI136"/>
      <c r="HJ136"/>
      <c r="HK136"/>
      <c r="HL136"/>
      <c r="HM136"/>
      <c r="HN136"/>
      <c r="HO136"/>
      <c r="HP136"/>
      <c r="HQ136"/>
      <c r="HR136"/>
      <c r="HS136"/>
      <c r="HT136"/>
      <c r="HU136"/>
      <c r="HV136"/>
      <c r="HW136"/>
      <c r="HX136"/>
      <c r="HY136"/>
      <c r="HZ136"/>
      <c r="IA136"/>
      <c r="IB136"/>
      <c r="IC136"/>
      <c r="ID136"/>
      <c r="IE136"/>
      <c r="IF136"/>
      <c r="IG136"/>
      <c r="IH136"/>
      <c r="II136"/>
      <c r="IJ136"/>
      <c r="IK136"/>
      <c r="IL136"/>
      <c r="IM136"/>
      <c r="IN136"/>
      <c r="IO136"/>
      <c r="IP136"/>
      <c r="IQ136"/>
      <c r="IR136"/>
      <c r="IS136"/>
      <c r="IT136"/>
      <c r="IU136"/>
      <c r="IV136"/>
    </row>
    <row r="137" spans="1:256" s="82" customFormat="1" x14ac:dyDescent="0.2">
      <c r="C137" s="120"/>
      <c r="H137" s="120"/>
      <c r="M137" s="120"/>
      <c r="R137" s="120"/>
      <c r="FR137"/>
      <c r="FS137"/>
      <c r="FT137"/>
      <c r="FU137"/>
      <c r="FV137"/>
      <c r="FW137"/>
      <c r="FX137"/>
      <c r="FY137"/>
      <c r="FZ137"/>
      <c r="GA137"/>
      <c r="GB137"/>
      <c r="GC137"/>
      <c r="GD137"/>
      <c r="GE137"/>
      <c r="GF137"/>
      <c r="GG137"/>
      <c r="GH137"/>
      <c r="GI137"/>
      <c r="GJ137"/>
      <c r="GK137"/>
      <c r="GL137"/>
      <c r="GM137"/>
      <c r="GN137"/>
      <c r="GO137"/>
      <c r="GP137"/>
      <c r="GQ137"/>
      <c r="GR137"/>
      <c r="GS137"/>
      <c r="GT137"/>
      <c r="GU137"/>
      <c r="GV137"/>
      <c r="GW137"/>
      <c r="GX137"/>
      <c r="GY137"/>
      <c r="GZ137"/>
      <c r="HA137"/>
      <c r="HB137"/>
      <c r="HC137"/>
      <c r="HD137"/>
      <c r="HE137"/>
      <c r="HF137"/>
      <c r="HG137"/>
      <c r="HH137"/>
      <c r="HI137"/>
      <c r="HJ137"/>
      <c r="HK137"/>
      <c r="HL137"/>
      <c r="HM137"/>
      <c r="HN137"/>
      <c r="HO137"/>
      <c r="HP137"/>
      <c r="HQ137"/>
      <c r="HR137"/>
      <c r="HS137"/>
      <c r="HT137"/>
      <c r="HU137"/>
      <c r="HV137"/>
      <c r="HW137"/>
      <c r="HX137"/>
      <c r="HY137"/>
      <c r="HZ137"/>
      <c r="IA137"/>
      <c r="IB137"/>
      <c r="IC137"/>
      <c r="ID137"/>
      <c r="IE137"/>
      <c r="IF137"/>
      <c r="IG137"/>
      <c r="IH137"/>
      <c r="II137"/>
      <c r="IJ137"/>
      <c r="IK137"/>
      <c r="IL137"/>
      <c r="IM137"/>
      <c r="IN137"/>
      <c r="IO137"/>
      <c r="IP137"/>
      <c r="IQ137"/>
      <c r="IR137"/>
      <c r="IS137"/>
      <c r="IT137"/>
      <c r="IU137"/>
      <c r="IV137"/>
    </row>
    <row r="138" spans="1:256" s="82" customFormat="1" x14ac:dyDescent="0.2">
      <c r="C138" s="120"/>
      <c r="H138" s="120"/>
      <c r="M138" s="120"/>
      <c r="R138" s="120"/>
      <c r="FR138"/>
      <c r="FS138"/>
      <c r="FT138"/>
      <c r="FU138"/>
      <c r="FV138"/>
      <c r="FW138"/>
      <c r="FX138"/>
      <c r="FY138"/>
      <c r="FZ138"/>
      <c r="GA138"/>
      <c r="GB138"/>
      <c r="GC138"/>
      <c r="GD138"/>
      <c r="GE138"/>
      <c r="GF138"/>
      <c r="GG138"/>
      <c r="GH138"/>
      <c r="GI138"/>
      <c r="GJ138"/>
      <c r="GK138"/>
      <c r="GL138"/>
      <c r="GM138"/>
      <c r="GN138"/>
      <c r="GO138"/>
      <c r="GP138"/>
      <c r="GQ138"/>
      <c r="GR138"/>
      <c r="GS138"/>
      <c r="GT138"/>
      <c r="GU138"/>
      <c r="GV138"/>
      <c r="GW138"/>
      <c r="GX138"/>
      <c r="GY138"/>
      <c r="GZ138"/>
      <c r="HA138"/>
      <c r="HB138"/>
      <c r="HC138"/>
      <c r="HD138"/>
      <c r="HE138"/>
      <c r="HF138"/>
      <c r="HG138"/>
      <c r="HH138"/>
      <c r="HI138"/>
      <c r="HJ138"/>
      <c r="HK138"/>
      <c r="HL138"/>
      <c r="HM138"/>
      <c r="HN138"/>
      <c r="HO138"/>
      <c r="HP138"/>
      <c r="HQ138"/>
      <c r="HR138"/>
      <c r="HS138"/>
      <c r="HT138"/>
      <c r="HU138"/>
      <c r="HV138"/>
      <c r="HW138"/>
      <c r="HX138"/>
      <c r="HY138"/>
      <c r="HZ138"/>
      <c r="IA138"/>
      <c r="IB138"/>
      <c r="IC138"/>
      <c r="ID138"/>
      <c r="IE138"/>
      <c r="IF138"/>
      <c r="IG138"/>
      <c r="IH138"/>
      <c r="II138"/>
      <c r="IJ138"/>
      <c r="IK138"/>
      <c r="IL138"/>
      <c r="IM138"/>
      <c r="IN138"/>
      <c r="IO138"/>
      <c r="IP138"/>
      <c r="IQ138"/>
      <c r="IR138"/>
      <c r="IS138"/>
      <c r="IT138"/>
      <c r="IU138"/>
      <c r="IV138"/>
    </row>
    <row r="139" spans="1:256" s="82" customFormat="1" x14ac:dyDescent="0.2">
      <c r="C139" s="120"/>
      <c r="H139" s="120"/>
      <c r="M139" s="120"/>
      <c r="R139" s="120"/>
      <c r="FR139"/>
      <c r="FS139"/>
      <c r="FT139"/>
      <c r="FU139"/>
      <c r="FV139"/>
      <c r="FW139"/>
      <c r="FX139"/>
      <c r="FY139"/>
      <c r="FZ139"/>
      <c r="GA139"/>
      <c r="GB139"/>
      <c r="GC139"/>
      <c r="GD139"/>
      <c r="GE139"/>
      <c r="GF139"/>
      <c r="GG139"/>
      <c r="GH139"/>
      <c r="GI139"/>
      <c r="GJ139"/>
      <c r="GK139"/>
      <c r="GL139"/>
      <c r="GM139"/>
      <c r="GN139"/>
      <c r="GO139"/>
      <c r="GP139"/>
      <c r="GQ139"/>
      <c r="GR139"/>
      <c r="GS139"/>
      <c r="GT139"/>
      <c r="GU139"/>
      <c r="GV139"/>
      <c r="GW139"/>
      <c r="GX139"/>
      <c r="GY139"/>
      <c r="GZ139"/>
      <c r="HA139"/>
      <c r="HB139"/>
      <c r="HC139"/>
      <c r="HD139"/>
      <c r="HE139"/>
      <c r="HF139"/>
      <c r="HG139"/>
      <c r="HH139"/>
      <c r="HI139"/>
      <c r="HJ139"/>
      <c r="HK139"/>
      <c r="HL139"/>
      <c r="HM139"/>
      <c r="HN139"/>
      <c r="HO139"/>
      <c r="HP139"/>
      <c r="HQ139"/>
      <c r="HR139"/>
      <c r="HS139"/>
      <c r="HT139"/>
      <c r="HU139"/>
      <c r="HV139"/>
      <c r="HW139"/>
      <c r="HX139"/>
      <c r="HY139"/>
      <c r="HZ139"/>
      <c r="IA139"/>
      <c r="IB139"/>
      <c r="IC139"/>
      <c r="ID139"/>
      <c r="IE139"/>
      <c r="IF139"/>
      <c r="IG139"/>
      <c r="IH139"/>
      <c r="II139"/>
      <c r="IJ139"/>
      <c r="IK139"/>
      <c r="IL139"/>
      <c r="IM139"/>
      <c r="IN139"/>
      <c r="IO139"/>
      <c r="IP139"/>
      <c r="IQ139"/>
      <c r="IR139"/>
      <c r="IS139"/>
      <c r="IT139"/>
      <c r="IU139"/>
      <c r="IV139"/>
    </row>
    <row r="140" spans="1:256" s="82" customFormat="1" x14ac:dyDescent="0.2">
      <c r="A140"/>
      <c r="B140"/>
      <c r="C140" s="81"/>
      <c r="D140"/>
      <c r="E140"/>
      <c r="F140"/>
      <c r="G140"/>
      <c r="H140" s="81"/>
      <c r="I140"/>
      <c r="J140"/>
      <c r="K140"/>
      <c r="L140"/>
      <c r="M140" s="81"/>
      <c r="N140"/>
      <c r="O140"/>
      <c r="P140"/>
      <c r="Q140"/>
      <c r="R140" s="81"/>
      <c r="S140"/>
      <c r="T140"/>
      <c r="U140"/>
      <c r="FR140"/>
      <c r="FS140"/>
      <c r="FT140"/>
      <c r="FU140"/>
      <c r="FV140"/>
      <c r="FW140"/>
      <c r="FX140"/>
      <c r="FY140"/>
      <c r="FZ140"/>
      <c r="GA140"/>
      <c r="GB140"/>
      <c r="GC140"/>
      <c r="GD140"/>
      <c r="GE140"/>
      <c r="GF140"/>
      <c r="GG140"/>
      <c r="GH140"/>
      <c r="GI140"/>
      <c r="GJ140"/>
      <c r="GK140"/>
      <c r="GL140"/>
      <c r="GM140"/>
      <c r="GN140"/>
      <c r="GO140"/>
      <c r="GP140"/>
      <c r="GQ140"/>
      <c r="GR140"/>
      <c r="GS140"/>
      <c r="GT140"/>
      <c r="GU140"/>
      <c r="GV140"/>
      <c r="GW140"/>
      <c r="GX140"/>
      <c r="GY140"/>
      <c r="GZ140"/>
      <c r="HA140"/>
      <c r="HB140"/>
      <c r="HC140"/>
      <c r="HD140"/>
      <c r="HE140"/>
      <c r="HF140"/>
      <c r="HG140"/>
      <c r="HH140"/>
      <c r="HI140"/>
      <c r="HJ140"/>
      <c r="HK140"/>
      <c r="HL140"/>
      <c r="HM140"/>
      <c r="HN140"/>
      <c r="HO140"/>
      <c r="HP140"/>
      <c r="HQ140"/>
      <c r="HR140"/>
      <c r="HS140"/>
      <c r="HT140"/>
      <c r="HU140"/>
      <c r="HV140"/>
      <c r="HW140"/>
      <c r="HX140"/>
      <c r="HY140"/>
      <c r="HZ140"/>
      <c r="IA140"/>
      <c r="IB140"/>
      <c r="IC140"/>
      <c r="ID140"/>
      <c r="IE140"/>
      <c r="IF140"/>
      <c r="IG140"/>
      <c r="IH140"/>
      <c r="II140"/>
      <c r="IJ140"/>
      <c r="IK140"/>
      <c r="IL140"/>
      <c r="IM140"/>
      <c r="IN140"/>
      <c r="IO140"/>
      <c r="IP140"/>
      <c r="IQ140"/>
      <c r="IR140"/>
      <c r="IS140"/>
      <c r="IT140"/>
      <c r="IU140"/>
      <c r="IV140"/>
    </row>
    <row r="141" spans="1:256" s="82" customFormat="1" x14ac:dyDescent="0.2">
      <c r="A141"/>
      <c r="B141"/>
      <c r="C141" s="81"/>
      <c r="D141"/>
      <c r="E141"/>
      <c r="F141"/>
      <c r="G141"/>
      <c r="H141" s="81"/>
      <c r="I141"/>
      <c r="J141"/>
      <c r="K141"/>
      <c r="L141"/>
      <c r="M141" s="81"/>
      <c r="N141"/>
      <c r="O141"/>
      <c r="P141"/>
      <c r="Q141"/>
      <c r="R141" s="81"/>
      <c r="S141"/>
      <c r="T141"/>
      <c r="U141"/>
      <c r="FR141"/>
      <c r="FS141"/>
      <c r="FT141"/>
      <c r="FU141"/>
      <c r="FV141"/>
      <c r="FW141"/>
      <c r="FX141"/>
      <c r="FY141"/>
      <c r="FZ141"/>
      <c r="GA141"/>
      <c r="GB141"/>
      <c r="GC141"/>
      <c r="GD141"/>
      <c r="GE141"/>
      <c r="GF141"/>
      <c r="GG141"/>
      <c r="GH141"/>
      <c r="GI141"/>
      <c r="GJ141"/>
      <c r="GK141"/>
      <c r="GL141"/>
      <c r="GM141"/>
      <c r="GN141"/>
      <c r="GO141"/>
      <c r="GP141"/>
      <c r="GQ141"/>
      <c r="GR141"/>
      <c r="GS141"/>
      <c r="GT141"/>
      <c r="GU141"/>
      <c r="GV141"/>
      <c r="GW141"/>
      <c r="GX141"/>
      <c r="GY141"/>
      <c r="GZ141"/>
      <c r="HA141"/>
      <c r="HB141"/>
      <c r="HC141"/>
      <c r="HD141"/>
      <c r="HE141"/>
      <c r="HF141"/>
      <c r="HG141"/>
      <c r="HH141"/>
      <c r="HI141"/>
      <c r="HJ141"/>
      <c r="HK141"/>
      <c r="HL141"/>
      <c r="HM141"/>
      <c r="HN141"/>
      <c r="HO141"/>
      <c r="HP141"/>
      <c r="HQ141"/>
      <c r="HR141"/>
      <c r="HS141"/>
      <c r="HT141"/>
      <c r="HU141"/>
      <c r="HV141"/>
      <c r="HW141"/>
      <c r="HX141"/>
      <c r="HY141"/>
      <c r="HZ141"/>
      <c r="IA141"/>
      <c r="IB141"/>
      <c r="IC141"/>
      <c r="ID141"/>
      <c r="IE141"/>
      <c r="IF141"/>
      <c r="IG141"/>
      <c r="IH141"/>
      <c r="II141"/>
      <c r="IJ141"/>
      <c r="IK141"/>
      <c r="IL141"/>
      <c r="IM141"/>
      <c r="IN141"/>
      <c r="IO141"/>
      <c r="IP141"/>
      <c r="IQ141"/>
      <c r="IR141"/>
      <c r="IS141"/>
      <c r="IT141"/>
      <c r="IU141"/>
      <c r="IV141"/>
    </row>
    <row r="142" spans="1:256" s="82" customFormat="1" x14ac:dyDescent="0.2">
      <c r="A142"/>
      <c r="B142"/>
      <c r="C142" s="81"/>
      <c r="D142"/>
      <c r="E142"/>
      <c r="F142"/>
      <c r="G142"/>
      <c r="H142" s="81"/>
      <c r="I142"/>
      <c r="J142"/>
      <c r="K142"/>
      <c r="L142"/>
      <c r="M142" s="81"/>
      <c r="N142"/>
      <c r="O142"/>
      <c r="P142"/>
      <c r="Q142"/>
      <c r="R142" s="81"/>
      <c r="S142"/>
      <c r="T142"/>
      <c r="U142"/>
      <c r="FR142"/>
      <c r="FS142"/>
      <c r="FT142"/>
      <c r="FU142"/>
      <c r="FV142"/>
      <c r="FW142"/>
      <c r="FX142"/>
      <c r="FY142"/>
      <c r="FZ142"/>
      <c r="GA142"/>
      <c r="GB142"/>
      <c r="GC142"/>
      <c r="GD142"/>
      <c r="GE142"/>
      <c r="GF142"/>
      <c r="GG142"/>
      <c r="GH142"/>
      <c r="GI142"/>
      <c r="GJ142"/>
      <c r="GK142"/>
      <c r="GL142"/>
      <c r="GM142"/>
      <c r="GN142"/>
      <c r="GO142"/>
      <c r="GP142"/>
      <c r="GQ142"/>
      <c r="GR142"/>
      <c r="GS142"/>
      <c r="GT142"/>
      <c r="GU142"/>
      <c r="GV142"/>
      <c r="GW142"/>
      <c r="GX142"/>
      <c r="GY142"/>
      <c r="GZ142"/>
      <c r="HA142"/>
      <c r="HB142"/>
      <c r="HC142"/>
      <c r="HD142"/>
      <c r="HE142"/>
      <c r="HF142"/>
      <c r="HG142"/>
      <c r="HH142"/>
      <c r="HI142"/>
      <c r="HJ142"/>
      <c r="HK142"/>
      <c r="HL142"/>
      <c r="HM142"/>
      <c r="HN142"/>
      <c r="HO142"/>
      <c r="HP142"/>
      <c r="HQ142"/>
      <c r="HR142"/>
      <c r="HS142"/>
      <c r="HT142"/>
      <c r="HU142"/>
      <c r="HV142"/>
      <c r="HW142"/>
      <c r="HX142"/>
      <c r="HY142"/>
      <c r="HZ142"/>
      <c r="IA142"/>
      <c r="IB142"/>
      <c r="IC142"/>
      <c r="ID142"/>
      <c r="IE142"/>
      <c r="IF142"/>
      <c r="IG142"/>
      <c r="IH142"/>
      <c r="II142"/>
      <c r="IJ142"/>
      <c r="IK142"/>
      <c r="IL142"/>
      <c r="IM142"/>
      <c r="IN142"/>
      <c r="IO142"/>
      <c r="IP142"/>
      <c r="IQ142"/>
      <c r="IR142"/>
      <c r="IS142"/>
      <c r="IT142"/>
      <c r="IU142"/>
      <c r="IV142"/>
    </row>
    <row r="143" spans="1:256" s="82" customFormat="1" x14ac:dyDescent="0.2">
      <c r="A143"/>
      <c r="B143"/>
      <c r="C143" s="81"/>
      <c r="D143"/>
      <c r="E143"/>
      <c r="F143"/>
      <c r="G143"/>
      <c r="H143" s="81"/>
      <c r="I143"/>
      <c r="J143"/>
      <c r="K143"/>
      <c r="L143"/>
      <c r="M143" s="81"/>
      <c r="N143"/>
      <c r="O143"/>
      <c r="P143"/>
      <c r="Q143"/>
      <c r="R143" s="81"/>
      <c r="S143"/>
      <c r="T143"/>
      <c r="U143"/>
      <c r="FR143"/>
      <c r="FS143"/>
      <c r="FT143"/>
      <c r="FU143"/>
      <c r="FV143"/>
      <c r="FW143"/>
      <c r="FX143"/>
      <c r="FY143"/>
      <c r="FZ143"/>
      <c r="GA143"/>
      <c r="GB143"/>
      <c r="GC143"/>
      <c r="GD143"/>
      <c r="GE143"/>
      <c r="GF143"/>
      <c r="GG143"/>
      <c r="GH143"/>
      <c r="GI143"/>
      <c r="GJ143"/>
      <c r="GK143"/>
      <c r="GL143"/>
      <c r="GM143"/>
      <c r="GN143"/>
      <c r="GO143"/>
      <c r="GP143"/>
      <c r="GQ143"/>
      <c r="GR143"/>
      <c r="GS143"/>
      <c r="GT143"/>
      <c r="GU143"/>
      <c r="GV143"/>
      <c r="GW143"/>
      <c r="GX143"/>
      <c r="GY143"/>
      <c r="GZ143"/>
      <c r="HA143"/>
      <c r="HB143"/>
      <c r="HC143"/>
      <c r="HD143"/>
      <c r="HE143"/>
      <c r="HF143"/>
      <c r="HG143"/>
      <c r="HH143"/>
      <c r="HI143"/>
      <c r="HJ143"/>
      <c r="HK143"/>
      <c r="HL143"/>
      <c r="HM143"/>
      <c r="HN143"/>
      <c r="HO143"/>
      <c r="HP143"/>
      <c r="HQ143"/>
      <c r="HR143"/>
      <c r="HS143"/>
      <c r="HT143"/>
      <c r="HU143"/>
      <c r="HV143"/>
      <c r="HW143"/>
      <c r="HX143"/>
      <c r="HY143"/>
      <c r="HZ143"/>
      <c r="IA143"/>
      <c r="IB143"/>
      <c r="IC143"/>
      <c r="ID143"/>
      <c r="IE143"/>
      <c r="IF143"/>
      <c r="IG143"/>
      <c r="IH143"/>
      <c r="II143"/>
      <c r="IJ143"/>
      <c r="IK143"/>
      <c r="IL143"/>
      <c r="IM143"/>
      <c r="IN143"/>
      <c r="IO143"/>
      <c r="IP143"/>
      <c r="IQ143"/>
      <c r="IR143"/>
      <c r="IS143"/>
      <c r="IT143"/>
      <c r="IU143"/>
      <c r="IV143"/>
    </row>
    <row r="144" spans="1:256" s="82" customFormat="1" x14ac:dyDescent="0.2">
      <c r="A144"/>
      <c r="B144"/>
      <c r="C144" s="81"/>
      <c r="D144"/>
      <c r="E144"/>
      <c r="F144"/>
      <c r="G144"/>
      <c r="H144" s="81"/>
      <c r="I144"/>
      <c r="J144"/>
      <c r="K144"/>
      <c r="L144"/>
      <c r="M144" s="81"/>
      <c r="N144"/>
      <c r="O144"/>
      <c r="P144"/>
      <c r="Q144"/>
      <c r="R144" s="81"/>
      <c r="S144"/>
      <c r="T144"/>
      <c r="U144"/>
      <c r="FR144"/>
      <c r="FS144"/>
      <c r="FT144"/>
      <c r="FU144"/>
      <c r="FV144"/>
      <c r="FW144"/>
      <c r="FX144"/>
      <c r="FY144"/>
      <c r="FZ144"/>
      <c r="GA144"/>
      <c r="GB144"/>
      <c r="GC144"/>
      <c r="GD144"/>
      <c r="GE144"/>
      <c r="GF144"/>
      <c r="GG144"/>
      <c r="GH144"/>
      <c r="GI144"/>
      <c r="GJ144"/>
      <c r="GK144"/>
      <c r="GL144"/>
      <c r="GM144"/>
      <c r="GN144"/>
      <c r="GO144"/>
      <c r="GP144"/>
      <c r="GQ144"/>
      <c r="GR144"/>
      <c r="GS144"/>
      <c r="GT144"/>
      <c r="GU144"/>
      <c r="GV144"/>
      <c r="GW144"/>
      <c r="GX144"/>
      <c r="GY144"/>
      <c r="GZ144"/>
      <c r="HA144"/>
      <c r="HB144"/>
      <c r="HC144"/>
      <c r="HD144"/>
      <c r="HE144"/>
      <c r="HF144"/>
      <c r="HG144"/>
      <c r="HH144"/>
      <c r="HI144"/>
      <c r="HJ144"/>
      <c r="HK144"/>
      <c r="HL144"/>
      <c r="HM144"/>
      <c r="HN144"/>
      <c r="HO144"/>
      <c r="HP144"/>
      <c r="HQ144"/>
      <c r="HR144"/>
      <c r="HS144"/>
      <c r="HT144"/>
      <c r="HU144"/>
      <c r="HV144"/>
      <c r="HW144"/>
      <c r="HX144"/>
      <c r="HY144"/>
      <c r="HZ144"/>
      <c r="IA144"/>
      <c r="IB144"/>
      <c r="IC144"/>
      <c r="ID144"/>
      <c r="IE144"/>
      <c r="IF144"/>
      <c r="IG144"/>
      <c r="IH144"/>
      <c r="II144"/>
      <c r="IJ144"/>
      <c r="IK144"/>
      <c r="IL144"/>
      <c r="IM144"/>
      <c r="IN144"/>
      <c r="IO144"/>
      <c r="IP144"/>
      <c r="IQ144"/>
      <c r="IR144"/>
      <c r="IS144"/>
      <c r="IT144"/>
      <c r="IU144"/>
      <c r="IV144"/>
    </row>
    <row r="145" spans="1:256" s="82" customFormat="1" x14ac:dyDescent="0.2">
      <c r="A145"/>
      <c r="B145"/>
      <c r="C145" s="81"/>
      <c r="D145"/>
      <c r="E145"/>
      <c r="F145"/>
      <c r="G145"/>
      <c r="H145" s="81"/>
      <c r="I145"/>
      <c r="J145"/>
      <c r="K145"/>
      <c r="L145"/>
      <c r="M145" s="81"/>
      <c r="N145"/>
      <c r="O145"/>
      <c r="P145"/>
      <c r="Q145"/>
      <c r="R145" s="81"/>
      <c r="S145"/>
      <c r="T145"/>
      <c r="U145"/>
      <c r="FR145"/>
      <c r="FS145"/>
      <c r="FT145"/>
      <c r="FU145"/>
      <c r="FV145"/>
      <c r="FW145"/>
      <c r="FX145"/>
      <c r="FY145"/>
      <c r="FZ145"/>
      <c r="GA145"/>
      <c r="GB145"/>
      <c r="GC145"/>
      <c r="GD145"/>
      <c r="GE145"/>
      <c r="GF145"/>
      <c r="GG145"/>
      <c r="GH145"/>
      <c r="GI145"/>
      <c r="GJ145"/>
      <c r="GK145"/>
      <c r="GL145"/>
      <c r="GM145"/>
      <c r="GN145"/>
      <c r="GO145"/>
      <c r="GP145"/>
      <c r="GQ145"/>
      <c r="GR145"/>
      <c r="GS145"/>
      <c r="GT145"/>
      <c r="GU145"/>
      <c r="GV145"/>
      <c r="GW145"/>
      <c r="GX145"/>
      <c r="GY145"/>
      <c r="GZ145"/>
      <c r="HA145"/>
      <c r="HB145"/>
      <c r="HC145"/>
      <c r="HD145"/>
      <c r="HE145"/>
      <c r="HF145"/>
      <c r="HG145"/>
      <c r="HH145"/>
      <c r="HI145"/>
      <c r="HJ145"/>
      <c r="HK145"/>
      <c r="HL145"/>
      <c r="HM145"/>
      <c r="HN145"/>
      <c r="HO145"/>
      <c r="HP145"/>
      <c r="HQ145"/>
      <c r="HR145"/>
      <c r="HS145"/>
      <c r="HT145"/>
      <c r="HU145"/>
      <c r="HV145"/>
      <c r="HW145"/>
      <c r="HX145"/>
      <c r="HY145"/>
      <c r="HZ145"/>
      <c r="IA145"/>
      <c r="IB145"/>
      <c r="IC145"/>
      <c r="ID145"/>
      <c r="IE145"/>
      <c r="IF145"/>
      <c r="IG145"/>
      <c r="IH145"/>
      <c r="II145"/>
      <c r="IJ145"/>
      <c r="IK145"/>
      <c r="IL145"/>
      <c r="IM145"/>
      <c r="IN145"/>
      <c r="IO145"/>
      <c r="IP145"/>
      <c r="IQ145"/>
      <c r="IR145"/>
      <c r="IS145"/>
      <c r="IT145"/>
      <c r="IU145"/>
      <c r="IV145"/>
    </row>
    <row r="146" spans="1:256" s="82" customFormat="1" x14ac:dyDescent="0.2">
      <c r="A146"/>
      <c r="B146"/>
      <c r="C146" s="81"/>
      <c r="D146"/>
      <c r="E146"/>
      <c r="F146"/>
      <c r="G146"/>
      <c r="H146" s="81"/>
      <c r="I146"/>
      <c r="J146"/>
      <c r="K146"/>
      <c r="L146"/>
      <c r="M146" s="81"/>
      <c r="N146"/>
      <c r="O146"/>
      <c r="P146"/>
      <c r="Q146"/>
      <c r="R146" s="81"/>
      <c r="S146"/>
      <c r="T146"/>
      <c r="U146"/>
      <c r="FR146"/>
      <c r="FS146"/>
      <c r="FT146"/>
      <c r="FU146"/>
      <c r="FV146"/>
      <c r="FW146"/>
      <c r="FX146"/>
      <c r="FY146"/>
      <c r="FZ146"/>
      <c r="GA146"/>
      <c r="GB146"/>
      <c r="GC146"/>
      <c r="GD146"/>
      <c r="GE146"/>
      <c r="GF146"/>
      <c r="GG146"/>
      <c r="GH146"/>
      <c r="GI146"/>
      <c r="GJ146"/>
      <c r="GK146"/>
      <c r="GL146"/>
      <c r="GM146"/>
      <c r="GN146"/>
      <c r="GO146"/>
      <c r="GP146"/>
      <c r="GQ146"/>
      <c r="GR146"/>
      <c r="GS146"/>
      <c r="GT146"/>
      <c r="GU146"/>
      <c r="GV146"/>
      <c r="GW146"/>
      <c r="GX146"/>
      <c r="GY146"/>
      <c r="GZ146"/>
      <c r="HA146"/>
      <c r="HB146"/>
      <c r="HC146"/>
      <c r="HD146"/>
      <c r="HE146"/>
      <c r="HF146"/>
      <c r="HG146"/>
      <c r="HH146"/>
      <c r="HI146"/>
      <c r="HJ146"/>
      <c r="HK146"/>
      <c r="HL146"/>
      <c r="HM146"/>
      <c r="HN146"/>
      <c r="HO146"/>
      <c r="HP146"/>
      <c r="HQ146"/>
      <c r="HR146"/>
      <c r="HS146"/>
      <c r="HT146"/>
      <c r="HU146"/>
      <c r="HV146"/>
      <c r="HW146"/>
      <c r="HX146"/>
      <c r="HY146"/>
      <c r="HZ146"/>
      <c r="IA146"/>
      <c r="IB146"/>
      <c r="IC146"/>
      <c r="ID146"/>
      <c r="IE146"/>
      <c r="IF146"/>
      <c r="IG146"/>
      <c r="IH146"/>
      <c r="II146"/>
      <c r="IJ146"/>
      <c r="IK146"/>
      <c r="IL146"/>
      <c r="IM146"/>
      <c r="IN146"/>
      <c r="IO146"/>
      <c r="IP146"/>
      <c r="IQ146"/>
      <c r="IR146"/>
      <c r="IS146"/>
      <c r="IT146"/>
      <c r="IU146"/>
      <c r="IV146"/>
    </row>
    <row r="147" spans="1:256" s="82" customFormat="1" x14ac:dyDescent="0.2">
      <c r="A147"/>
      <c r="B147"/>
      <c r="C147" s="81"/>
      <c r="D147"/>
      <c r="E147"/>
      <c r="F147"/>
      <c r="G147"/>
      <c r="H147" s="81"/>
      <c r="I147"/>
      <c r="J147"/>
      <c r="K147"/>
      <c r="L147"/>
      <c r="M147" s="81"/>
      <c r="N147"/>
      <c r="O147"/>
      <c r="P147"/>
      <c r="Q147"/>
      <c r="R147" s="81"/>
      <c r="S147"/>
      <c r="T147"/>
      <c r="U147"/>
      <c r="FR147"/>
      <c r="FS147"/>
      <c r="FT147"/>
      <c r="FU147"/>
      <c r="FV147"/>
      <c r="FW147"/>
      <c r="FX147"/>
      <c r="FY147"/>
      <c r="FZ147"/>
      <c r="GA147"/>
      <c r="GB147"/>
      <c r="GC147"/>
      <c r="GD147"/>
      <c r="GE147"/>
      <c r="GF147"/>
      <c r="GG147"/>
      <c r="GH147"/>
      <c r="GI147"/>
      <c r="GJ147"/>
      <c r="GK147"/>
      <c r="GL147"/>
      <c r="GM147"/>
      <c r="GN147"/>
      <c r="GO147"/>
      <c r="GP147"/>
      <c r="GQ147"/>
      <c r="GR147"/>
      <c r="GS147"/>
      <c r="GT147"/>
      <c r="GU147"/>
      <c r="GV147"/>
      <c r="GW147"/>
      <c r="GX147"/>
      <c r="GY147"/>
      <c r="GZ147"/>
      <c r="HA147"/>
      <c r="HB147"/>
      <c r="HC147"/>
      <c r="HD147"/>
      <c r="HE147"/>
      <c r="HF147"/>
      <c r="HG147"/>
      <c r="HH147"/>
      <c r="HI147"/>
      <c r="HJ147"/>
      <c r="HK147"/>
      <c r="HL147"/>
      <c r="HM147"/>
      <c r="HN147"/>
      <c r="HO147"/>
      <c r="HP147"/>
      <c r="HQ147"/>
      <c r="HR147"/>
      <c r="HS147"/>
      <c r="HT147"/>
      <c r="HU147"/>
      <c r="HV147"/>
      <c r="HW147"/>
      <c r="HX147"/>
      <c r="HY147"/>
      <c r="HZ147"/>
      <c r="IA147"/>
      <c r="IB147"/>
      <c r="IC147"/>
      <c r="ID147"/>
      <c r="IE147"/>
      <c r="IF147"/>
      <c r="IG147"/>
      <c r="IH147"/>
      <c r="II147"/>
      <c r="IJ147"/>
      <c r="IK147"/>
      <c r="IL147"/>
      <c r="IM147"/>
      <c r="IN147"/>
      <c r="IO147"/>
      <c r="IP147"/>
      <c r="IQ147"/>
      <c r="IR147"/>
      <c r="IS147"/>
      <c r="IT147"/>
      <c r="IU147"/>
      <c r="IV147"/>
    </row>
    <row r="148" spans="1:256" s="82" customFormat="1" x14ac:dyDescent="0.2">
      <c r="A148"/>
      <c r="B148"/>
      <c r="C148" s="81"/>
      <c r="D148"/>
      <c r="E148"/>
      <c r="F148"/>
      <c r="G148"/>
      <c r="H148" s="81"/>
      <c r="I148"/>
      <c r="J148"/>
      <c r="K148"/>
      <c r="L148"/>
      <c r="M148" s="81"/>
      <c r="N148"/>
      <c r="O148"/>
      <c r="P148"/>
      <c r="Q148"/>
      <c r="R148" s="81"/>
      <c r="S148"/>
      <c r="T148"/>
      <c r="U148"/>
      <c r="FR148"/>
      <c r="FS148"/>
      <c r="FT148"/>
      <c r="FU148"/>
      <c r="FV148"/>
      <c r="FW148"/>
      <c r="FX148"/>
      <c r="FY148"/>
      <c r="FZ148"/>
      <c r="GA148"/>
      <c r="GB148"/>
      <c r="GC148"/>
      <c r="GD148"/>
      <c r="GE148"/>
      <c r="GF148"/>
      <c r="GG148"/>
      <c r="GH148"/>
      <c r="GI148"/>
      <c r="GJ148"/>
      <c r="GK148"/>
      <c r="GL148"/>
      <c r="GM148"/>
      <c r="GN148"/>
      <c r="GO148"/>
      <c r="GP148"/>
      <c r="GQ148"/>
      <c r="GR148"/>
      <c r="GS148"/>
      <c r="GT148"/>
      <c r="GU148"/>
      <c r="GV148"/>
      <c r="GW148"/>
      <c r="GX148"/>
      <c r="GY148"/>
      <c r="GZ148"/>
      <c r="HA148"/>
      <c r="HB148"/>
      <c r="HC148"/>
      <c r="HD148"/>
      <c r="HE148"/>
      <c r="HF148"/>
      <c r="HG148"/>
      <c r="HH148"/>
      <c r="HI148"/>
      <c r="HJ148"/>
      <c r="HK148"/>
      <c r="HL148"/>
      <c r="HM148"/>
      <c r="HN148"/>
      <c r="HO148"/>
      <c r="HP148"/>
      <c r="HQ148"/>
      <c r="HR148"/>
      <c r="HS148"/>
      <c r="HT148"/>
      <c r="HU148"/>
      <c r="HV148"/>
      <c r="HW148"/>
      <c r="HX148"/>
      <c r="HY148"/>
      <c r="HZ148"/>
      <c r="IA148"/>
      <c r="IB148"/>
      <c r="IC148"/>
      <c r="ID148"/>
      <c r="IE148"/>
      <c r="IF148"/>
      <c r="IG148"/>
      <c r="IH148"/>
      <c r="II148"/>
      <c r="IJ148"/>
      <c r="IK148"/>
      <c r="IL148"/>
      <c r="IM148"/>
      <c r="IN148"/>
      <c r="IO148"/>
      <c r="IP148"/>
      <c r="IQ148"/>
      <c r="IR148"/>
      <c r="IS148"/>
      <c r="IT148"/>
      <c r="IU148"/>
      <c r="IV148"/>
    </row>
    <row r="149" spans="1:256" s="82" customFormat="1" x14ac:dyDescent="0.2">
      <c r="A149"/>
      <c r="B149"/>
      <c r="C149" s="81"/>
      <c r="D149"/>
      <c r="E149"/>
      <c r="F149"/>
      <c r="G149"/>
      <c r="H149" s="81"/>
      <c r="I149"/>
      <c r="J149"/>
      <c r="K149"/>
      <c r="L149"/>
      <c r="M149" s="81"/>
      <c r="N149"/>
      <c r="O149"/>
      <c r="P149"/>
      <c r="Q149"/>
      <c r="R149" s="81"/>
      <c r="S149"/>
      <c r="T149"/>
      <c r="U149"/>
      <c r="FR149"/>
      <c r="FS149"/>
      <c r="FT149"/>
      <c r="FU149"/>
      <c r="FV149"/>
      <c r="FW149"/>
      <c r="FX149"/>
      <c r="FY149"/>
      <c r="FZ149"/>
      <c r="GA149"/>
      <c r="GB149"/>
      <c r="GC149"/>
      <c r="GD149"/>
      <c r="GE149"/>
      <c r="GF149"/>
      <c r="GG149"/>
      <c r="GH149"/>
      <c r="GI149"/>
      <c r="GJ149"/>
      <c r="GK149"/>
      <c r="GL149"/>
      <c r="GM149"/>
      <c r="GN149"/>
      <c r="GO149"/>
      <c r="GP149"/>
      <c r="GQ149"/>
      <c r="GR149"/>
      <c r="GS149"/>
      <c r="GT149"/>
      <c r="GU149"/>
      <c r="GV149"/>
      <c r="GW149"/>
      <c r="GX149"/>
      <c r="GY149"/>
      <c r="GZ149"/>
      <c r="HA149"/>
      <c r="HB149"/>
      <c r="HC149"/>
      <c r="HD149"/>
      <c r="HE149"/>
      <c r="HF149"/>
      <c r="HG149"/>
      <c r="HH149"/>
      <c r="HI149"/>
      <c r="HJ149"/>
      <c r="HK149"/>
      <c r="HL149"/>
      <c r="HM149"/>
      <c r="HN149"/>
      <c r="HO149"/>
      <c r="HP149"/>
      <c r="HQ149"/>
      <c r="HR149"/>
      <c r="HS149"/>
      <c r="HT149"/>
      <c r="HU149"/>
      <c r="HV149"/>
      <c r="HW149"/>
      <c r="HX149"/>
      <c r="HY149"/>
      <c r="HZ149"/>
      <c r="IA149"/>
      <c r="IB149"/>
      <c r="IC149"/>
      <c r="ID149"/>
      <c r="IE149"/>
      <c r="IF149"/>
      <c r="IG149"/>
      <c r="IH149"/>
      <c r="II149"/>
      <c r="IJ149"/>
      <c r="IK149"/>
      <c r="IL149"/>
      <c r="IM149"/>
      <c r="IN149"/>
      <c r="IO149"/>
      <c r="IP149"/>
      <c r="IQ149"/>
      <c r="IR149"/>
      <c r="IS149"/>
      <c r="IT149"/>
      <c r="IU149"/>
      <c r="IV149"/>
    </row>
    <row r="150" spans="1:256" s="82" customFormat="1" x14ac:dyDescent="0.2">
      <c r="A150"/>
      <c r="B150"/>
      <c r="C150" s="81"/>
      <c r="D150"/>
      <c r="E150"/>
      <c r="F150"/>
      <c r="G150"/>
      <c r="H150" s="81"/>
      <c r="I150"/>
      <c r="J150"/>
      <c r="K150"/>
      <c r="L150"/>
      <c r="M150" s="81"/>
      <c r="N150"/>
      <c r="O150"/>
      <c r="P150"/>
      <c r="Q150"/>
      <c r="R150" s="81"/>
      <c r="S150"/>
      <c r="T150"/>
      <c r="U150"/>
      <c r="FR150"/>
      <c r="FS150"/>
      <c r="FT150"/>
      <c r="FU150"/>
      <c r="FV150"/>
      <c r="FW150"/>
      <c r="FX150"/>
      <c r="FY150"/>
      <c r="FZ150"/>
      <c r="GA150"/>
      <c r="GB150"/>
      <c r="GC150"/>
      <c r="GD150"/>
      <c r="GE150"/>
      <c r="GF150"/>
      <c r="GG150"/>
      <c r="GH150"/>
      <c r="GI150"/>
      <c r="GJ150"/>
      <c r="GK150"/>
      <c r="GL150"/>
      <c r="GM150"/>
      <c r="GN150"/>
      <c r="GO150"/>
      <c r="GP150"/>
      <c r="GQ150"/>
      <c r="GR150"/>
      <c r="GS150"/>
      <c r="GT150"/>
      <c r="GU150"/>
      <c r="GV150"/>
      <c r="GW150"/>
      <c r="GX150"/>
      <c r="GY150"/>
      <c r="GZ150"/>
      <c r="HA150"/>
      <c r="HB150"/>
      <c r="HC150"/>
      <c r="HD150"/>
      <c r="HE150"/>
      <c r="HF150"/>
      <c r="HG150"/>
      <c r="HH150"/>
      <c r="HI150"/>
      <c r="HJ150"/>
      <c r="HK150"/>
      <c r="HL150"/>
      <c r="HM150"/>
      <c r="HN150"/>
      <c r="HO150"/>
      <c r="HP150"/>
      <c r="HQ150"/>
      <c r="HR150"/>
      <c r="HS150"/>
      <c r="HT150"/>
      <c r="HU150"/>
      <c r="HV150"/>
      <c r="HW150"/>
      <c r="HX150"/>
      <c r="HY150"/>
      <c r="HZ150"/>
      <c r="IA150"/>
      <c r="IB150"/>
      <c r="IC150"/>
      <c r="ID150"/>
      <c r="IE150"/>
      <c r="IF150"/>
      <c r="IG150"/>
      <c r="IH150"/>
      <c r="II150"/>
      <c r="IJ150"/>
      <c r="IK150"/>
      <c r="IL150"/>
      <c r="IM150"/>
      <c r="IN150"/>
      <c r="IO150"/>
      <c r="IP150"/>
      <c r="IQ150"/>
      <c r="IR150"/>
      <c r="IS150"/>
      <c r="IT150"/>
      <c r="IU150"/>
      <c r="IV150"/>
    </row>
    <row r="151" spans="1:256" s="82" customFormat="1" x14ac:dyDescent="0.2">
      <c r="A151"/>
      <c r="B151"/>
      <c r="C151" s="81"/>
      <c r="D151"/>
      <c r="E151"/>
      <c r="F151"/>
      <c r="G151"/>
      <c r="H151" s="81"/>
      <c r="I151"/>
      <c r="J151"/>
      <c r="K151"/>
      <c r="L151"/>
      <c r="M151" s="81"/>
      <c r="N151"/>
      <c r="O151"/>
      <c r="P151"/>
      <c r="Q151"/>
      <c r="R151" s="81"/>
      <c r="S151"/>
      <c r="T151"/>
      <c r="U151"/>
      <c r="FR151"/>
      <c r="FS151"/>
      <c r="FT151"/>
      <c r="FU151"/>
      <c r="FV151"/>
      <c r="FW151"/>
      <c r="FX151"/>
      <c r="FY151"/>
      <c r="FZ151"/>
      <c r="GA151"/>
      <c r="GB151"/>
      <c r="GC151"/>
      <c r="GD151"/>
      <c r="GE151"/>
      <c r="GF151"/>
      <c r="GG151"/>
      <c r="GH151"/>
      <c r="GI151"/>
      <c r="GJ151"/>
      <c r="GK151"/>
      <c r="GL151"/>
      <c r="GM151"/>
      <c r="GN151"/>
      <c r="GO151"/>
      <c r="GP151"/>
      <c r="GQ151"/>
      <c r="GR151"/>
      <c r="GS151"/>
      <c r="GT151"/>
      <c r="GU151"/>
      <c r="GV151"/>
      <c r="GW151"/>
      <c r="GX151"/>
      <c r="GY151"/>
      <c r="GZ151"/>
      <c r="HA151"/>
      <c r="HB151"/>
      <c r="HC151"/>
      <c r="HD151"/>
      <c r="HE151"/>
      <c r="HF151"/>
      <c r="HG151"/>
      <c r="HH151"/>
      <c r="HI151"/>
      <c r="HJ151"/>
      <c r="HK151"/>
      <c r="HL151"/>
      <c r="HM151"/>
      <c r="HN151"/>
      <c r="HO151"/>
      <c r="HP151"/>
      <c r="HQ151"/>
      <c r="HR151"/>
      <c r="HS151"/>
      <c r="HT151"/>
      <c r="HU151"/>
      <c r="HV151"/>
      <c r="HW151"/>
      <c r="HX151"/>
      <c r="HY151"/>
      <c r="HZ151"/>
      <c r="IA151"/>
      <c r="IB151"/>
      <c r="IC151"/>
      <c r="ID151"/>
      <c r="IE151"/>
      <c r="IF151"/>
      <c r="IG151"/>
      <c r="IH151"/>
      <c r="II151"/>
      <c r="IJ151"/>
      <c r="IK151"/>
      <c r="IL151"/>
      <c r="IM151"/>
      <c r="IN151"/>
      <c r="IO151"/>
      <c r="IP151"/>
      <c r="IQ151"/>
      <c r="IR151"/>
      <c r="IS151"/>
      <c r="IT151"/>
      <c r="IU151"/>
      <c r="IV151"/>
    </row>
    <row r="152" spans="1:256" s="82" customFormat="1" x14ac:dyDescent="0.2">
      <c r="A152"/>
      <c r="B152"/>
      <c r="C152" s="81"/>
      <c r="D152"/>
      <c r="E152"/>
      <c r="F152"/>
      <c r="G152"/>
      <c r="H152" s="81"/>
      <c r="I152"/>
      <c r="J152"/>
      <c r="K152"/>
      <c r="L152"/>
      <c r="M152" s="81"/>
      <c r="N152"/>
      <c r="O152"/>
      <c r="P152"/>
      <c r="Q152"/>
      <c r="R152" s="81"/>
      <c r="S152"/>
      <c r="T152"/>
      <c r="U152"/>
      <c r="FR152"/>
      <c r="FS152"/>
      <c r="FT152"/>
      <c r="FU152"/>
      <c r="FV152"/>
      <c r="FW152"/>
      <c r="FX152"/>
      <c r="FY152"/>
      <c r="FZ152"/>
      <c r="GA152"/>
      <c r="GB152"/>
      <c r="GC152"/>
      <c r="GD152"/>
      <c r="GE152"/>
      <c r="GF152"/>
      <c r="GG152"/>
      <c r="GH152"/>
      <c r="GI152"/>
      <c r="GJ152"/>
      <c r="GK152"/>
      <c r="GL152"/>
      <c r="GM152"/>
      <c r="GN152"/>
      <c r="GO152"/>
      <c r="GP152"/>
      <c r="GQ152"/>
      <c r="GR152"/>
      <c r="GS152"/>
      <c r="GT152"/>
      <c r="GU152"/>
      <c r="GV152"/>
      <c r="GW152"/>
      <c r="GX152"/>
      <c r="GY152"/>
      <c r="GZ152"/>
      <c r="HA152"/>
      <c r="HB152"/>
      <c r="HC152"/>
      <c r="HD152"/>
      <c r="HE152"/>
      <c r="HF152"/>
      <c r="HG152"/>
      <c r="HH152"/>
      <c r="HI152"/>
      <c r="HJ152"/>
      <c r="HK152"/>
      <c r="HL152"/>
      <c r="HM152"/>
      <c r="HN152"/>
      <c r="HO152"/>
      <c r="HP152"/>
      <c r="HQ152"/>
      <c r="HR152"/>
      <c r="HS152"/>
      <c r="HT152"/>
      <c r="HU152"/>
      <c r="HV152"/>
      <c r="HW152"/>
      <c r="HX152"/>
      <c r="HY152"/>
      <c r="HZ152"/>
      <c r="IA152"/>
      <c r="IB152"/>
      <c r="IC152"/>
      <c r="ID152"/>
      <c r="IE152"/>
      <c r="IF152"/>
      <c r="IG152"/>
      <c r="IH152"/>
      <c r="II152"/>
      <c r="IJ152"/>
      <c r="IK152"/>
      <c r="IL152"/>
      <c r="IM152"/>
      <c r="IN152"/>
      <c r="IO152"/>
      <c r="IP152"/>
      <c r="IQ152"/>
      <c r="IR152"/>
      <c r="IS152"/>
      <c r="IT152"/>
      <c r="IU152"/>
      <c r="IV152"/>
    </row>
    <row r="153" spans="1:256" s="82" customFormat="1" x14ac:dyDescent="0.2">
      <c r="A153"/>
      <c r="B153"/>
      <c r="C153" s="81"/>
      <c r="D153"/>
      <c r="E153"/>
      <c r="F153"/>
      <c r="G153"/>
      <c r="H153" s="81"/>
      <c r="I153"/>
      <c r="J153"/>
      <c r="K153"/>
      <c r="L153"/>
      <c r="M153" s="81"/>
      <c r="N153"/>
      <c r="O153"/>
      <c r="P153"/>
      <c r="Q153"/>
      <c r="R153" s="81"/>
      <c r="S153"/>
      <c r="T153"/>
      <c r="U153"/>
      <c r="FR153"/>
      <c r="FS153"/>
      <c r="FT153"/>
      <c r="FU153"/>
      <c r="FV153"/>
      <c r="FW153"/>
      <c r="FX153"/>
      <c r="FY153"/>
      <c r="FZ153"/>
      <c r="GA153"/>
      <c r="GB153"/>
      <c r="GC153"/>
      <c r="GD153"/>
      <c r="GE153"/>
      <c r="GF153"/>
      <c r="GG153"/>
      <c r="GH153"/>
      <c r="GI153"/>
      <c r="GJ153"/>
      <c r="GK153"/>
      <c r="GL153"/>
      <c r="GM153"/>
      <c r="GN153"/>
      <c r="GO153"/>
      <c r="GP153"/>
      <c r="GQ153"/>
      <c r="GR153"/>
      <c r="GS153"/>
      <c r="GT153"/>
      <c r="GU153"/>
      <c r="GV153"/>
      <c r="GW153"/>
      <c r="GX153"/>
      <c r="GY153"/>
      <c r="GZ153"/>
      <c r="HA153"/>
      <c r="HB153"/>
      <c r="HC153"/>
      <c r="HD153"/>
      <c r="HE153"/>
      <c r="HF153"/>
      <c r="HG153"/>
      <c r="HH153"/>
      <c r="HI153"/>
      <c r="HJ153"/>
      <c r="HK153"/>
      <c r="HL153"/>
      <c r="HM153"/>
      <c r="HN153"/>
      <c r="HO153"/>
      <c r="HP153"/>
      <c r="HQ153"/>
      <c r="HR153"/>
      <c r="HS153"/>
      <c r="HT153"/>
      <c r="HU153"/>
      <c r="HV153"/>
      <c r="HW153"/>
      <c r="HX153"/>
      <c r="HY153"/>
      <c r="HZ153"/>
      <c r="IA153"/>
      <c r="IB153"/>
      <c r="IC153"/>
      <c r="ID153"/>
      <c r="IE153"/>
      <c r="IF153"/>
      <c r="IG153"/>
      <c r="IH153"/>
      <c r="II153"/>
      <c r="IJ153"/>
      <c r="IK153"/>
      <c r="IL153"/>
      <c r="IM153"/>
      <c r="IN153"/>
      <c r="IO153"/>
      <c r="IP153"/>
      <c r="IQ153"/>
      <c r="IR153"/>
      <c r="IS153"/>
      <c r="IT153"/>
      <c r="IU153"/>
      <c r="IV153"/>
    </row>
    <row r="154" spans="1:256" s="82" customFormat="1" x14ac:dyDescent="0.2">
      <c r="A154"/>
      <c r="B154"/>
      <c r="C154" s="81"/>
      <c r="D154"/>
      <c r="E154"/>
      <c r="F154"/>
      <c r="G154"/>
      <c r="H154" s="81"/>
      <c r="I154"/>
      <c r="J154"/>
      <c r="K154"/>
      <c r="L154"/>
      <c r="M154" s="81"/>
      <c r="N154"/>
      <c r="O154"/>
      <c r="P154"/>
      <c r="Q154"/>
      <c r="R154" s="81"/>
      <c r="S154"/>
      <c r="T154"/>
      <c r="U154"/>
      <c r="FR154"/>
      <c r="FS154"/>
      <c r="FT154"/>
      <c r="FU154"/>
      <c r="FV154"/>
      <c r="FW154"/>
      <c r="FX154"/>
      <c r="FY154"/>
      <c r="FZ154"/>
      <c r="GA154"/>
      <c r="GB154"/>
      <c r="GC154"/>
      <c r="GD154"/>
      <c r="GE154"/>
      <c r="GF154"/>
      <c r="GG154"/>
      <c r="GH154"/>
      <c r="GI154"/>
      <c r="GJ154"/>
      <c r="GK154"/>
      <c r="GL154"/>
      <c r="GM154"/>
      <c r="GN154"/>
      <c r="GO154"/>
      <c r="GP154"/>
      <c r="GQ154"/>
      <c r="GR154"/>
      <c r="GS154"/>
      <c r="GT154"/>
      <c r="GU154"/>
      <c r="GV154"/>
      <c r="GW154"/>
      <c r="GX154"/>
      <c r="GY154"/>
      <c r="GZ154"/>
      <c r="HA154"/>
      <c r="HB154"/>
      <c r="HC154"/>
      <c r="HD154"/>
      <c r="HE154"/>
      <c r="HF154"/>
      <c r="HG154"/>
      <c r="HH154"/>
      <c r="HI154"/>
      <c r="HJ154"/>
      <c r="HK154"/>
      <c r="HL154"/>
      <c r="HM154"/>
      <c r="HN154"/>
      <c r="HO154"/>
      <c r="HP154"/>
      <c r="HQ154"/>
      <c r="HR154"/>
      <c r="HS154"/>
      <c r="HT154"/>
      <c r="HU154"/>
      <c r="HV154"/>
      <c r="HW154"/>
      <c r="HX154"/>
      <c r="HY154"/>
      <c r="HZ154"/>
      <c r="IA154"/>
      <c r="IB154"/>
      <c r="IC154"/>
      <c r="ID154"/>
      <c r="IE154"/>
      <c r="IF154"/>
      <c r="IG154"/>
      <c r="IH154"/>
      <c r="II154"/>
      <c r="IJ154"/>
      <c r="IK154"/>
      <c r="IL154"/>
      <c r="IM154"/>
      <c r="IN154"/>
      <c r="IO154"/>
      <c r="IP154"/>
      <c r="IQ154"/>
      <c r="IR154"/>
      <c r="IS154"/>
      <c r="IT154"/>
      <c r="IU154"/>
      <c r="IV154"/>
    </row>
    <row r="155" spans="1:256" s="82" customFormat="1" x14ac:dyDescent="0.2">
      <c r="A155"/>
      <c r="B155"/>
      <c r="C155" s="81"/>
      <c r="D155"/>
      <c r="E155"/>
      <c r="F155"/>
      <c r="G155"/>
      <c r="H155" s="81"/>
      <c r="I155"/>
      <c r="J155"/>
      <c r="K155"/>
      <c r="L155"/>
      <c r="M155" s="81"/>
      <c r="N155"/>
      <c r="O155"/>
      <c r="P155"/>
      <c r="Q155"/>
      <c r="R155" s="81"/>
      <c r="S155"/>
      <c r="T155"/>
      <c r="U155"/>
      <c r="FR155"/>
      <c r="FS155"/>
      <c r="FT155"/>
      <c r="FU155"/>
      <c r="FV155"/>
      <c r="FW155"/>
      <c r="FX155"/>
      <c r="FY155"/>
      <c r="FZ155"/>
      <c r="GA155"/>
      <c r="GB155"/>
      <c r="GC155"/>
      <c r="GD155"/>
      <c r="GE155"/>
      <c r="GF155"/>
      <c r="GG155"/>
      <c r="GH155"/>
      <c r="GI155"/>
      <c r="GJ155"/>
      <c r="GK155"/>
      <c r="GL155"/>
      <c r="GM155"/>
      <c r="GN155"/>
      <c r="GO155"/>
      <c r="GP155"/>
      <c r="GQ155"/>
      <c r="GR155"/>
      <c r="GS155"/>
      <c r="GT155"/>
      <c r="GU155"/>
      <c r="GV155"/>
      <c r="GW155"/>
      <c r="GX155"/>
      <c r="GY155"/>
      <c r="GZ155"/>
      <c r="HA155"/>
      <c r="HB155"/>
      <c r="HC155"/>
      <c r="HD155"/>
      <c r="HE155"/>
      <c r="HF155"/>
      <c r="HG155"/>
      <c r="HH155"/>
      <c r="HI155"/>
      <c r="HJ155"/>
      <c r="HK155"/>
      <c r="HL155"/>
      <c r="HM155"/>
      <c r="HN155"/>
      <c r="HO155"/>
      <c r="HP155"/>
      <c r="HQ155"/>
      <c r="HR155"/>
      <c r="HS155"/>
      <c r="HT155"/>
      <c r="HU155"/>
      <c r="HV155"/>
      <c r="HW155"/>
      <c r="HX155"/>
      <c r="HY155"/>
      <c r="HZ155"/>
      <c r="IA155"/>
      <c r="IB155"/>
      <c r="IC155"/>
      <c r="ID155"/>
      <c r="IE155"/>
      <c r="IF155"/>
      <c r="IG155"/>
      <c r="IH155"/>
      <c r="II155"/>
      <c r="IJ155"/>
      <c r="IK155"/>
      <c r="IL155"/>
      <c r="IM155"/>
      <c r="IN155"/>
      <c r="IO155"/>
      <c r="IP155"/>
      <c r="IQ155"/>
      <c r="IR155"/>
      <c r="IS155"/>
      <c r="IT155"/>
      <c r="IU155"/>
      <c r="IV155"/>
    </row>
    <row r="156" spans="1:256" s="82" customFormat="1" x14ac:dyDescent="0.2">
      <c r="A156"/>
      <c r="B156"/>
      <c r="C156" s="81"/>
      <c r="D156"/>
      <c r="E156"/>
      <c r="F156"/>
      <c r="G156"/>
      <c r="H156" s="81"/>
      <c r="I156"/>
      <c r="J156"/>
      <c r="K156"/>
      <c r="L156"/>
      <c r="M156" s="81"/>
      <c r="N156"/>
      <c r="O156"/>
      <c r="P156"/>
      <c r="Q156"/>
      <c r="R156" s="81"/>
      <c r="S156"/>
      <c r="T156"/>
      <c r="U156"/>
      <c r="FR156"/>
      <c r="FS156"/>
      <c r="FT156"/>
      <c r="FU156"/>
      <c r="FV156"/>
      <c r="FW156"/>
      <c r="FX156"/>
      <c r="FY156"/>
      <c r="FZ156"/>
      <c r="GA156"/>
      <c r="GB156"/>
      <c r="GC156"/>
      <c r="GD156"/>
      <c r="GE156"/>
      <c r="GF156"/>
      <c r="GG156"/>
      <c r="GH156"/>
      <c r="GI156"/>
      <c r="GJ156"/>
      <c r="GK156"/>
      <c r="GL156"/>
      <c r="GM156"/>
      <c r="GN156"/>
      <c r="GO156"/>
      <c r="GP156"/>
      <c r="GQ156"/>
      <c r="GR156"/>
      <c r="GS156"/>
      <c r="GT156"/>
      <c r="GU156"/>
      <c r="GV156"/>
      <c r="GW156"/>
      <c r="GX156"/>
      <c r="GY156"/>
      <c r="GZ156"/>
      <c r="HA156"/>
      <c r="HB156"/>
      <c r="HC156"/>
      <c r="HD156"/>
      <c r="HE156"/>
      <c r="HF156"/>
      <c r="HG156"/>
      <c r="HH156"/>
      <c r="HI156"/>
      <c r="HJ156"/>
      <c r="HK156"/>
      <c r="HL156"/>
      <c r="HM156"/>
      <c r="HN156"/>
      <c r="HO156"/>
      <c r="HP156"/>
      <c r="HQ156"/>
      <c r="HR156"/>
      <c r="HS156"/>
      <c r="HT156"/>
      <c r="HU156"/>
      <c r="HV156"/>
      <c r="HW156"/>
      <c r="HX156"/>
      <c r="HY156"/>
      <c r="HZ156"/>
      <c r="IA156"/>
      <c r="IB156"/>
      <c r="IC156"/>
      <c r="ID156"/>
      <c r="IE156"/>
      <c r="IF156"/>
      <c r="IG156"/>
      <c r="IH156"/>
      <c r="II156"/>
      <c r="IJ156"/>
      <c r="IK156"/>
      <c r="IL156"/>
      <c r="IM156"/>
      <c r="IN156"/>
      <c r="IO156"/>
      <c r="IP156"/>
      <c r="IQ156"/>
      <c r="IR156"/>
      <c r="IS156"/>
      <c r="IT156"/>
      <c r="IU156"/>
      <c r="IV156"/>
    </row>
    <row r="157" spans="1:256" s="82" customFormat="1" x14ac:dyDescent="0.2">
      <c r="A157"/>
      <c r="B157"/>
      <c r="C157" s="81"/>
      <c r="D157"/>
      <c r="E157"/>
      <c r="F157"/>
      <c r="G157"/>
      <c r="H157" s="81"/>
      <c r="I157"/>
      <c r="J157"/>
      <c r="K157"/>
      <c r="L157"/>
      <c r="M157" s="81"/>
      <c r="N157"/>
      <c r="O157"/>
      <c r="P157"/>
      <c r="Q157"/>
      <c r="R157" s="81"/>
      <c r="S157"/>
      <c r="T157"/>
      <c r="U157"/>
      <c r="FR157"/>
      <c r="FS157"/>
      <c r="FT157"/>
      <c r="FU157"/>
      <c r="FV157"/>
      <c r="FW157"/>
      <c r="FX157"/>
      <c r="FY157"/>
      <c r="FZ157"/>
      <c r="GA157"/>
      <c r="GB157"/>
      <c r="GC157"/>
      <c r="GD157"/>
      <c r="GE157"/>
      <c r="GF157"/>
      <c r="GG157"/>
      <c r="GH157"/>
      <c r="GI157"/>
      <c r="GJ157"/>
      <c r="GK157"/>
      <c r="GL157"/>
      <c r="GM157"/>
      <c r="GN157"/>
      <c r="GO157"/>
      <c r="GP157"/>
      <c r="GQ157"/>
      <c r="GR157"/>
      <c r="GS157"/>
      <c r="GT157"/>
      <c r="GU157"/>
      <c r="GV157"/>
      <c r="GW157"/>
      <c r="GX157"/>
      <c r="GY157"/>
      <c r="GZ157"/>
      <c r="HA157"/>
      <c r="HB157"/>
      <c r="HC157"/>
      <c r="HD157"/>
      <c r="HE157"/>
      <c r="HF157"/>
      <c r="HG157"/>
      <c r="HH157"/>
      <c r="HI157"/>
      <c r="HJ157"/>
      <c r="HK157"/>
      <c r="HL157"/>
      <c r="HM157"/>
      <c r="HN157"/>
      <c r="HO157"/>
      <c r="HP157"/>
      <c r="HQ157"/>
      <c r="HR157"/>
      <c r="HS157"/>
      <c r="HT157"/>
      <c r="HU157"/>
      <c r="HV157"/>
      <c r="HW157"/>
      <c r="HX157"/>
      <c r="HY157"/>
      <c r="HZ157"/>
      <c r="IA157"/>
      <c r="IB157"/>
      <c r="IC157"/>
      <c r="ID157"/>
      <c r="IE157"/>
      <c r="IF157"/>
      <c r="IG157"/>
      <c r="IH157"/>
      <c r="II157"/>
      <c r="IJ157"/>
      <c r="IK157"/>
      <c r="IL157"/>
      <c r="IM157"/>
      <c r="IN157"/>
      <c r="IO157"/>
      <c r="IP157"/>
      <c r="IQ157"/>
      <c r="IR157"/>
      <c r="IS157"/>
      <c r="IT157"/>
      <c r="IU157"/>
      <c r="IV157"/>
    </row>
    <row r="158" spans="1:256" s="82" customFormat="1" x14ac:dyDescent="0.2">
      <c r="A158"/>
      <c r="B158"/>
      <c r="C158" s="81"/>
      <c r="D158"/>
      <c r="E158"/>
      <c r="F158"/>
      <c r="G158"/>
      <c r="H158" s="81"/>
      <c r="I158"/>
      <c r="J158"/>
      <c r="K158"/>
      <c r="L158"/>
      <c r="M158" s="81"/>
      <c r="N158"/>
      <c r="O158"/>
      <c r="P158"/>
      <c r="Q158"/>
      <c r="R158" s="81"/>
      <c r="S158"/>
      <c r="T158"/>
      <c r="U158"/>
      <c r="FR158"/>
      <c r="FS158"/>
      <c r="FT158"/>
      <c r="FU158"/>
      <c r="FV158"/>
      <c r="FW158"/>
      <c r="FX158"/>
      <c r="FY158"/>
      <c r="FZ158"/>
      <c r="GA158"/>
      <c r="GB158"/>
      <c r="GC158"/>
      <c r="GD158"/>
      <c r="GE158"/>
      <c r="GF158"/>
      <c r="GG158"/>
      <c r="GH158"/>
      <c r="GI158"/>
      <c r="GJ158"/>
      <c r="GK158"/>
      <c r="GL158"/>
      <c r="GM158"/>
      <c r="GN158"/>
      <c r="GO158"/>
      <c r="GP158"/>
      <c r="GQ158"/>
      <c r="GR158"/>
      <c r="GS158"/>
      <c r="GT158"/>
      <c r="GU158"/>
      <c r="GV158"/>
      <c r="GW158"/>
      <c r="GX158"/>
      <c r="GY158"/>
      <c r="GZ158"/>
      <c r="HA158"/>
      <c r="HB158"/>
      <c r="HC158"/>
      <c r="HD158"/>
      <c r="HE158"/>
      <c r="HF158"/>
      <c r="HG158"/>
      <c r="HH158"/>
      <c r="HI158"/>
      <c r="HJ158"/>
      <c r="HK158"/>
      <c r="HL158"/>
      <c r="HM158"/>
      <c r="HN158"/>
      <c r="HO158"/>
      <c r="HP158"/>
      <c r="HQ158"/>
      <c r="HR158"/>
      <c r="HS158"/>
      <c r="HT158"/>
      <c r="HU158"/>
      <c r="HV158"/>
      <c r="HW158"/>
      <c r="HX158"/>
      <c r="HY158"/>
      <c r="HZ158"/>
      <c r="IA158"/>
      <c r="IB158"/>
      <c r="IC158"/>
      <c r="ID158"/>
      <c r="IE158"/>
      <c r="IF158"/>
      <c r="IG158"/>
      <c r="IH158"/>
      <c r="II158"/>
      <c r="IJ158"/>
      <c r="IK158"/>
      <c r="IL158"/>
      <c r="IM158"/>
      <c r="IN158"/>
      <c r="IO158"/>
      <c r="IP158"/>
      <c r="IQ158"/>
      <c r="IR158"/>
      <c r="IS158"/>
      <c r="IT158"/>
      <c r="IU158"/>
      <c r="IV158"/>
    </row>
    <row r="159" spans="1:256" s="82" customFormat="1" x14ac:dyDescent="0.2">
      <c r="A159"/>
      <c r="B159"/>
      <c r="C159" s="81"/>
      <c r="D159"/>
      <c r="E159"/>
      <c r="F159"/>
      <c r="G159"/>
      <c r="H159" s="81"/>
      <c r="I159"/>
      <c r="J159"/>
      <c r="K159"/>
      <c r="L159"/>
      <c r="M159" s="81"/>
      <c r="N159"/>
      <c r="O159"/>
      <c r="P159"/>
      <c r="Q159"/>
      <c r="R159" s="81"/>
      <c r="S159"/>
      <c r="T159"/>
      <c r="U159"/>
      <c r="FR159"/>
      <c r="FS159"/>
      <c r="FT159"/>
      <c r="FU159"/>
      <c r="FV159"/>
      <c r="FW159"/>
      <c r="FX159"/>
      <c r="FY159"/>
      <c r="FZ159"/>
      <c r="GA159"/>
      <c r="GB159"/>
      <c r="GC159"/>
      <c r="GD159"/>
      <c r="GE159"/>
      <c r="GF159"/>
      <c r="GG159"/>
      <c r="GH159"/>
      <c r="GI159"/>
      <c r="GJ159"/>
      <c r="GK159"/>
      <c r="GL159"/>
      <c r="GM159"/>
      <c r="GN159"/>
      <c r="GO159"/>
      <c r="GP159"/>
      <c r="GQ159"/>
      <c r="GR159"/>
      <c r="GS159"/>
      <c r="GT159"/>
      <c r="GU159"/>
      <c r="GV159"/>
      <c r="GW159"/>
      <c r="GX159"/>
      <c r="GY159"/>
      <c r="GZ159"/>
      <c r="HA159"/>
      <c r="HB159"/>
      <c r="HC159"/>
      <c r="HD159"/>
      <c r="HE159"/>
      <c r="HF159"/>
      <c r="HG159"/>
      <c r="HH159"/>
      <c r="HI159"/>
      <c r="HJ159"/>
      <c r="HK159"/>
      <c r="HL159"/>
      <c r="HM159"/>
      <c r="HN159"/>
      <c r="HO159"/>
      <c r="HP159"/>
      <c r="HQ159"/>
      <c r="HR159"/>
      <c r="HS159"/>
      <c r="HT159"/>
      <c r="HU159"/>
      <c r="HV159"/>
      <c r="HW159"/>
      <c r="HX159"/>
      <c r="HY159"/>
      <c r="HZ159"/>
      <c r="IA159"/>
      <c r="IB159"/>
      <c r="IC159"/>
      <c r="ID159"/>
      <c r="IE159"/>
      <c r="IF159"/>
      <c r="IG159"/>
      <c r="IH159"/>
      <c r="II159"/>
      <c r="IJ159"/>
      <c r="IK159"/>
      <c r="IL159"/>
      <c r="IM159"/>
      <c r="IN159"/>
      <c r="IO159"/>
      <c r="IP159"/>
      <c r="IQ159"/>
      <c r="IR159"/>
      <c r="IS159"/>
      <c r="IT159"/>
      <c r="IU159"/>
      <c r="IV159"/>
    </row>
    <row r="160" spans="1:256" s="82" customFormat="1" x14ac:dyDescent="0.2">
      <c r="A160"/>
      <c r="B160"/>
      <c r="C160" s="81"/>
      <c r="D160"/>
      <c r="E160"/>
      <c r="F160"/>
      <c r="G160"/>
      <c r="H160" s="81"/>
      <c r="I160"/>
      <c r="J160"/>
      <c r="K160"/>
      <c r="L160"/>
      <c r="M160" s="81"/>
      <c r="N160"/>
      <c r="O160"/>
      <c r="P160"/>
      <c r="Q160"/>
      <c r="R160" s="81"/>
      <c r="S160"/>
      <c r="T160"/>
      <c r="U160"/>
      <c r="FR160"/>
      <c r="FS160"/>
      <c r="FT160"/>
      <c r="FU160"/>
      <c r="FV160"/>
      <c r="FW160"/>
      <c r="FX160"/>
      <c r="FY160"/>
      <c r="FZ160"/>
      <c r="GA160"/>
      <c r="GB160"/>
      <c r="GC160"/>
      <c r="GD160"/>
      <c r="GE160"/>
      <c r="GF160"/>
      <c r="GG160"/>
      <c r="GH160"/>
      <c r="GI160"/>
      <c r="GJ160"/>
      <c r="GK160"/>
      <c r="GL160"/>
      <c r="GM160"/>
      <c r="GN160"/>
      <c r="GO160"/>
      <c r="GP160"/>
      <c r="GQ160"/>
      <c r="GR160"/>
      <c r="GS160"/>
      <c r="GT160"/>
      <c r="GU160"/>
      <c r="GV160"/>
      <c r="GW160"/>
      <c r="GX160"/>
      <c r="GY160"/>
      <c r="GZ160"/>
      <c r="HA160"/>
      <c r="HB160"/>
      <c r="HC160"/>
      <c r="HD160"/>
      <c r="HE160"/>
      <c r="HF160"/>
      <c r="HG160"/>
      <c r="HH160"/>
      <c r="HI160"/>
      <c r="HJ160"/>
      <c r="HK160"/>
      <c r="HL160"/>
      <c r="HM160"/>
      <c r="HN160"/>
      <c r="HO160"/>
      <c r="HP160"/>
      <c r="HQ160"/>
      <c r="HR160"/>
      <c r="HS160"/>
      <c r="HT160"/>
      <c r="HU160"/>
      <c r="HV160"/>
      <c r="HW160"/>
      <c r="HX160"/>
      <c r="HY160"/>
      <c r="HZ160"/>
      <c r="IA160"/>
      <c r="IB160"/>
      <c r="IC160"/>
      <c r="ID160"/>
      <c r="IE160"/>
      <c r="IF160"/>
      <c r="IG160"/>
      <c r="IH160"/>
      <c r="II160"/>
      <c r="IJ160"/>
      <c r="IK160"/>
      <c r="IL160"/>
      <c r="IM160"/>
      <c r="IN160"/>
      <c r="IO160"/>
      <c r="IP160"/>
      <c r="IQ160"/>
      <c r="IR160"/>
      <c r="IS160"/>
      <c r="IT160"/>
      <c r="IU160"/>
      <c r="IV160"/>
    </row>
    <row r="161" spans="1:256" s="82" customFormat="1" x14ac:dyDescent="0.2">
      <c r="A161"/>
      <c r="B161"/>
      <c r="C161" s="81"/>
      <c r="D161"/>
      <c r="E161"/>
      <c r="F161"/>
      <c r="G161"/>
      <c r="H161" s="81"/>
      <c r="I161"/>
      <c r="J161"/>
      <c r="K161"/>
      <c r="L161"/>
      <c r="M161" s="81"/>
      <c r="N161"/>
      <c r="O161"/>
      <c r="P161"/>
      <c r="Q161"/>
      <c r="R161" s="81"/>
      <c r="S161"/>
      <c r="T161"/>
      <c r="U161"/>
      <c r="FR161"/>
      <c r="FS161"/>
      <c r="FT161"/>
      <c r="FU161"/>
      <c r="FV161"/>
      <c r="FW161"/>
      <c r="FX161"/>
      <c r="FY161"/>
      <c r="FZ161"/>
      <c r="GA161"/>
      <c r="GB161"/>
      <c r="GC161"/>
      <c r="GD161"/>
      <c r="GE161"/>
      <c r="GF161"/>
      <c r="GG161"/>
      <c r="GH161"/>
      <c r="GI161"/>
      <c r="GJ161"/>
      <c r="GK161"/>
      <c r="GL161"/>
      <c r="GM161"/>
      <c r="GN161"/>
      <c r="GO161"/>
      <c r="GP161"/>
      <c r="GQ161"/>
      <c r="GR161"/>
      <c r="GS161"/>
      <c r="GT161"/>
      <c r="GU161"/>
      <c r="GV161"/>
      <c r="GW161"/>
      <c r="GX161"/>
      <c r="GY161"/>
      <c r="GZ161"/>
      <c r="HA161"/>
      <c r="HB161"/>
      <c r="HC161"/>
      <c r="HD161"/>
      <c r="HE161"/>
      <c r="HF161"/>
      <c r="HG161"/>
      <c r="HH161"/>
      <c r="HI161"/>
      <c r="HJ161"/>
      <c r="HK161"/>
      <c r="HL161"/>
      <c r="HM161"/>
      <c r="HN161"/>
      <c r="HO161"/>
      <c r="HP161"/>
      <c r="HQ161"/>
      <c r="HR161"/>
      <c r="HS161"/>
      <c r="HT161"/>
      <c r="HU161"/>
      <c r="HV161"/>
      <c r="HW161"/>
      <c r="HX161"/>
      <c r="HY161"/>
      <c r="HZ161"/>
      <c r="IA161"/>
      <c r="IB161"/>
      <c r="IC161"/>
      <c r="ID161"/>
      <c r="IE161"/>
      <c r="IF161"/>
      <c r="IG161"/>
      <c r="IH161"/>
      <c r="II161"/>
      <c r="IJ161"/>
      <c r="IK161"/>
      <c r="IL161"/>
      <c r="IM161"/>
      <c r="IN161"/>
      <c r="IO161"/>
      <c r="IP161"/>
      <c r="IQ161"/>
      <c r="IR161"/>
      <c r="IS161"/>
      <c r="IT161"/>
      <c r="IU161"/>
      <c r="IV161"/>
    </row>
    <row r="162" spans="1:256" s="82" customFormat="1" x14ac:dyDescent="0.2">
      <c r="A162"/>
      <c r="B162"/>
      <c r="C162" s="81"/>
      <c r="D162"/>
      <c r="E162"/>
      <c r="F162"/>
      <c r="G162"/>
      <c r="H162" s="81"/>
      <c r="I162"/>
      <c r="J162"/>
      <c r="K162"/>
      <c r="L162"/>
      <c r="M162" s="81"/>
      <c r="N162"/>
      <c r="O162"/>
      <c r="P162"/>
      <c r="Q162"/>
      <c r="R162" s="81"/>
      <c r="S162"/>
      <c r="T162"/>
      <c r="U162"/>
      <c r="FR162"/>
      <c r="FS162"/>
      <c r="FT162"/>
      <c r="FU162"/>
      <c r="FV162"/>
      <c r="FW162"/>
      <c r="FX162"/>
      <c r="FY162"/>
      <c r="FZ162"/>
      <c r="GA162"/>
      <c r="GB162"/>
      <c r="GC162"/>
      <c r="GD162"/>
      <c r="GE162"/>
      <c r="GF162"/>
      <c r="GG162"/>
      <c r="GH162"/>
      <c r="GI162"/>
      <c r="GJ162"/>
      <c r="GK162"/>
      <c r="GL162"/>
      <c r="GM162"/>
      <c r="GN162"/>
      <c r="GO162"/>
      <c r="GP162"/>
      <c r="GQ162"/>
      <c r="GR162"/>
      <c r="GS162"/>
      <c r="GT162"/>
      <c r="GU162"/>
      <c r="GV162"/>
      <c r="GW162"/>
      <c r="GX162"/>
      <c r="GY162"/>
      <c r="GZ162"/>
      <c r="HA162"/>
      <c r="HB162"/>
      <c r="HC162"/>
      <c r="HD162"/>
      <c r="HE162"/>
      <c r="HF162"/>
      <c r="HG162"/>
      <c r="HH162"/>
      <c r="HI162"/>
      <c r="HJ162"/>
      <c r="HK162"/>
      <c r="HL162"/>
      <c r="HM162"/>
      <c r="HN162"/>
      <c r="HO162"/>
      <c r="HP162"/>
      <c r="HQ162"/>
      <c r="HR162"/>
      <c r="HS162"/>
      <c r="HT162"/>
      <c r="HU162"/>
      <c r="HV162"/>
      <c r="HW162"/>
      <c r="HX162"/>
      <c r="HY162"/>
      <c r="HZ162"/>
      <c r="IA162"/>
      <c r="IB162"/>
      <c r="IC162"/>
      <c r="ID162"/>
      <c r="IE162"/>
      <c r="IF162"/>
      <c r="IG162"/>
      <c r="IH162"/>
      <c r="II162"/>
      <c r="IJ162"/>
      <c r="IK162"/>
      <c r="IL162"/>
      <c r="IM162"/>
      <c r="IN162"/>
      <c r="IO162"/>
      <c r="IP162"/>
      <c r="IQ162"/>
      <c r="IR162"/>
      <c r="IS162"/>
      <c r="IT162"/>
      <c r="IU162"/>
      <c r="IV162"/>
    </row>
    <row r="163" spans="1:256" s="82" customFormat="1" x14ac:dyDescent="0.2">
      <c r="A163"/>
      <c r="B163"/>
      <c r="C163" s="81"/>
      <c r="D163"/>
      <c r="E163"/>
      <c r="F163"/>
      <c r="G163"/>
      <c r="H163" s="81"/>
      <c r="I163"/>
      <c r="J163"/>
      <c r="K163"/>
      <c r="L163"/>
      <c r="M163" s="81"/>
      <c r="N163"/>
      <c r="O163"/>
      <c r="P163"/>
      <c r="Q163"/>
      <c r="R163" s="81"/>
      <c r="S163"/>
      <c r="T163"/>
      <c r="U163"/>
      <c r="FR163"/>
      <c r="FS163"/>
      <c r="FT163"/>
      <c r="FU163"/>
      <c r="FV163"/>
      <c r="FW163"/>
      <c r="FX163"/>
      <c r="FY163"/>
      <c r="FZ163"/>
      <c r="GA163"/>
      <c r="GB163"/>
      <c r="GC163"/>
      <c r="GD163"/>
      <c r="GE163"/>
      <c r="GF163"/>
      <c r="GG163"/>
      <c r="GH163"/>
      <c r="GI163"/>
      <c r="GJ163"/>
      <c r="GK163"/>
      <c r="GL163"/>
      <c r="GM163"/>
      <c r="GN163"/>
      <c r="GO163"/>
      <c r="GP163"/>
      <c r="GQ163"/>
      <c r="GR163"/>
      <c r="GS163"/>
      <c r="GT163"/>
      <c r="GU163"/>
      <c r="GV163"/>
      <c r="GW163"/>
      <c r="GX163"/>
      <c r="GY163"/>
      <c r="GZ163"/>
      <c r="HA163"/>
      <c r="HB163"/>
      <c r="HC163"/>
      <c r="HD163"/>
      <c r="HE163"/>
      <c r="HF163"/>
      <c r="HG163"/>
      <c r="HH163"/>
      <c r="HI163"/>
      <c r="HJ163"/>
      <c r="HK163"/>
      <c r="HL163"/>
      <c r="HM163"/>
      <c r="HN163"/>
      <c r="HO163"/>
      <c r="HP163"/>
      <c r="HQ163"/>
      <c r="HR163"/>
      <c r="HS163"/>
      <c r="HT163"/>
      <c r="HU163"/>
      <c r="HV163"/>
      <c r="HW163"/>
      <c r="HX163"/>
      <c r="HY163"/>
      <c r="HZ163"/>
      <c r="IA163"/>
      <c r="IB163"/>
      <c r="IC163"/>
      <c r="ID163"/>
      <c r="IE163"/>
      <c r="IF163"/>
      <c r="IG163"/>
      <c r="IH163"/>
      <c r="II163"/>
      <c r="IJ163"/>
      <c r="IK163"/>
      <c r="IL163"/>
      <c r="IM163"/>
      <c r="IN163"/>
      <c r="IO163"/>
      <c r="IP163"/>
      <c r="IQ163"/>
      <c r="IR163"/>
      <c r="IS163"/>
      <c r="IT163"/>
      <c r="IU163"/>
      <c r="IV163"/>
    </row>
    <row r="164" spans="1:256" s="82" customFormat="1" x14ac:dyDescent="0.2">
      <c r="A164"/>
      <c r="B164"/>
      <c r="C164" s="81"/>
      <c r="D164"/>
      <c r="E164"/>
      <c r="F164"/>
      <c r="G164"/>
      <c r="H164" s="81"/>
      <c r="I164"/>
      <c r="J164"/>
      <c r="K164"/>
      <c r="L164"/>
      <c r="M164" s="81"/>
      <c r="N164"/>
      <c r="O164"/>
      <c r="P164"/>
      <c r="Q164"/>
      <c r="R164" s="81"/>
      <c r="S164"/>
      <c r="T164"/>
      <c r="U164"/>
      <c r="FR164"/>
      <c r="FS164"/>
      <c r="FT164"/>
      <c r="FU164"/>
      <c r="FV164"/>
      <c r="FW164"/>
      <c r="FX164"/>
      <c r="FY164"/>
      <c r="FZ164"/>
      <c r="GA164"/>
      <c r="GB164"/>
      <c r="GC164"/>
      <c r="GD164"/>
      <c r="GE164"/>
      <c r="GF164"/>
      <c r="GG164"/>
      <c r="GH164"/>
      <c r="GI164"/>
      <c r="GJ164"/>
      <c r="GK164"/>
      <c r="GL164"/>
      <c r="GM164"/>
      <c r="GN164"/>
      <c r="GO164"/>
      <c r="GP164"/>
      <c r="GQ164"/>
      <c r="GR164"/>
      <c r="GS164"/>
      <c r="GT164"/>
      <c r="GU164"/>
      <c r="GV164"/>
      <c r="GW164"/>
      <c r="GX164"/>
      <c r="GY164"/>
      <c r="GZ164"/>
      <c r="HA164"/>
      <c r="HB164"/>
      <c r="HC164"/>
      <c r="HD164"/>
      <c r="HE164"/>
      <c r="HF164"/>
      <c r="HG164"/>
      <c r="HH164"/>
      <c r="HI164"/>
      <c r="HJ164"/>
      <c r="HK164"/>
      <c r="HL164"/>
      <c r="HM164"/>
      <c r="HN164"/>
      <c r="HO164"/>
      <c r="HP164"/>
      <c r="HQ164"/>
      <c r="HR164"/>
      <c r="HS164"/>
      <c r="HT164"/>
      <c r="HU164"/>
      <c r="HV164"/>
      <c r="HW164"/>
      <c r="HX164"/>
      <c r="HY164"/>
      <c r="HZ164"/>
      <c r="IA164"/>
      <c r="IB164"/>
      <c r="IC164"/>
      <c r="ID164"/>
      <c r="IE164"/>
      <c r="IF164"/>
      <c r="IG164"/>
      <c r="IH164"/>
      <c r="II164"/>
      <c r="IJ164"/>
      <c r="IK164"/>
      <c r="IL164"/>
      <c r="IM164"/>
      <c r="IN164"/>
      <c r="IO164"/>
      <c r="IP164"/>
      <c r="IQ164"/>
      <c r="IR164"/>
      <c r="IS164"/>
      <c r="IT164"/>
      <c r="IU164"/>
      <c r="IV164"/>
    </row>
    <row r="165" spans="1:256" s="82" customFormat="1" x14ac:dyDescent="0.2">
      <c r="A165"/>
      <c r="B165"/>
      <c r="C165" s="81"/>
      <c r="D165"/>
      <c r="E165"/>
      <c r="F165"/>
      <c r="G165"/>
      <c r="H165" s="81"/>
      <c r="I165"/>
      <c r="J165"/>
      <c r="K165"/>
      <c r="L165"/>
      <c r="M165" s="81"/>
      <c r="N165"/>
      <c r="O165"/>
      <c r="P165"/>
      <c r="Q165"/>
      <c r="R165" s="81"/>
      <c r="S165"/>
      <c r="T165"/>
      <c r="U165"/>
      <c r="FR165"/>
      <c r="FS165"/>
      <c r="FT165"/>
      <c r="FU165"/>
      <c r="FV165"/>
      <c r="FW165"/>
      <c r="FX165"/>
      <c r="FY165"/>
      <c r="FZ165"/>
      <c r="GA165"/>
      <c r="GB165"/>
      <c r="GC165"/>
      <c r="GD165"/>
      <c r="GE165"/>
      <c r="GF165"/>
      <c r="GG165"/>
      <c r="GH165"/>
      <c r="GI165"/>
      <c r="GJ165"/>
      <c r="GK165"/>
      <c r="GL165"/>
      <c r="GM165"/>
      <c r="GN165"/>
      <c r="GO165"/>
      <c r="GP165"/>
      <c r="GQ165"/>
      <c r="GR165"/>
      <c r="GS165"/>
      <c r="GT165"/>
      <c r="GU165"/>
      <c r="GV165"/>
      <c r="GW165"/>
      <c r="GX165"/>
      <c r="GY165"/>
      <c r="GZ165"/>
      <c r="HA165"/>
      <c r="HB165"/>
      <c r="HC165"/>
      <c r="HD165"/>
      <c r="HE165"/>
      <c r="HF165"/>
      <c r="HG165"/>
      <c r="HH165"/>
      <c r="HI165"/>
      <c r="HJ165"/>
      <c r="HK165"/>
      <c r="HL165"/>
      <c r="HM165"/>
      <c r="HN165"/>
      <c r="HO165"/>
      <c r="HP165"/>
      <c r="HQ165"/>
      <c r="HR165"/>
      <c r="HS165"/>
      <c r="HT165"/>
      <c r="HU165"/>
      <c r="HV165"/>
      <c r="HW165"/>
      <c r="HX165"/>
      <c r="HY165"/>
      <c r="HZ165"/>
      <c r="IA165"/>
      <c r="IB165"/>
      <c r="IC165"/>
      <c r="ID165"/>
      <c r="IE165"/>
      <c r="IF165"/>
      <c r="IG165"/>
      <c r="IH165"/>
      <c r="II165"/>
      <c r="IJ165"/>
      <c r="IK165"/>
      <c r="IL165"/>
      <c r="IM165"/>
      <c r="IN165"/>
      <c r="IO165"/>
      <c r="IP165"/>
      <c r="IQ165"/>
      <c r="IR165"/>
      <c r="IS165"/>
      <c r="IT165"/>
      <c r="IU165"/>
      <c r="IV165"/>
    </row>
    <row r="166" spans="1:256" s="82" customFormat="1" x14ac:dyDescent="0.2">
      <c r="A166"/>
      <c r="B166"/>
      <c r="C166" s="81"/>
      <c r="D166"/>
      <c r="E166"/>
      <c r="F166"/>
      <c r="G166"/>
      <c r="H166" s="81"/>
      <c r="I166"/>
      <c r="J166"/>
      <c r="K166"/>
      <c r="L166"/>
      <c r="M166" s="81"/>
      <c r="N166"/>
      <c r="O166"/>
      <c r="P166"/>
      <c r="Q166"/>
      <c r="R166" s="81"/>
      <c r="S166"/>
      <c r="T166"/>
      <c r="U166"/>
      <c r="FR166"/>
      <c r="FS166"/>
      <c r="FT166"/>
      <c r="FU166"/>
      <c r="FV166"/>
      <c r="FW166"/>
      <c r="FX166"/>
      <c r="FY166"/>
      <c r="FZ166"/>
      <c r="GA166"/>
      <c r="GB166"/>
      <c r="GC166"/>
      <c r="GD166"/>
      <c r="GE166"/>
      <c r="GF166"/>
      <c r="GG166"/>
      <c r="GH166"/>
      <c r="GI166"/>
      <c r="GJ166"/>
      <c r="GK166"/>
      <c r="GL166"/>
      <c r="GM166"/>
      <c r="GN166"/>
      <c r="GO166"/>
      <c r="GP166"/>
      <c r="GQ166"/>
      <c r="GR166"/>
      <c r="GS166"/>
      <c r="GT166"/>
      <c r="GU166"/>
      <c r="GV166"/>
      <c r="GW166"/>
      <c r="GX166"/>
      <c r="GY166"/>
      <c r="GZ166"/>
      <c r="HA166"/>
      <c r="HB166"/>
      <c r="HC166"/>
      <c r="HD166"/>
      <c r="HE166"/>
      <c r="HF166"/>
      <c r="HG166"/>
      <c r="HH166"/>
      <c r="HI166"/>
      <c r="HJ166"/>
      <c r="HK166"/>
      <c r="HL166"/>
      <c r="HM166"/>
      <c r="HN166"/>
      <c r="HO166"/>
      <c r="HP166"/>
      <c r="HQ166"/>
      <c r="HR166"/>
      <c r="HS166"/>
      <c r="HT166"/>
      <c r="HU166"/>
      <c r="HV166"/>
      <c r="HW166"/>
      <c r="HX166"/>
      <c r="HY166"/>
      <c r="HZ166"/>
      <c r="IA166"/>
      <c r="IB166"/>
      <c r="IC166"/>
      <c r="ID166"/>
      <c r="IE166"/>
      <c r="IF166"/>
      <c r="IG166"/>
      <c r="IH166"/>
      <c r="II166"/>
      <c r="IJ166"/>
      <c r="IK166"/>
      <c r="IL166"/>
      <c r="IM166"/>
      <c r="IN166"/>
      <c r="IO166"/>
      <c r="IP166"/>
      <c r="IQ166"/>
      <c r="IR166"/>
      <c r="IS166"/>
      <c r="IT166"/>
      <c r="IU166"/>
      <c r="IV166"/>
    </row>
    <row r="167" spans="1:256" s="82" customFormat="1" x14ac:dyDescent="0.2">
      <c r="A167"/>
      <c r="B167"/>
      <c r="C167" s="81"/>
      <c r="D167"/>
      <c r="E167"/>
      <c r="F167"/>
      <c r="G167"/>
      <c r="H167" s="81"/>
      <c r="I167"/>
      <c r="J167"/>
      <c r="K167"/>
      <c r="L167"/>
      <c r="M167" s="81"/>
      <c r="N167"/>
      <c r="O167"/>
      <c r="P167"/>
      <c r="Q167"/>
      <c r="R167" s="81"/>
      <c r="S167"/>
      <c r="T167"/>
      <c r="U167"/>
      <c r="FR167"/>
      <c r="FS167"/>
      <c r="FT167"/>
      <c r="FU167"/>
      <c r="FV167"/>
      <c r="FW167"/>
      <c r="FX167"/>
      <c r="FY167"/>
      <c r="FZ167"/>
      <c r="GA167"/>
      <c r="GB167"/>
      <c r="GC167"/>
      <c r="GD167"/>
      <c r="GE167"/>
      <c r="GF167"/>
      <c r="GG167"/>
      <c r="GH167"/>
      <c r="GI167"/>
      <c r="GJ167"/>
      <c r="GK167"/>
      <c r="GL167"/>
      <c r="GM167"/>
      <c r="GN167"/>
      <c r="GO167"/>
      <c r="GP167"/>
      <c r="GQ167"/>
      <c r="GR167"/>
      <c r="GS167"/>
      <c r="GT167"/>
      <c r="GU167"/>
      <c r="GV167"/>
      <c r="GW167"/>
      <c r="GX167"/>
      <c r="GY167"/>
      <c r="GZ167"/>
      <c r="HA167"/>
      <c r="HB167"/>
      <c r="HC167"/>
      <c r="HD167"/>
      <c r="HE167"/>
      <c r="HF167"/>
      <c r="HG167"/>
      <c r="HH167"/>
      <c r="HI167"/>
      <c r="HJ167"/>
      <c r="HK167"/>
      <c r="HL167"/>
      <c r="HM167"/>
      <c r="HN167"/>
      <c r="HO167"/>
      <c r="HP167"/>
      <c r="HQ167"/>
      <c r="HR167"/>
      <c r="HS167"/>
      <c r="HT167"/>
      <c r="HU167"/>
      <c r="HV167"/>
      <c r="HW167"/>
      <c r="HX167"/>
      <c r="HY167"/>
      <c r="HZ167"/>
      <c r="IA167"/>
      <c r="IB167"/>
      <c r="IC167"/>
      <c r="ID167"/>
      <c r="IE167"/>
      <c r="IF167"/>
      <c r="IG167"/>
      <c r="IH167"/>
      <c r="II167"/>
      <c r="IJ167"/>
      <c r="IK167"/>
      <c r="IL167"/>
      <c r="IM167"/>
      <c r="IN167"/>
      <c r="IO167"/>
      <c r="IP167"/>
      <c r="IQ167"/>
      <c r="IR167"/>
      <c r="IS167"/>
      <c r="IT167"/>
      <c r="IU167"/>
      <c r="IV167"/>
    </row>
    <row r="168" spans="1:256" s="82" customFormat="1" x14ac:dyDescent="0.2">
      <c r="A168"/>
      <c r="B168"/>
      <c r="C168" s="81"/>
      <c r="D168"/>
      <c r="E168"/>
      <c r="F168"/>
      <c r="G168"/>
      <c r="H168" s="81"/>
      <c r="I168"/>
      <c r="J168"/>
      <c r="K168"/>
      <c r="L168"/>
      <c r="M168" s="81"/>
      <c r="N168"/>
      <c r="O168"/>
      <c r="P168"/>
      <c r="Q168"/>
      <c r="R168" s="81"/>
      <c r="S168"/>
      <c r="T168"/>
      <c r="U168"/>
      <c r="FR168"/>
      <c r="FS168"/>
      <c r="FT168"/>
      <c r="FU168"/>
      <c r="FV168"/>
      <c r="FW168"/>
      <c r="FX168"/>
      <c r="FY168"/>
      <c r="FZ168"/>
      <c r="GA168"/>
      <c r="GB168"/>
      <c r="GC168"/>
      <c r="GD168"/>
      <c r="GE168"/>
      <c r="GF168"/>
      <c r="GG168"/>
      <c r="GH168"/>
      <c r="GI168"/>
      <c r="GJ168"/>
      <c r="GK168"/>
      <c r="GL168"/>
      <c r="GM168"/>
      <c r="GN168"/>
      <c r="GO168"/>
      <c r="GP168"/>
      <c r="GQ168"/>
      <c r="GR168"/>
      <c r="GS168"/>
      <c r="GT168"/>
      <c r="GU168"/>
      <c r="GV168"/>
      <c r="GW168"/>
      <c r="GX168"/>
      <c r="GY168"/>
      <c r="GZ168"/>
      <c r="HA168"/>
      <c r="HB168"/>
      <c r="HC168"/>
      <c r="HD168"/>
      <c r="HE168"/>
      <c r="HF168"/>
      <c r="HG168"/>
      <c r="HH168"/>
      <c r="HI168"/>
      <c r="HJ168"/>
      <c r="HK168"/>
      <c r="HL168"/>
      <c r="HM168"/>
      <c r="HN168"/>
      <c r="HO168"/>
      <c r="HP168"/>
      <c r="HQ168"/>
      <c r="HR168"/>
      <c r="HS168"/>
      <c r="HT168"/>
      <c r="HU168"/>
      <c r="HV168"/>
      <c r="HW168"/>
      <c r="HX168"/>
      <c r="HY168"/>
      <c r="HZ168"/>
      <c r="IA168"/>
      <c r="IB168"/>
      <c r="IC168"/>
      <c r="ID168"/>
      <c r="IE168"/>
      <c r="IF168"/>
      <c r="IG168"/>
      <c r="IH168"/>
      <c r="II168"/>
      <c r="IJ168"/>
      <c r="IK168"/>
      <c r="IL168"/>
      <c r="IM168"/>
      <c r="IN168"/>
      <c r="IO168"/>
      <c r="IP168"/>
      <c r="IQ168"/>
      <c r="IR168"/>
      <c r="IS168"/>
      <c r="IT168"/>
      <c r="IU168"/>
      <c r="IV168"/>
    </row>
    <row r="169" spans="1:256" s="82" customFormat="1" x14ac:dyDescent="0.2">
      <c r="A169"/>
      <c r="B169"/>
      <c r="C169" s="81"/>
      <c r="D169"/>
      <c r="E169"/>
      <c r="F169"/>
      <c r="G169"/>
      <c r="H169" s="81"/>
      <c r="I169"/>
      <c r="J169"/>
      <c r="K169"/>
      <c r="L169"/>
      <c r="M169" s="81"/>
      <c r="N169"/>
      <c r="O169"/>
      <c r="P169"/>
      <c r="Q169"/>
      <c r="R169" s="81"/>
      <c r="S169"/>
      <c r="T169"/>
      <c r="U169"/>
      <c r="FR169"/>
      <c r="FS169"/>
      <c r="FT169"/>
      <c r="FU169"/>
      <c r="FV169"/>
      <c r="FW169"/>
      <c r="FX169"/>
      <c r="FY169"/>
      <c r="FZ169"/>
      <c r="GA169"/>
      <c r="GB169"/>
      <c r="GC169"/>
      <c r="GD169"/>
      <c r="GE169"/>
      <c r="GF169"/>
      <c r="GG169"/>
      <c r="GH169"/>
      <c r="GI169"/>
      <c r="GJ169"/>
      <c r="GK169"/>
      <c r="GL169"/>
      <c r="GM169"/>
      <c r="GN169"/>
      <c r="GO169"/>
      <c r="GP169"/>
      <c r="GQ169"/>
      <c r="GR169"/>
      <c r="GS169"/>
      <c r="GT169"/>
      <c r="GU169"/>
      <c r="GV169"/>
      <c r="GW169"/>
      <c r="GX169"/>
      <c r="GY169"/>
      <c r="GZ169"/>
      <c r="HA169"/>
      <c r="HB169"/>
      <c r="HC169"/>
      <c r="HD169"/>
      <c r="HE169"/>
      <c r="HF169"/>
      <c r="HG169"/>
      <c r="HH169"/>
      <c r="HI169"/>
      <c r="HJ169"/>
      <c r="HK169"/>
      <c r="HL169"/>
      <c r="HM169"/>
      <c r="HN169"/>
      <c r="HO169"/>
      <c r="HP169"/>
      <c r="HQ169"/>
      <c r="HR169"/>
      <c r="HS169"/>
      <c r="HT169"/>
      <c r="HU169"/>
      <c r="HV169"/>
      <c r="HW169"/>
      <c r="HX169"/>
      <c r="HY169"/>
      <c r="HZ169"/>
      <c r="IA169"/>
      <c r="IB169"/>
      <c r="IC169"/>
      <c r="ID169"/>
      <c r="IE169"/>
      <c r="IF169"/>
      <c r="IG169"/>
      <c r="IH169"/>
      <c r="II169"/>
      <c r="IJ169"/>
      <c r="IK169"/>
      <c r="IL169"/>
      <c r="IM169"/>
      <c r="IN169"/>
      <c r="IO169"/>
      <c r="IP169"/>
      <c r="IQ169"/>
      <c r="IR169"/>
      <c r="IS169"/>
      <c r="IT169"/>
      <c r="IU169"/>
      <c r="IV169"/>
    </row>
    <row r="170" spans="1:256" s="82" customFormat="1" x14ac:dyDescent="0.2">
      <c r="A170"/>
      <c r="B170"/>
      <c r="C170" s="81"/>
      <c r="D170"/>
      <c r="E170"/>
      <c r="F170"/>
      <c r="G170"/>
      <c r="H170" s="81"/>
      <c r="I170"/>
      <c r="J170"/>
      <c r="K170"/>
      <c r="L170"/>
      <c r="M170" s="81"/>
      <c r="N170"/>
      <c r="O170"/>
      <c r="P170"/>
      <c r="Q170"/>
      <c r="R170" s="81"/>
      <c r="S170"/>
      <c r="T170"/>
      <c r="U170"/>
      <c r="FR170"/>
      <c r="FS170"/>
      <c r="FT170"/>
      <c r="FU170"/>
      <c r="FV170"/>
      <c r="FW170"/>
      <c r="FX170"/>
      <c r="FY170"/>
      <c r="FZ170"/>
      <c r="GA170"/>
      <c r="GB170"/>
      <c r="GC170"/>
      <c r="GD170"/>
      <c r="GE170"/>
      <c r="GF170"/>
      <c r="GG170"/>
      <c r="GH170"/>
      <c r="GI170"/>
      <c r="GJ170"/>
      <c r="GK170"/>
      <c r="GL170"/>
      <c r="GM170"/>
      <c r="GN170"/>
      <c r="GO170"/>
      <c r="GP170"/>
      <c r="GQ170"/>
      <c r="GR170"/>
      <c r="GS170"/>
      <c r="GT170"/>
      <c r="GU170"/>
      <c r="GV170"/>
      <c r="GW170"/>
      <c r="GX170"/>
      <c r="GY170"/>
      <c r="GZ170"/>
      <c r="HA170"/>
      <c r="HB170"/>
      <c r="HC170"/>
      <c r="HD170"/>
      <c r="HE170"/>
      <c r="HF170"/>
      <c r="HG170"/>
      <c r="HH170"/>
      <c r="HI170"/>
      <c r="HJ170"/>
      <c r="HK170"/>
      <c r="HL170"/>
      <c r="HM170"/>
      <c r="HN170"/>
      <c r="HO170"/>
      <c r="HP170"/>
      <c r="HQ170"/>
      <c r="HR170"/>
      <c r="HS170"/>
      <c r="HT170"/>
      <c r="HU170"/>
      <c r="HV170"/>
      <c r="HW170"/>
      <c r="HX170"/>
      <c r="HY170"/>
      <c r="HZ170"/>
      <c r="IA170"/>
      <c r="IB170"/>
      <c r="IC170"/>
      <c r="ID170"/>
      <c r="IE170"/>
      <c r="IF170"/>
      <c r="IG170"/>
      <c r="IH170"/>
      <c r="II170"/>
      <c r="IJ170"/>
      <c r="IK170"/>
      <c r="IL170"/>
      <c r="IM170"/>
      <c r="IN170"/>
      <c r="IO170"/>
      <c r="IP170"/>
      <c r="IQ170"/>
      <c r="IR170"/>
      <c r="IS170"/>
      <c r="IT170"/>
      <c r="IU170"/>
      <c r="IV170"/>
    </row>
    <row r="171" spans="1:256" s="82" customFormat="1" x14ac:dyDescent="0.2">
      <c r="A171"/>
      <c r="B171"/>
      <c r="C171" s="81"/>
      <c r="D171"/>
      <c r="E171"/>
      <c r="F171"/>
      <c r="G171"/>
      <c r="H171" s="81"/>
      <c r="I171"/>
      <c r="J171"/>
      <c r="K171"/>
      <c r="L171"/>
      <c r="M171" s="81"/>
      <c r="N171"/>
      <c r="O171"/>
      <c r="P171"/>
      <c r="Q171"/>
      <c r="R171" s="81"/>
      <c r="S171"/>
      <c r="T171"/>
      <c r="U171"/>
      <c r="FR171"/>
      <c r="FS171"/>
      <c r="FT171"/>
      <c r="FU171"/>
      <c r="FV171"/>
      <c r="FW171"/>
      <c r="FX171"/>
      <c r="FY171"/>
      <c r="FZ171"/>
      <c r="GA171"/>
      <c r="GB171"/>
      <c r="GC171"/>
      <c r="GD171"/>
      <c r="GE171"/>
      <c r="GF171"/>
      <c r="GG171"/>
      <c r="GH171"/>
      <c r="GI171"/>
      <c r="GJ171"/>
      <c r="GK171"/>
      <c r="GL171"/>
      <c r="GM171"/>
      <c r="GN171"/>
      <c r="GO171"/>
      <c r="GP171"/>
      <c r="GQ171"/>
      <c r="GR171"/>
      <c r="GS171"/>
      <c r="GT171"/>
      <c r="GU171"/>
      <c r="GV171"/>
      <c r="GW171"/>
      <c r="GX171"/>
      <c r="GY171"/>
      <c r="GZ171"/>
      <c r="HA171"/>
      <c r="HB171"/>
      <c r="HC171"/>
      <c r="HD171"/>
      <c r="HE171"/>
      <c r="HF171"/>
      <c r="HG171"/>
      <c r="HH171"/>
      <c r="HI171"/>
      <c r="HJ171"/>
      <c r="HK171"/>
      <c r="HL171"/>
      <c r="HM171"/>
      <c r="HN171"/>
      <c r="HO171"/>
      <c r="HP171"/>
      <c r="HQ171"/>
      <c r="HR171"/>
      <c r="HS171"/>
      <c r="HT171"/>
      <c r="HU171"/>
      <c r="HV171"/>
      <c r="HW171"/>
      <c r="HX171"/>
      <c r="HY171"/>
      <c r="HZ171"/>
      <c r="IA171"/>
      <c r="IB171"/>
      <c r="IC171"/>
      <c r="ID171"/>
      <c r="IE171"/>
      <c r="IF171"/>
      <c r="IG171"/>
      <c r="IH171"/>
      <c r="II171"/>
      <c r="IJ171"/>
      <c r="IK171"/>
      <c r="IL171"/>
      <c r="IM171"/>
      <c r="IN171"/>
      <c r="IO171"/>
      <c r="IP171"/>
      <c r="IQ171"/>
      <c r="IR171"/>
      <c r="IS171"/>
      <c r="IT171"/>
      <c r="IU171"/>
      <c r="IV171"/>
    </row>
    <row r="172" spans="1:256" s="82" customFormat="1" x14ac:dyDescent="0.2">
      <c r="A172"/>
      <c r="B172"/>
      <c r="C172" s="81"/>
      <c r="D172"/>
      <c r="E172"/>
      <c r="F172"/>
      <c r="G172"/>
      <c r="H172" s="81"/>
      <c r="I172"/>
      <c r="J172"/>
      <c r="K172"/>
      <c r="L172"/>
      <c r="M172" s="81"/>
      <c r="N172"/>
      <c r="O172"/>
      <c r="P172"/>
      <c r="Q172"/>
      <c r="R172" s="81"/>
      <c r="S172"/>
      <c r="T172"/>
      <c r="U172"/>
      <c r="FR172"/>
      <c r="FS172"/>
      <c r="FT172"/>
      <c r="FU172"/>
      <c r="FV172"/>
      <c r="FW172"/>
      <c r="FX172"/>
      <c r="FY172"/>
      <c r="FZ172"/>
      <c r="GA172"/>
      <c r="GB172"/>
      <c r="GC172"/>
      <c r="GD172"/>
      <c r="GE172"/>
      <c r="GF172"/>
      <c r="GG172"/>
      <c r="GH172"/>
      <c r="GI172"/>
      <c r="GJ172"/>
      <c r="GK172"/>
      <c r="GL172"/>
      <c r="GM172"/>
      <c r="GN172"/>
      <c r="GO172"/>
      <c r="GP172"/>
      <c r="GQ172"/>
      <c r="GR172"/>
      <c r="GS172"/>
      <c r="GT172"/>
      <c r="GU172"/>
      <c r="GV172"/>
      <c r="GW172"/>
      <c r="GX172"/>
      <c r="GY172"/>
      <c r="GZ172"/>
      <c r="HA172"/>
      <c r="HB172"/>
      <c r="HC172"/>
      <c r="HD172"/>
      <c r="HE172"/>
      <c r="HF172"/>
      <c r="HG172"/>
      <c r="HH172"/>
      <c r="HI172"/>
      <c r="HJ172"/>
      <c r="HK172"/>
      <c r="HL172"/>
      <c r="HM172"/>
      <c r="HN172"/>
      <c r="HO172"/>
      <c r="HP172"/>
      <c r="HQ172"/>
      <c r="HR172"/>
      <c r="HS172"/>
      <c r="HT172"/>
      <c r="HU172"/>
      <c r="HV172"/>
      <c r="HW172"/>
      <c r="HX172"/>
      <c r="HY172"/>
      <c r="HZ172"/>
      <c r="IA172"/>
      <c r="IB172"/>
      <c r="IC172"/>
      <c r="ID172"/>
      <c r="IE172"/>
      <c r="IF172"/>
      <c r="IG172"/>
      <c r="IH172"/>
      <c r="II172"/>
      <c r="IJ172"/>
      <c r="IK172"/>
      <c r="IL172"/>
      <c r="IM172"/>
      <c r="IN172"/>
      <c r="IO172"/>
      <c r="IP172"/>
      <c r="IQ172"/>
      <c r="IR172"/>
      <c r="IS172"/>
      <c r="IT172"/>
      <c r="IU172"/>
      <c r="IV172"/>
    </row>
    <row r="173" spans="1:256" s="82" customFormat="1" x14ac:dyDescent="0.2">
      <c r="A173"/>
      <c r="B173"/>
      <c r="C173" s="81"/>
      <c r="D173"/>
      <c r="E173"/>
      <c r="F173"/>
      <c r="G173"/>
      <c r="H173" s="81"/>
      <c r="I173"/>
      <c r="J173"/>
      <c r="K173"/>
      <c r="L173"/>
      <c r="M173" s="81"/>
      <c r="N173"/>
      <c r="O173"/>
      <c r="P173"/>
      <c r="Q173"/>
      <c r="R173" s="81"/>
      <c r="S173"/>
      <c r="T173"/>
      <c r="U173"/>
      <c r="FR173"/>
      <c r="FS173"/>
      <c r="FT173"/>
      <c r="FU173"/>
      <c r="FV173"/>
      <c r="FW173"/>
      <c r="FX173"/>
      <c r="FY173"/>
      <c r="FZ173"/>
      <c r="GA173"/>
      <c r="GB173"/>
      <c r="GC173"/>
      <c r="GD173"/>
      <c r="GE173"/>
      <c r="GF173"/>
      <c r="GG173"/>
      <c r="GH173"/>
      <c r="GI173"/>
      <c r="GJ173"/>
      <c r="GK173"/>
      <c r="GL173"/>
      <c r="GM173"/>
      <c r="GN173"/>
      <c r="GO173"/>
      <c r="GP173"/>
      <c r="GQ173"/>
      <c r="GR173"/>
      <c r="GS173"/>
      <c r="GT173"/>
      <c r="GU173"/>
      <c r="GV173"/>
      <c r="GW173"/>
      <c r="GX173"/>
      <c r="GY173"/>
      <c r="GZ173"/>
      <c r="HA173"/>
      <c r="HB173"/>
      <c r="HC173"/>
      <c r="HD173"/>
      <c r="HE173"/>
      <c r="HF173"/>
      <c r="HG173"/>
      <c r="HH173"/>
      <c r="HI173"/>
      <c r="HJ173"/>
      <c r="HK173"/>
      <c r="HL173"/>
      <c r="HM173"/>
      <c r="HN173"/>
      <c r="HO173"/>
      <c r="HP173"/>
      <c r="HQ173"/>
      <c r="HR173"/>
      <c r="HS173"/>
      <c r="HT173"/>
      <c r="HU173"/>
      <c r="HV173"/>
      <c r="HW173"/>
      <c r="HX173"/>
      <c r="HY173"/>
      <c r="HZ173"/>
      <c r="IA173"/>
      <c r="IB173"/>
      <c r="IC173"/>
      <c r="ID173"/>
      <c r="IE173"/>
      <c r="IF173"/>
      <c r="IG173"/>
      <c r="IH173"/>
      <c r="II173"/>
      <c r="IJ173"/>
      <c r="IK173"/>
      <c r="IL173"/>
      <c r="IM173"/>
      <c r="IN173"/>
      <c r="IO173"/>
      <c r="IP173"/>
      <c r="IQ173"/>
      <c r="IR173"/>
      <c r="IS173"/>
      <c r="IT173"/>
      <c r="IU173"/>
      <c r="IV173"/>
    </row>
    <row r="174" spans="1:256" s="82" customFormat="1" x14ac:dyDescent="0.2">
      <c r="A174"/>
      <c r="B174"/>
      <c r="C174" s="81"/>
      <c r="D174"/>
      <c r="E174"/>
      <c r="F174"/>
      <c r="G174"/>
      <c r="H174" s="81"/>
      <c r="I174"/>
      <c r="J174"/>
      <c r="K174"/>
      <c r="L174"/>
      <c r="M174" s="81"/>
      <c r="N174"/>
      <c r="O174"/>
      <c r="P174"/>
      <c r="Q174"/>
      <c r="R174" s="81"/>
      <c r="S174"/>
      <c r="T174"/>
      <c r="U174"/>
      <c r="FR174"/>
      <c r="FS174"/>
      <c r="FT174"/>
      <c r="FU174"/>
      <c r="FV174"/>
      <c r="FW174"/>
      <c r="FX174"/>
      <c r="FY174"/>
      <c r="FZ174"/>
      <c r="GA174"/>
      <c r="GB174"/>
      <c r="GC174"/>
      <c r="GD174"/>
      <c r="GE174"/>
      <c r="GF174"/>
      <c r="GG174"/>
      <c r="GH174"/>
      <c r="GI174"/>
      <c r="GJ174"/>
      <c r="GK174"/>
      <c r="GL174"/>
      <c r="GM174"/>
      <c r="GN174"/>
      <c r="GO174"/>
      <c r="GP174"/>
      <c r="GQ174"/>
      <c r="GR174"/>
      <c r="GS174"/>
      <c r="GT174"/>
      <c r="GU174"/>
      <c r="GV174"/>
      <c r="GW174"/>
      <c r="GX174"/>
      <c r="GY174"/>
      <c r="GZ174"/>
      <c r="HA174"/>
      <c r="HB174"/>
      <c r="HC174"/>
      <c r="HD174"/>
      <c r="HE174"/>
      <c r="HF174"/>
      <c r="HG174"/>
      <c r="HH174"/>
      <c r="HI174"/>
      <c r="HJ174"/>
      <c r="HK174"/>
      <c r="HL174"/>
      <c r="HM174"/>
      <c r="HN174"/>
      <c r="HO174"/>
      <c r="HP174"/>
      <c r="HQ174"/>
      <c r="HR174"/>
      <c r="HS174"/>
      <c r="HT174"/>
      <c r="HU174"/>
      <c r="HV174"/>
      <c r="HW174"/>
      <c r="HX174"/>
      <c r="HY174"/>
      <c r="HZ174"/>
      <c r="IA174"/>
      <c r="IB174"/>
      <c r="IC174"/>
      <c r="ID174"/>
      <c r="IE174"/>
      <c r="IF174"/>
      <c r="IG174"/>
      <c r="IH174"/>
      <c r="II174"/>
      <c r="IJ174"/>
      <c r="IK174"/>
      <c r="IL174"/>
      <c r="IM174"/>
      <c r="IN174"/>
      <c r="IO174"/>
      <c r="IP174"/>
      <c r="IQ174"/>
      <c r="IR174"/>
      <c r="IS174"/>
      <c r="IT174"/>
      <c r="IU174"/>
      <c r="IV174"/>
    </row>
    <row r="175" spans="1:256" s="82" customFormat="1" x14ac:dyDescent="0.2">
      <c r="A175"/>
      <c r="B175"/>
      <c r="C175" s="81"/>
      <c r="D175"/>
      <c r="E175"/>
      <c r="F175"/>
      <c r="G175"/>
      <c r="H175" s="81"/>
      <c r="I175"/>
      <c r="J175"/>
      <c r="K175"/>
      <c r="L175"/>
      <c r="M175" s="81"/>
      <c r="N175"/>
      <c r="O175"/>
      <c r="P175"/>
      <c r="Q175"/>
      <c r="R175" s="81"/>
      <c r="S175"/>
      <c r="T175"/>
      <c r="U175"/>
      <c r="FR175"/>
      <c r="FS175"/>
      <c r="FT175"/>
      <c r="FU175"/>
      <c r="FV175"/>
      <c r="FW175"/>
      <c r="FX175"/>
      <c r="FY175"/>
      <c r="FZ175"/>
      <c r="GA175"/>
      <c r="GB175"/>
      <c r="GC175"/>
      <c r="GD175"/>
      <c r="GE175"/>
      <c r="GF175"/>
      <c r="GG175"/>
      <c r="GH175"/>
      <c r="GI175"/>
      <c r="GJ175"/>
      <c r="GK175"/>
      <c r="GL175"/>
      <c r="GM175"/>
      <c r="GN175"/>
      <c r="GO175"/>
      <c r="GP175"/>
      <c r="GQ175"/>
      <c r="GR175"/>
      <c r="GS175"/>
      <c r="GT175"/>
      <c r="GU175"/>
      <c r="GV175"/>
      <c r="GW175"/>
      <c r="GX175"/>
      <c r="GY175"/>
      <c r="GZ175"/>
      <c r="HA175"/>
      <c r="HB175"/>
      <c r="HC175"/>
      <c r="HD175"/>
      <c r="HE175"/>
      <c r="HF175"/>
      <c r="HG175"/>
      <c r="HH175"/>
      <c r="HI175"/>
      <c r="HJ175"/>
      <c r="HK175"/>
      <c r="HL175"/>
      <c r="HM175"/>
      <c r="HN175"/>
      <c r="HO175"/>
      <c r="HP175"/>
      <c r="HQ175"/>
      <c r="HR175"/>
      <c r="HS175"/>
      <c r="HT175"/>
      <c r="HU175"/>
      <c r="HV175"/>
      <c r="HW175"/>
      <c r="HX175"/>
      <c r="HY175"/>
      <c r="HZ175"/>
      <c r="IA175"/>
      <c r="IB175"/>
      <c r="IC175"/>
      <c r="ID175"/>
      <c r="IE175"/>
      <c r="IF175"/>
      <c r="IG175"/>
      <c r="IH175"/>
      <c r="II175"/>
      <c r="IJ175"/>
      <c r="IK175"/>
      <c r="IL175"/>
      <c r="IM175"/>
      <c r="IN175"/>
      <c r="IO175"/>
      <c r="IP175"/>
      <c r="IQ175"/>
      <c r="IR175"/>
      <c r="IS175"/>
      <c r="IT175"/>
      <c r="IU175"/>
      <c r="IV175"/>
    </row>
    <row r="176" spans="1:256" s="82" customFormat="1" x14ac:dyDescent="0.2">
      <c r="A176"/>
      <c r="B176"/>
      <c r="C176" s="81"/>
      <c r="D176"/>
      <c r="E176"/>
      <c r="F176"/>
      <c r="G176"/>
      <c r="H176" s="81"/>
      <c r="I176"/>
      <c r="J176"/>
      <c r="K176"/>
      <c r="L176"/>
      <c r="M176" s="81"/>
      <c r="N176"/>
      <c r="O176"/>
      <c r="P176"/>
      <c r="Q176"/>
      <c r="R176" s="81"/>
      <c r="S176"/>
      <c r="T176"/>
      <c r="U176"/>
      <c r="FR176"/>
      <c r="FS176"/>
      <c r="FT176"/>
      <c r="FU176"/>
      <c r="FV176"/>
      <c r="FW176"/>
      <c r="FX176"/>
      <c r="FY176"/>
      <c r="FZ176"/>
      <c r="GA176"/>
      <c r="GB176"/>
      <c r="GC176"/>
      <c r="GD176"/>
      <c r="GE176"/>
      <c r="GF176"/>
      <c r="GG176"/>
      <c r="GH176"/>
      <c r="GI176"/>
      <c r="GJ176"/>
      <c r="GK176"/>
      <c r="GL176"/>
      <c r="GM176"/>
      <c r="GN176"/>
      <c r="GO176"/>
      <c r="GP176"/>
      <c r="GQ176"/>
      <c r="GR176"/>
      <c r="GS176"/>
      <c r="GT176"/>
      <c r="GU176"/>
      <c r="GV176"/>
      <c r="GW176"/>
      <c r="GX176"/>
      <c r="GY176"/>
      <c r="GZ176"/>
      <c r="HA176"/>
      <c r="HB176"/>
      <c r="HC176"/>
      <c r="HD176"/>
      <c r="HE176"/>
      <c r="HF176"/>
      <c r="HG176"/>
      <c r="HH176"/>
      <c r="HI176"/>
      <c r="HJ176"/>
      <c r="HK176"/>
      <c r="HL176"/>
      <c r="HM176"/>
      <c r="HN176"/>
      <c r="HO176"/>
      <c r="HP176"/>
      <c r="HQ176"/>
      <c r="HR176"/>
      <c r="HS176"/>
      <c r="HT176"/>
      <c r="HU176"/>
      <c r="HV176"/>
      <c r="HW176"/>
      <c r="HX176"/>
      <c r="HY176"/>
      <c r="HZ176"/>
      <c r="IA176"/>
      <c r="IB176"/>
      <c r="IC176"/>
      <c r="ID176"/>
      <c r="IE176"/>
      <c r="IF176"/>
      <c r="IG176"/>
      <c r="IH176"/>
      <c r="II176"/>
      <c r="IJ176"/>
      <c r="IK176"/>
      <c r="IL176"/>
      <c r="IM176"/>
      <c r="IN176"/>
      <c r="IO176"/>
      <c r="IP176"/>
      <c r="IQ176"/>
      <c r="IR176"/>
      <c r="IS176"/>
      <c r="IT176"/>
      <c r="IU176"/>
      <c r="IV176"/>
    </row>
    <row r="177" spans="1:256" s="82" customFormat="1" x14ac:dyDescent="0.2">
      <c r="A177"/>
      <c r="B177"/>
      <c r="C177" s="81"/>
      <c r="D177"/>
      <c r="E177"/>
      <c r="F177"/>
      <c r="G177"/>
      <c r="H177" s="81"/>
      <c r="I177"/>
      <c r="J177"/>
      <c r="K177"/>
      <c r="L177"/>
      <c r="M177" s="81"/>
      <c r="N177"/>
      <c r="O177"/>
      <c r="P177"/>
      <c r="Q177"/>
      <c r="R177" s="81"/>
      <c r="S177"/>
      <c r="T177"/>
      <c r="U177"/>
      <c r="FR177"/>
      <c r="FS177"/>
      <c r="FT177"/>
      <c r="FU177"/>
      <c r="FV177"/>
      <c r="FW177"/>
      <c r="FX177"/>
      <c r="FY177"/>
      <c r="FZ177"/>
      <c r="GA177"/>
      <c r="GB177"/>
      <c r="GC177"/>
      <c r="GD177"/>
      <c r="GE177"/>
      <c r="GF177"/>
      <c r="GG177"/>
      <c r="GH177"/>
      <c r="GI177"/>
      <c r="GJ177"/>
      <c r="GK177"/>
      <c r="GL177"/>
      <c r="GM177"/>
      <c r="GN177"/>
      <c r="GO177"/>
      <c r="GP177"/>
      <c r="GQ177"/>
      <c r="GR177"/>
      <c r="GS177"/>
      <c r="GT177"/>
      <c r="GU177"/>
      <c r="GV177"/>
      <c r="GW177"/>
      <c r="GX177"/>
      <c r="GY177"/>
      <c r="GZ177"/>
      <c r="HA177"/>
      <c r="HB177"/>
      <c r="HC177"/>
      <c r="HD177"/>
      <c r="HE177"/>
      <c r="HF177"/>
      <c r="HG177"/>
      <c r="HH177"/>
      <c r="HI177"/>
      <c r="HJ177"/>
      <c r="HK177"/>
      <c r="HL177"/>
      <c r="HM177"/>
      <c r="HN177"/>
      <c r="HO177"/>
      <c r="HP177"/>
      <c r="HQ177"/>
      <c r="HR177"/>
      <c r="HS177"/>
      <c r="HT177"/>
      <c r="HU177"/>
      <c r="HV177"/>
      <c r="HW177"/>
      <c r="HX177"/>
      <c r="HY177"/>
      <c r="HZ177"/>
      <c r="IA177"/>
      <c r="IB177"/>
      <c r="IC177"/>
      <c r="ID177"/>
      <c r="IE177"/>
      <c r="IF177"/>
      <c r="IG177"/>
      <c r="IH177"/>
      <c r="II177"/>
      <c r="IJ177"/>
      <c r="IK177"/>
      <c r="IL177"/>
      <c r="IM177"/>
      <c r="IN177"/>
      <c r="IO177"/>
      <c r="IP177"/>
      <c r="IQ177"/>
      <c r="IR177"/>
      <c r="IS177"/>
      <c r="IT177"/>
      <c r="IU177"/>
      <c r="IV177"/>
    </row>
    <row r="178" spans="1:256" s="82" customFormat="1" x14ac:dyDescent="0.2">
      <c r="A178"/>
      <c r="B178"/>
      <c r="C178" s="81"/>
      <c r="D178"/>
      <c r="E178"/>
      <c r="F178"/>
      <c r="G178"/>
      <c r="H178" s="81"/>
      <c r="I178"/>
      <c r="J178"/>
      <c r="K178"/>
      <c r="L178"/>
      <c r="M178" s="81"/>
      <c r="N178"/>
      <c r="O178"/>
      <c r="P178"/>
      <c r="Q178"/>
      <c r="R178" s="81"/>
      <c r="S178"/>
      <c r="T178"/>
      <c r="U178"/>
      <c r="FR178"/>
      <c r="FS178"/>
      <c r="FT178"/>
      <c r="FU178"/>
      <c r="FV178"/>
      <c r="FW178"/>
      <c r="FX178"/>
      <c r="FY178"/>
      <c r="FZ178"/>
      <c r="GA178"/>
      <c r="GB178"/>
      <c r="GC178"/>
      <c r="GD178"/>
      <c r="GE178"/>
      <c r="GF178"/>
      <c r="GG178"/>
      <c r="GH178"/>
      <c r="GI178"/>
      <c r="GJ178"/>
      <c r="GK178"/>
      <c r="GL178"/>
      <c r="GM178"/>
      <c r="GN178"/>
      <c r="GO178"/>
      <c r="GP178"/>
      <c r="GQ178"/>
      <c r="GR178"/>
      <c r="GS178"/>
      <c r="GT178"/>
      <c r="GU178"/>
      <c r="GV178"/>
      <c r="GW178"/>
      <c r="GX178"/>
      <c r="GY178"/>
      <c r="GZ178"/>
      <c r="HA178"/>
      <c r="HB178"/>
      <c r="HC178"/>
      <c r="HD178"/>
      <c r="HE178"/>
      <c r="HF178"/>
      <c r="HG178"/>
      <c r="HH178"/>
      <c r="HI178"/>
      <c r="HJ178"/>
      <c r="HK178"/>
      <c r="HL178"/>
      <c r="HM178"/>
      <c r="HN178"/>
      <c r="HO178"/>
      <c r="HP178"/>
      <c r="HQ178"/>
      <c r="HR178"/>
      <c r="HS178"/>
      <c r="HT178"/>
      <c r="HU178"/>
      <c r="HV178"/>
      <c r="HW178"/>
      <c r="HX178"/>
      <c r="HY178"/>
      <c r="HZ178"/>
      <c r="IA178"/>
      <c r="IB178"/>
      <c r="IC178"/>
      <c r="ID178"/>
      <c r="IE178"/>
      <c r="IF178"/>
      <c r="IG178"/>
      <c r="IH178"/>
      <c r="II178"/>
      <c r="IJ178"/>
      <c r="IK178"/>
      <c r="IL178"/>
      <c r="IM178"/>
      <c r="IN178"/>
      <c r="IO178"/>
      <c r="IP178"/>
      <c r="IQ178"/>
      <c r="IR178"/>
      <c r="IS178"/>
      <c r="IT178"/>
      <c r="IU178"/>
      <c r="IV178"/>
    </row>
    <row r="179" spans="1:256" s="82" customFormat="1" x14ac:dyDescent="0.2">
      <c r="A179"/>
      <c r="B179"/>
      <c r="C179" s="81"/>
      <c r="D179"/>
      <c r="E179"/>
      <c r="F179"/>
      <c r="G179"/>
      <c r="H179" s="81"/>
      <c r="I179"/>
      <c r="J179"/>
      <c r="K179"/>
      <c r="L179"/>
      <c r="M179" s="81"/>
      <c r="N179"/>
      <c r="O179"/>
      <c r="P179"/>
      <c r="Q179"/>
      <c r="R179" s="81"/>
      <c r="S179"/>
      <c r="T179"/>
      <c r="U179"/>
      <c r="FR179"/>
      <c r="FS179"/>
      <c r="FT179"/>
      <c r="FU179"/>
      <c r="FV179"/>
      <c r="FW179"/>
      <c r="FX179"/>
      <c r="FY179"/>
      <c r="FZ179"/>
      <c r="GA179"/>
      <c r="GB179"/>
      <c r="GC179"/>
      <c r="GD179"/>
      <c r="GE179"/>
      <c r="GF179"/>
      <c r="GG179"/>
      <c r="GH179"/>
      <c r="GI179"/>
      <c r="GJ179"/>
      <c r="GK179"/>
      <c r="GL179"/>
      <c r="GM179"/>
      <c r="GN179"/>
      <c r="GO179"/>
      <c r="GP179"/>
      <c r="GQ179"/>
      <c r="GR179"/>
      <c r="GS179"/>
      <c r="GT179"/>
      <c r="GU179"/>
      <c r="GV179"/>
      <c r="GW179"/>
      <c r="GX179"/>
      <c r="GY179"/>
      <c r="GZ179"/>
      <c r="HA179"/>
      <c r="HB179"/>
      <c r="HC179"/>
      <c r="HD179"/>
      <c r="HE179"/>
      <c r="HF179"/>
      <c r="HG179"/>
      <c r="HH179"/>
      <c r="HI179"/>
      <c r="HJ179"/>
      <c r="HK179"/>
      <c r="HL179"/>
      <c r="HM179"/>
      <c r="HN179"/>
      <c r="HO179"/>
      <c r="HP179"/>
      <c r="HQ179"/>
      <c r="HR179"/>
      <c r="HS179"/>
      <c r="HT179"/>
      <c r="HU179"/>
      <c r="HV179"/>
      <c r="HW179"/>
      <c r="HX179"/>
      <c r="HY179"/>
      <c r="HZ179"/>
      <c r="IA179"/>
      <c r="IB179"/>
      <c r="IC179"/>
      <c r="ID179"/>
      <c r="IE179"/>
      <c r="IF179"/>
      <c r="IG179"/>
      <c r="IH179"/>
      <c r="II179"/>
      <c r="IJ179"/>
      <c r="IK179"/>
      <c r="IL179"/>
      <c r="IM179"/>
      <c r="IN179"/>
      <c r="IO179"/>
      <c r="IP179"/>
      <c r="IQ179"/>
      <c r="IR179"/>
      <c r="IS179"/>
      <c r="IT179"/>
      <c r="IU179"/>
      <c r="IV179"/>
    </row>
    <row r="180" spans="1:256" s="82" customFormat="1" x14ac:dyDescent="0.2">
      <c r="A180"/>
      <c r="B180"/>
      <c r="C180" s="81"/>
      <c r="D180"/>
      <c r="E180"/>
      <c r="F180"/>
      <c r="G180"/>
      <c r="H180" s="81"/>
      <c r="I180"/>
      <c r="J180"/>
      <c r="K180"/>
      <c r="L180"/>
      <c r="M180" s="81"/>
      <c r="N180"/>
      <c r="O180"/>
      <c r="P180"/>
      <c r="Q180"/>
      <c r="R180" s="81"/>
      <c r="S180"/>
      <c r="T180"/>
      <c r="U180"/>
      <c r="FR180"/>
      <c r="FS180"/>
      <c r="FT180"/>
      <c r="FU180"/>
      <c r="FV180"/>
      <c r="FW180"/>
      <c r="FX180"/>
      <c r="FY180"/>
      <c r="FZ180"/>
      <c r="GA180"/>
      <c r="GB180"/>
      <c r="GC180"/>
      <c r="GD180"/>
      <c r="GE180"/>
      <c r="GF180"/>
      <c r="GG180"/>
      <c r="GH180"/>
      <c r="GI180"/>
      <c r="GJ180"/>
      <c r="GK180"/>
      <c r="GL180"/>
      <c r="GM180"/>
      <c r="GN180"/>
      <c r="GO180"/>
      <c r="GP180"/>
      <c r="GQ180"/>
      <c r="GR180"/>
      <c r="GS180"/>
      <c r="GT180"/>
      <c r="GU180"/>
      <c r="GV180"/>
      <c r="GW180"/>
      <c r="GX180"/>
      <c r="GY180"/>
      <c r="GZ180"/>
      <c r="HA180"/>
      <c r="HB180"/>
      <c r="HC180"/>
      <c r="HD180"/>
      <c r="HE180"/>
      <c r="HF180"/>
      <c r="HG180"/>
      <c r="HH180"/>
      <c r="HI180"/>
      <c r="HJ180"/>
      <c r="HK180"/>
      <c r="HL180"/>
      <c r="HM180"/>
      <c r="HN180"/>
      <c r="HO180"/>
      <c r="HP180"/>
      <c r="HQ180"/>
      <c r="HR180"/>
      <c r="HS180"/>
      <c r="HT180"/>
      <c r="HU180"/>
      <c r="HV180"/>
      <c r="HW180"/>
      <c r="HX180"/>
      <c r="HY180"/>
      <c r="HZ180"/>
      <c r="IA180"/>
      <c r="IB180"/>
      <c r="IC180"/>
      <c r="ID180"/>
      <c r="IE180"/>
      <c r="IF180"/>
      <c r="IG180"/>
      <c r="IH180"/>
      <c r="II180"/>
      <c r="IJ180"/>
      <c r="IK180"/>
      <c r="IL180"/>
      <c r="IM180"/>
      <c r="IN180"/>
      <c r="IO180"/>
      <c r="IP180"/>
      <c r="IQ180"/>
      <c r="IR180"/>
      <c r="IS180"/>
      <c r="IT180"/>
      <c r="IU180"/>
      <c r="IV180"/>
    </row>
    <row r="181" spans="1:256" s="82" customFormat="1" x14ac:dyDescent="0.2">
      <c r="A181"/>
      <c r="B181"/>
      <c r="C181" s="81"/>
      <c r="D181"/>
      <c r="E181"/>
      <c r="F181"/>
      <c r="G181"/>
      <c r="H181" s="81"/>
      <c r="I181"/>
      <c r="J181"/>
      <c r="K181"/>
      <c r="L181"/>
      <c r="M181" s="81"/>
      <c r="N181"/>
      <c r="O181"/>
      <c r="P181"/>
      <c r="Q181"/>
      <c r="R181" s="81"/>
      <c r="S181"/>
      <c r="T181"/>
      <c r="U181"/>
      <c r="FR181"/>
      <c r="FS181"/>
      <c r="FT181"/>
      <c r="FU181"/>
      <c r="FV181"/>
      <c r="FW181"/>
      <c r="FX181"/>
      <c r="FY181"/>
      <c r="FZ181"/>
      <c r="GA181"/>
      <c r="GB181"/>
      <c r="GC181"/>
      <c r="GD181"/>
      <c r="GE181"/>
      <c r="GF181"/>
      <c r="GG181"/>
      <c r="GH181"/>
      <c r="GI181"/>
      <c r="GJ181"/>
      <c r="GK181"/>
      <c r="GL181"/>
      <c r="GM181"/>
      <c r="GN181"/>
      <c r="GO181"/>
      <c r="GP181"/>
      <c r="GQ181"/>
      <c r="GR181"/>
      <c r="GS181"/>
      <c r="GT181"/>
      <c r="GU181"/>
      <c r="GV181"/>
      <c r="GW181"/>
      <c r="GX181"/>
      <c r="GY181"/>
      <c r="GZ181"/>
      <c r="HA181"/>
      <c r="HB181"/>
      <c r="HC181"/>
      <c r="HD181"/>
      <c r="HE181"/>
      <c r="HF181"/>
      <c r="HG181"/>
      <c r="HH181"/>
      <c r="HI181"/>
      <c r="HJ181"/>
      <c r="HK181"/>
      <c r="HL181"/>
      <c r="HM181"/>
      <c r="HN181"/>
      <c r="HO181"/>
      <c r="HP181"/>
      <c r="HQ181"/>
      <c r="HR181"/>
      <c r="HS181"/>
      <c r="HT181"/>
      <c r="HU181"/>
      <c r="HV181"/>
      <c r="HW181"/>
      <c r="HX181"/>
      <c r="HY181"/>
      <c r="HZ181"/>
      <c r="IA181"/>
      <c r="IB181"/>
      <c r="IC181"/>
      <c r="ID181"/>
      <c r="IE181"/>
      <c r="IF181"/>
      <c r="IG181"/>
      <c r="IH181"/>
      <c r="II181"/>
      <c r="IJ181"/>
      <c r="IK181"/>
      <c r="IL181"/>
      <c r="IM181"/>
      <c r="IN181"/>
      <c r="IO181"/>
      <c r="IP181"/>
      <c r="IQ181"/>
      <c r="IR181"/>
      <c r="IS181"/>
      <c r="IT181"/>
      <c r="IU181"/>
      <c r="IV181"/>
    </row>
    <row r="182" spans="1:256" s="82" customFormat="1" x14ac:dyDescent="0.2">
      <c r="A182"/>
      <c r="B182"/>
      <c r="C182" s="81"/>
      <c r="D182"/>
      <c r="E182"/>
      <c r="F182"/>
      <c r="G182"/>
      <c r="H182" s="81"/>
      <c r="I182"/>
      <c r="J182"/>
      <c r="K182"/>
      <c r="L182"/>
      <c r="M182" s="81"/>
      <c r="N182"/>
      <c r="O182"/>
      <c r="P182"/>
      <c r="Q182"/>
      <c r="R182" s="81"/>
      <c r="S182"/>
      <c r="T182"/>
      <c r="U182"/>
      <c r="FR182"/>
      <c r="FS182"/>
      <c r="FT182"/>
      <c r="FU182"/>
      <c r="FV182"/>
      <c r="FW182"/>
      <c r="FX182"/>
      <c r="FY182"/>
      <c r="FZ182"/>
      <c r="GA182"/>
      <c r="GB182"/>
      <c r="GC182"/>
      <c r="GD182"/>
      <c r="GE182"/>
      <c r="GF182"/>
      <c r="GG182"/>
      <c r="GH182"/>
      <c r="GI182"/>
      <c r="GJ182"/>
      <c r="GK182"/>
      <c r="GL182"/>
      <c r="GM182"/>
      <c r="GN182"/>
      <c r="GO182"/>
      <c r="GP182"/>
      <c r="GQ182"/>
      <c r="GR182"/>
      <c r="GS182"/>
      <c r="GT182"/>
      <c r="GU182"/>
      <c r="GV182"/>
      <c r="GW182"/>
      <c r="GX182"/>
      <c r="GY182"/>
      <c r="GZ182"/>
      <c r="HA182"/>
      <c r="HB182"/>
      <c r="HC182"/>
      <c r="HD182"/>
      <c r="HE182"/>
      <c r="HF182"/>
      <c r="HG182"/>
      <c r="HH182"/>
      <c r="HI182"/>
      <c r="HJ182"/>
      <c r="HK182"/>
      <c r="HL182"/>
      <c r="HM182"/>
      <c r="HN182"/>
      <c r="HO182"/>
      <c r="HP182"/>
      <c r="HQ182"/>
      <c r="HR182"/>
      <c r="HS182"/>
      <c r="HT182"/>
      <c r="HU182"/>
      <c r="HV182"/>
      <c r="HW182"/>
      <c r="HX182"/>
      <c r="HY182"/>
      <c r="HZ182"/>
      <c r="IA182"/>
      <c r="IB182"/>
      <c r="IC182"/>
      <c r="ID182"/>
      <c r="IE182"/>
      <c r="IF182"/>
      <c r="IG182"/>
      <c r="IH182"/>
      <c r="II182"/>
      <c r="IJ182"/>
      <c r="IK182"/>
      <c r="IL182"/>
      <c r="IM182"/>
      <c r="IN182"/>
      <c r="IO182"/>
      <c r="IP182"/>
      <c r="IQ182"/>
      <c r="IR182"/>
      <c r="IS182"/>
      <c r="IT182"/>
      <c r="IU182"/>
      <c r="IV182"/>
    </row>
    <row r="183" spans="1:256" s="82" customFormat="1" x14ac:dyDescent="0.2">
      <c r="A183"/>
      <c r="B183"/>
      <c r="C183" s="81"/>
      <c r="D183"/>
      <c r="E183"/>
      <c r="F183"/>
      <c r="G183"/>
      <c r="H183" s="81"/>
      <c r="I183"/>
      <c r="J183"/>
      <c r="K183"/>
      <c r="L183"/>
      <c r="M183" s="81"/>
      <c r="N183"/>
      <c r="O183"/>
      <c r="P183"/>
      <c r="Q183"/>
      <c r="R183" s="81"/>
      <c r="S183"/>
      <c r="T183"/>
      <c r="U183"/>
      <c r="FR183"/>
      <c r="FS183"/>
      <c r="FT183"/>
      <c r="FU183"/>
      <c r="FV183"/>
      <c r="FW183"/>
      <c r="FX183"/>
      <c r="FY183"/>
      <c r="FZ183"/>
      <c r="GA183"/>
      <c r="GB183"/>
      <c r="GC183"/>
      <c r="GD183"/>
      <c r="GE183"/>
      <c r="GF183"/>
      <c r="GG183"/>
      <c r="GH183"/>
      <c r="GI183"/>
      <c r="GJ183"/>
      <c r="GK183"/>
      <c r="GL183"/>
      <c r="GM183"/>
      <c r="GN183"/>
      <c r="GO183"/>
      <c r="GP183"/>
      <c r="GQ183"/>
      <c r="GR183"/>
      <c r="GS183"/>
      <c r="GT183"/>
      <c r="GU183"/>
      <c r="GV183"/>
      <c r="GW183"/>
      <c r="GX183"/>
      <c r="GY183"/>
      <c r="GZ183"/>
      <c r="HA183"/>
      <c r="HB183"/>
      <c r="HC183"/>
      <c r="HD183"/>
      <c r="HE183"/>
      <c r="HF183"/>
      <c r="HG183"/>
      <c r="HH183"/>
      <c r="HI183"/>
      <c r="HJ183"/>
      <c r="HK183"/>
      <c r="HL183"/>
      <c r="HM183"/>
      <c r="HN183"/>
      <c r="HO183"/>
      <c r="HP183"/>
      <c r="HQ183"/>
      <c r="HR183"/>
      <c r="HS183"/>
      <c r="HT183"/>
      <c r="HU183"/>
      <c r="HV183"/>
      <c r="HW183"/>
      <c r="HX183"/>
      <c r="HY183"/>
      <c r="HZ183"/>
      <c r="IA183"/>
      <c r="IB183"/>
      <c r="IC183"/>
      <c r="ID183"/>
      <c r="IE183"/>
      <c r="IF183"/>
      <c r="IG183"/>
      <c r="IH183"/>
      <c r="II183"/>
      <c r="IJ183"/>
      <c r="IK183"/>
      <c r="IL183"/>
      <c r="IM183"/>
      <c r="IN183"/>
      <c r="IO183"/>
      <c r="IP183"/>
      <c r="IQ183"/>
      <c r="IR183"/>
      <c r="IS183"/>
      <c r="IT183"/>
      <c r="IU183"/>
      <c r="IV183"/>
    </row>
    <row r="184" spans="1:256" s="82" customFormat="1" x14ac:dyDescent="0.2">
      <c r="A184"/>
      <c r="B184"/>
      <c r="C184" s="81"/>
      <c r="D184"/>
      <c r="E184"/>
      <c r="F184"/>
      <c r="G184"/>
      <c r="H184" s="81"/>
      <c r="I184"/>
      <c r="J184"/>
      <c r="K184"/>
      <c r="L184"/>
      <c r="M184" s="81"/>
      <c r="N184"/>
      <c r="O184"/>
      <c r="P184"/>
      <c r="Q184"/>
      <c r="R184" s="81"/>
      <c r="S184"/>
      <c r="T184"/>
      <c r="U184"/>
      <c r="FR184"/>
      <c r="FS184"/>
      <c r="FT184"/>
      <c r="FU184"/>
      <c r="FV184"/>
      <c r="FW184"/>
      <c r="FX184"/>
      <c r="FY184"/>
      <c r="FZ184"/>
      <c r="GA184"/>
      <c r="GB184"/>
      <c r="GC184"/>
      <c r="GD184"/>
      <c r="GE184"/>
      <c r="GF184"/>
      <c r="GG184"/>
      <c r="GH184"/>
      <c r="GI184"/>
      <c r="GJ184"/>
      <c r="GK184"/>
      <c r="GL184"/>
      <c r="GM184"/>
      <c r="GN184"/>
      <c r="GO184"/>
      <c r="GP184"/>
      <c r="GQ184"/>
      <c r="GR184"/>
      <c r="GS184"/>
      <c r="GT184"/>
      <c r="GU184"/>
      <c r="GV184"/>
      <c r="GW184"/>
      <c r="GX184"/>
      <c r="GY184"/>
      <c r="GZ184"/>
      <c r="HA184"/>
      <c r="HB184"/>
      <c r="HC184"/>
      <c r="HD184"/>
      <c r="HE184"/>
      <c r="HF184"/>
      <c r="HG184"/>
      <c r="HH184"/>
      <c r="HI184"/>
      <c r="HJ184"/>
      <c r="HK184"/>
      <c r="HL184"/>
      <c r="HM184"/>
      <c r="HN184"/>
      <c r="HO184"/>
      <c r="HP184"/>
      <c r="HQ184"/>
      <c r="HR184"/>
      <c r="HS184"/>
      <c r="HT184"/>
      <c r="HU184"/>
      <c r="HV184"/>
      <c r="HW184"/>
      <c r="HX184"/>
      <c r="HY184"/>
      <c r="HZ184"/>
      <c r="IA184"/>
      <c r="IB184"/>
      <c r="IC184"/>
      <c r="ID184"/>
      <c r="IE184"/>
      <c r="IF184"/>
      <c r="IG184"/>
      <c r="IH184"/>
      <c r="II184"/>
      <c r="IJ184"/>
      <c r="IK184"/>
      <c r="IL184"/>
      <c r="IM184"/>
      <c r="IN184"/>
      <c r="IO184"/>
      <c r="IP184"/>
      <c r="IQ184"/>
      <c r="IR184"/>
      <c r="IS184"/>
      <c r="IT184"/>
      <c r="IU184"/>
      <c r="IV184"/>
    </row>
    <row r="185" spans="1:256" s="82" customFormat="1" x14ac:dyDescent="0.2">
      <c r="A185"/>
      <c r="B185"/>
      <c r="C185" s="81"/>
      <c r="D185"/>
      <c r="E185"/>
      <c r="F185"/>
      <c r="G185"/>
      <c r="H185" s="81"/>
      <c r="I185"/>
      <c r="J185"/>
      <c r="K185"/>
      <c r="L185"/>
      <c r="M185" s="81"/>
      <c r="N185"/>
      <c r="O185"/>
      <c r="P185"/>
      <c r="Q185"/>
      <c r="R185" s="81"/>
      <c r="S185"/>
      <c r="T185"/>
      <c r="U185"/>
      <c r="FR185"/>
      <c r="FS185"/>
      <c r="FT185"/>
      <c r="FU185"/>
      <c r="FV185"/>
      <c r="FW185"/>
      <c r="FX185"/>
      <c r="FY185"/>
      <c r="FZ185"/>
      <c r="GA185"/>
      <c r="GB185"/>
      <c r="GC185"/>
      <c r="GD185"/>
      <c r="GE185"/>
      <c r="GF185"/>
      <c r="GG185"/>
      <c r="GH185"/>
      <c r="GI185"/>
      <c r="GJ185"/>
      <c r="GK185"/>
      <c r="GL185"/>
      <c r="GM185"/>
      <c r="GN185"/>
      <c r="GO185"/>
      <c r="GP185"/>
      <c r="GQ185"/>
      <c r="GR185"/>
      <c r="GS185"/>
      <c r="GT185"/>
      <c r="GU185"/>
      <c r="GV185"/>
      <c r="GW185"/>
      <c r="GX185"/>
      <c r="GY185"/>
      <c r="GZ185"/>
      <c r="HA185"/>
      <c r="HB185"/>
      <c r="HC185"/>
      <c r="HD185"/>
      <c r="HE185"/>
      <c r="HF185"/>
      <c r="HG185"/>
      <c r="HH185"/>
      <c r="HI185"/>
      <c r="HJ185"/>
      <c r="HK185"/>
      <c r="HL185"/>
      <c r="HM185"/>
      <c r="HN185"/>
      <c r="HO185"/>
      <c r="HP185"/>
      <c r="HQ185"/>
      <c r="HR185"/>
      <c r="HS185"/>
      <c r="HT185"/>
      <c r="HU185"/>
      <c r="HV185"/>
      <c r="HW185"/>
      <c r="HX185"/>
      <c r="HY185"/>
      <c r="HZ185"/>
      <c r="IA185"/>
      <c r="IB185"/>
      <c r="IC185"/>
      <c r="ID185"/>
      <c r="IE185"/>
      <c r="IF185"/>
      <c r="IG185"/>
      <c r="IH185"/>
      <c r="II185"/>
      <c r="IJ185"/>
      <c r="IK185"/>
      <c r="IL185"/>
      <c r="IM185"/>
      <c r="IN185"/>
      <c r="IO185"/>
      <c r="IP185"/>
      <c r="IQ185"/>
      <c r="IR185"/>
      <c r="IS185"/>
      <c r="IT185"/>
      <c r="IU185"/>
      <c r="IV185"/>
    </row>
    <row r="186" spans="1:256" s="82" customFormat="1" x14ac:dyDescent="0.2">
      <c r="A186"/>
      <c r="B186"/>
      <c r="C186" s="81"/>
      <c r="D186"/>
      <c r="E186"/>
      <c r="F186"/>
      <c r="G186"/>
      <c r="H186" s="81"/>
      <c r="I186"/>
      <c r="J186"/>
      <c r="K186"/>
      <c r="L186"/>
      <c r="M186" s="81"/>
      <c r="N186"/>
      <c r="O186"/>
      <c r="P186"/>
      <c r="Q186"/>
      <c r="R186" s="81"/>
      <c r="S186"/>
      <c r="T186"/>
      <c r="U186"/>
      <c r="FR186"/>
      <c r="FS186"/>
      <c r="FT186"/>
      <c r="FU186"/>
      <c r="FV186"/>
      <c r="FW186"/>
      <c r="FX186"/>
      <c r="FY186"/>
      <c r="FZ186"/>
      <c r="GA186"/>
      <c r="GB186"/>
      <c r="GC186"/>
      <c r="GD186"/>
      <c r="GE186"/>
      <c r="GF186"/>
      <c r="GG186"/>
      <c r="GH186"/>
      <c r="GI186"/>
      <c r="GJ186"/>
      <c r="GK186"/>
      <c r="GL186"/>
      <c r="GM186"/>
      <c r="GN186"/>
      <c r="GO186"/>
      <c r="GP186"/>
      <c r="GQ186"/>
      <c r="GR186"/>
      <c r="GS186"/>
      <c r="GT186"/>
      <c r="GU186"/>
      <c r="GV186"/>
      <c r="GW186"/>
      <c r="GX186"/>
      <c r="GY186"/>
      <c r="GZ186"/>
      <c r="HA186"/>
      <c r="HB186"/>
      <c r="HC186"/>
      <c r="HD186"/>
      <c r="HE186"/>
      <c r="HF186"/>
      <c r="HG186"/>
      <c r="HH186"/>
      <c r="HI186"/>
      <c r="HJ186"/>
      <c r="HK186"/>
      <c r="HL186"/>
      <c r="HM186"/>
      <c r="HN186"/>
      <c r="HO186"/>
      <c r="HP186"/>
      <c r="HQ186"/>
      <c r="HR186"/>
      <c r="HS186"/>
      <c r="HT186"/>
      <c r="HU186"/>
      <c r="HV186"/>
      <c r="HW186"/>
      <c r="HX186"/>
      <c r="HY186"/>
      <c r="HZ186"/>
      <c r="IA186"/>
      <c r="IB186"/>
      <c r="IC186"/>
      <c r="ID186"/>
      <c r="IE186"/>
      <c r="IF186"/>
      <c r="IG186"/>
      <c r="IH186"/>
      <c r="II186"/>
      <c r="IJ186"/>
      <c r="IK186"/>
      <c r="IL186"/>
      <c r="IM186"/>
      <c r="IN186"/>
      <c r="IO186"/>
      <c r="IP186"/>
      <c r="IQ186"/>
      <c r="IR186"/>
      <c r="IS186"/>
      <c r="IT186"/>
      <c r="IU186"/>
      <c r="IV186"/>
    </row>
    <row r="187" spans="1:256" s="82" customFormat="1" x14ac:dyDescent="0.2">
      <c r="A187"/>
      <c r="B187"/>
      <c r="C187" s="81"/>
      <c r="D187"/>
      <c r="E187"/>
      <c r="F187"/>
      <c r="G187"/>
      <c r="H187" s="81"/>
      <c r="I187"/>
      <c r="J187"/>
      <c r="K187"/>
      <c r="L187"/>
      <c r="M187" s="81"/>
      <c r="N187"/>
      <c r="O187"/>
      <c r="P187"/>
      <c r="Q187"/>
      <c r="R187" s="81"/>
      <c r="S187"/>
      <c r="T187"/>
      <c r="U187"/>
      <c r="FR187"/>
      <c r="FS187"/>
      <c r="FT187"/>
      <c r="FU187"/>
      <c r="FV187"/>
      <c r="FW187"/>
      <c r="FX187"/>
      <c r="FY187"/>
      <c r="FZ187"/>
      <c r="GA187"/>
      <c r="GB187"/>
      <c r="GC187"/>
      <c r="GD187"/>
      <c r="GE187"/>
      <c r="GF187"/>
      <c r="GG187"/>
      <c r="GH187"/>
      <c r="GI187"/>
      <c r="GJ187"/>
      <c r="GK187"/>
      <c r="GL187"/>
      <c r="GM187"/>
      <c r="GN187"/>
      <c r="GO187"/>
      <c r="GP187"/>
      <c r="GQ187"/>
      <c r="GR187"/>
      <c r="GS187"/>
      <c r="GT187"/>
      <c r="GU187"/>
      <c r="GV187"/>
      <c r="GW187"/>
      <c r="GX187"/>
      <c r="GY187"/>
      <c r="GZ187"/>
      <c r="HA187"/>
      <c r="HB187"/>
      <c r="HC187"/>
      <c r="HD187"/>
      <c r="HE187"/>
      <c r="HF187"/>
      <c r="HG187"/>
      <c r="HH187"/>
      <c r="HI187"/>
      <c r="HJ187"/>
      <c r="HK187"/>
      <c r="HL187"/>
      <c r="HM187"/>
      <c r="HN187"/>
      <c r="HO187"/>
      <c r="HP187"/>
      <c r="HQ187"/>
      <c r="HR187"/>
      <c r="HS187"/>
      <c r="HT187"/>
      <c r="HU187"/>
      <c r="HV187"/>
      <c r="HW187"/>
      <c r="HX187"/>
      <c r="HY187"/>
      <c r="HZ187"/>
      <c r="IA187"/>
      <c r="IB187"/>
      <c r="IC187"/>
      <c r="ID187"/>
      <c r="IE187"/>
      <c r="IF187"/>
      <c r="IG187"/>
      <c r="IH187"/>
      <c r="II187"/>
      <c r="IJ187"/>
      <c r="IK187"/>
      <c r="IL187"/>
      <c r="IM187"/>
      <c r="IN187"/>
      <c r="IO187"/>
      <c r="IP187"/>
      <c r="IQ187"/>
      <c r="IR187"/>
      <c r="IS187"/>
      <c r="IT187"/>
      <c r="IU187"/>
      <c r="IV187"/>
    </row>
    <row r="188" spans="1:256" s="82" customFormat="1" x14ac:dyDescent="0.2">
      <c r="A188"/>
      <c r="B188"/>
      <c r="C188" s="81"/>
      <c r="D188"/>
      <c r="E188"/>
      <c r="F188"/>
      <c r="G188"/>
      <c r="H188" s="81"/>
      <c r="I188"/>
      <c r="J188"/>
      <c r="K188"/>
      <c r="L188"/>
      <c r="M188" s="81"/>
      <c r="N188"/>
      <c r="O188"/>
      <c r="P188"/>
      <c r="Q188"/>
      <c r="R188" s="81"/>
      <c r="S188"/>
      <c r="T188"/>
      <c r="U188"/>
      <c r="FR188"/>
      <c r="FS188"/>
      <c r="FT188"/>
      <c r="FU188"/>
      <c r="FV188"/>
      <c r="FW188"/>
      <c r="FX188"/>
      <c r="FY188"/>
      <c r="FZ188"/>
      <c r="GA188"/>
      <c r="GB188"/>
      <c r="GC188"/>
      <c r="GD188"/>
      <c r="GE188"/>
      <c r="GF188"/>
      <c r="GG188"/>
      <c r="GH188"/>
      <c r="GI188"/>
      <c r="GJ188"/>
      <c r="GK188"/>
      <c r="GL188"/>
      <c r="GM188"/>
      <c r="GN188"/>
      <c r="GO188"/>
      <c r="GP188"/>
      <c r="GQ188"/>
      <c r="GR188"/>
      <c r="GS188"/>
      <c r="GT188"/>
      <c r="GU188"/>
      <c r="GV188"/>
      <c r="GW188"/>
      <c r="GX188"/>
      <c r="GY188"/>
      <c r="GZ188"/>
      <c r="HA188"/>
      <c r="HB188"/>
      <c r="HC188"/>
      <c r="HD188"/>
      <c r="HE188"/>
      <c r="HF188"/>
      <c r="HG188"/>
      <c r="HH188"/>
      <c r="HI188"/>
      <c r="HJ188"/>
      <c r="HK188"/>
      <c r="HL188"/>
      <c r="HM188"/>
      <c r="HN188"/>
      <c r="HO188"/>
      <c r="HP188"/>
      <c r="HQ188"/>
      <c r="HR188"/>
      <c r="HS188"/>
      <c r="HT188"/>
      <c r="HU188"/>
      <c r="HV188"/>
      <c r="HW188"/>
      <c r="HX188"/>
      <c r="HY188"/>
      <c r="HZ188"/>
      <c r="IA188"/>
      <c r="IB188"/>
      <c r="IC188"/>
      <c r="ID188"/>
      <c r="IE188"/>
      <c r="IF188"/>
      <c r="IG188"/>
      <c r="IH188"/>
      <c r="II188"/>
      <c r="IJ188"/>
      <c r="IK188"/>
      <c r="IL188"/>
      <c r="IM188"/>
      <c r="IN188"/>
      <c r="IO188"/>
      <c r="IP188"/>
      <c r="IQ188"/>
      <c r="IR188"/>
      <c r="IS188"/>
      <c r="IT188"/>
      <c r="IU188"/>
      <c r="IV188"/>
    </row>
    <row r="189" spans="1:256" s="82" customFormat="1" x14ac:dyDescent="0.2">
      <c r="A189"/>
      <c r="B189"/>
      <c r="C189" s="81"/>
      <c r="D189"/>
      <c r="E189"/>
      <c r="F189"/>
      <c r="G189"/>
      <c r="H189" s="81"/>
      <c r="I189"/>
      <c r="J189"/>
      <c r="K189"/>
      <c r="L189"/>
      <c r="M189" s="81"/>
      <c r="N189"/>
      <c r="O189"/>
      <c r="P189"/>
      <c r="Q189"/>
      <c r="R189" s="81"/>
      <c r="S189"/>
      <c r="T189"/>
      <c r="U189"/>
      <c r="FR189"/>
      <c r="FS189"/>
      <c r="FT189"/>
      <c r="FU189"/>
      <c r="FV189"/>
      <c r="FW189"/>
      <c r="FX189"/>
      <c r="FY189"/>
      <c r="FZ189"/>
      <c r="GA189"/>
      <c r="GB189"/>
      <c r="GC189"/>
      <c r="GD189"/>
      <c r="GE189"/>
      <c r="GF189"/>
      <c r="GG189"/>
      <c r="GH189"/>
      <c r="GI189"/>
      <c r="GJ189"/>
      <c r="GK189"/>
      <c r="GL189"/>
      <c r="GM189"/>
      <c r="GN189"/>
      <c r="GO189"/>
      <c r="GP189"/>
      <c r="GQ189"/>
      <c r="GR189"/>
      <c r="GS189"/>
      <c r="GT189"/>
      <c r="GU189"/>
      <c r="GV189"/>
      <c r="GW189"/>
      <c r="GX189"/>
      <c r="GY189"/>
      <c r="GZ189"/>
      <c r="HA189"/>
      <c r="HB189"/>
      <c r="HC189"/>
      <c r="HD189"/>
      <c r="HE189"/>
      <c r="HF189"/>
      <c r="HG189"/>
      <c r="HH189"/>
      <c r="HI189"/>
      <c r="HJ189"/>
      <c r="HK189"/>
      <c r="HL189"/>
      <c r="HM189"/>
      <c r="HN189"/>
      <c r="HO189"/>
      <c r="HP189"/>
      <c r="HQ189"/>
      <c r="HR189"/>
      <c r="HS189"/>
      <c r="HT189"/>
      <c r="HU189"/>
      <c r="HV189"/>
      <c r="HW189"/>
      <c r="HX189"/>
      <c r="HY189"/>
      <c r="HZ189"/>
      <c r="IA189"/>
      <c r="IB189"/>
      <c r="IC189"/>
      <c r="ID189"/>
      <c r="IE189"/>
      <c r="IF189"/>
      <c r="IG189"/>
      <c r="IH189"/>
      <c r="II189"/>
      <c r="IJ189"/>
      <c r="IK189"/>
      <c r="IL189"/>
      <c r="IM189"/>
      <c r="IN189"/>
      <c r="IO189"/>
      <c r="IP189"/>
      <c r="IQ189"/>
      <c r="IR189"/>
      <c r="IS189"/>
      <c r="IT189"/>
      <c r="IU189"/>
      <c r="IV189"/>
    </row>
    <row r="190" spans="1:256" s="82" customFormat="1" x14ac:dyDescent="0.2">
      <c r="A190"/>
      <c r="B190"/>
      <c r="C190" s="81"/>
      <c r="D190"/>
      <c r="E190"/>
      <c r="F190"/>
      <c r="G190"/>
      <c r="H190" s="81"/>
      <c r="I190"/>
      <c r="J190"/>
      <c r="K190"/>
      <c r="L190"/>
      <c r="M190" s="81"/>
      <c r="N190"/>
      <c r="O190"/>
      <c r="P190"/>
      <c r="Q190"/>
      <c r="R190" s="81"/>
      <c r="S190"/>
      <c r="T190"/>
      <c r="U190"/>
      <c r="FR190"/>
      <c r="FS190"/>
      <c r="FT190"/>
      <c r="FU190"/>
      <c r="FV190"/>
      <c r="FW190"/>
      <c r="FX190"/>
      <c r="FY190"/>
      <c r="FZ190"/>
      <c r="GA190"/>
      <c r="GB190"/>
      <c r="GC190"/>
      <c r="GD190"/>
      <c r="GE190"/>
      <c r="GF190"/>
      <c r="GG190"/>
      <c r="GH190"/>
      <c r="GI190"/>
      <c r="GJ190"/>
      <c r="GK190"/>
      <c r="GL190"/>
      <c r="GM190"/>
      <c r="GN190"/>
      <c r="GO190"/>
      <c r="GP190"/>
      <c r="GQ190"/>
      <c r="GR190"/>
      <c r="GS190"/>
      <c r="GT190"/>
      <c r="GU190"/>
      <c r="GV190"/>
      <c r="GW190"/>
      <c r="GX190"/>
      <c r="GY190"/>
      <c r="GZ190"/>
      <c r="HA190"/>
      <c r="HB190"/>
      <c r="HC190"/>
      <c r="HD190"/>
      <c r="HE190"/>
      <c r="HF190"/>
      <c r="HG190"/>
      <c r="HH190"/>
      <c r="HI190"/>
      <c r="HJ190"/>
      <c r="HK190"/>
      <c r="HL190"/>
      <c r="HM190"/>
      <c r="HN190"/>
      <c r="HO190"/>
      <c r="HP190"/>
      <c r="HQ190"/>
      <c r="HR190"/>
      <c r="HS190"/>
      <c r="HT190"/>
      <c r="HU190"/>
      <c r="HV190"/>
      <c r="HW190"/>
      <c r="HX190"/>
      <c r="HY190"/>
      <c r="HZ190"/>
      <c r="IA190"/>
      <c r="IB190"/>
      <c r="IC190"/>
      <c r="ID190"/>
      <c r="IE190"/>
      <c r="IF190"/>
      <c r="IG190"/>
      <c r="IH190"/>
      <c r="II190"/>
      <c r="IJ190"/>
      <c r="IK190"/>
      <c r="IL190"/>
      <c r="IM190"/>
      <c r="IN190"/>
      <c r="IO190"/>
      <c r="IP190"/>
      <c r="IQ190"/>
      <c r="IR190"/>
      <c r="IS190"/>
      <c r="IT190"/>
      <c r="IU190"/>
      <c r="IV190"/>
    </row>
    <row r="191" spans="1:256" s="82" customFormat="1" x14ac:dyDescent="0.2">
      <c r="A191"/>
      <c r="B191"/>
      <c r="C191" s="81"/>
      <c r="D191"/>
      <c r="E191"/>
      <c r="F191"/>
      <c r="G191"/>
      <c r="H191" s="81"/>
      <c r="I191"/>
      <c r="J191"/>
      <c r="K191"/>
      <c r="L191"/>
      <c r="M191" s="81"/>
      <c r="N191"/>
      <c r="O191"/>
      <c r="P191"/>
      <c r="Q191"/>
      <c r="R191" s="81"/>
      <c r="S191"/>
      <c r="T191"/>
      <c r="U191"/>
      <c r="FR191"/>
      <c r="FS191"/>
      <c r="FT191"/>
      <c r="FU191"/>
      <c r="FV191"/>
      <c r="FW191"/>
      <c r="FX191"/>
      <c r="FY191"/>
      <c r="FZ191"/>
      <c r="GA191"/>
      <c r="GB191"/>
      <c r="GC191"/>
      <c r="GD191"/>
      <c r="GE191"/>
      <c r="GF191"/>
      <c r="GG191"/>
      <c r="GH191"/>
      <c r="GI191"/>
      <c r="GJ191"/>
      <c r="GK191"/>
      <c r="GL191"/>
      <c r="GM191"/>
      <c r="GN191"/>
      <c r="GO191"/>
      <c r="GP191"/>
      <c r="GQ191"/>
      <c r="GR191"/>
      <c r="GS191"/>
      <c r="GT191"/>
      <c r="GU191"/>
      <c r="GV191"/>
      <c r="GW191"/>
      <c r="GX191"/>
      <c r="GY191"/>
      <c r="GZ191"/>
      <c r="HA191"/>
      <c r="HB191"/>
      <c r="HC191"/>
      <c r="HD191"/>
      <c r="HE191"/>
      <c r="HF191"/>
      <c r="HG191"/>
      <c r="HH191"/>
      <c r="HI191"/>
      <c r="HJ191"/>
      <c r="HK191"/>
      <c r="HL191"/>
      <c r="HM191"/>
      <c r="HN191"/>
      <c r="HO191"/>
      <c r="HP191"/>
      <c r="HQ191"/>
      <c r="HR191"/>
      <c r="HS191"/>
      <c r="HT191"/>
      <c r="HU191"/>
      <c r="HV191"/>
      <c r="HW191"/>
      <c r="HX191"/>
      <c r="HY191"/>
      <c r="HZ191"/>
      <c r="IA191"/>
      <c r="IB191"/>
      <c r="IC191"/>
      <c r="ID191"/>
      <c r="IE191"/>
      <c r="IF191"/>
      <c r="IG191"/>
      <c r="IH191"/>
      <c r="II191"/>
      <c r="IJ191"/>
      <c r="IK191"/>
      <c r="IL191"/>
      <c r="IM191"/>
      <c r="IN191"/>
      <c r="IO191"/>
      <c r="IP191"/>
      <c r="IQ191"/>
      <c r="IR191"/>
      <c r="IS191"/>
      <c r="IT191"/>
      <c r="IU191"/>
      <c r="IV191"/>
    </row>
    <row r="192" spans="1:256" s="82" customFormat="1" x14ac:dyDescent="0.2">
      <c r="A192"/>
      <c r="B192"/>
      <c r="C192" s="81"/>
      <c r="D192"/>
      <c r="E192"/>
      <c r="F192"/>
      <c r="G192"/>
      <c r="H192" s="81"/>
      <c r="I192"/>
      <c r="J192"/>
      <c r="K192"/>
      <c r="L192"/>
      <c r="M192" s="81"/>
      <c r="N192"/>
      <c r="O192"/>
      <c r="P192"/>
      <c r="Q192"/>
      <c r="R192" s="81"/>
      <c r="S192"/>
      <c r="T192"/>
      <c r="U192"/>
      <c r="FR192"/>
      <c r="FS192"/>
      <c r="FT192"/>
      <c r="FU192"/>
      <c r="FV192"/>
      <c r="FW192"/>
      <c r="FX192"/>
      <c r="FY192"/>
      <c r="FZ192"/>
      <c r="GA192"/>
      <c r="GB192"/>
      <c r="GC192"/>
      <c r="GD192"/>
      <c r="GE192"/>
      <c r="GF192"/>
      <c r="GG192"/>
      <c r="GH192"/>
      <c r="GI192"/>
      <c r="GJ192"/>
      <c r="GK192"/>
      <c r="GL192"/>
      <c r="GM192"/>
      <c r="GN192"/>
      <c r="GO192"/>
      <c r="GP192"/>
      <c r="GQ192"/>
      <c r="GR192"/>
      <c r="GS192"/>
      <c r="GT192"/>
      <c r="GU192"/>
      <c r="GV192"/>
      <c r="GW192"/>
      <c r="GX192"/>
      <c r="GY192"/>
      <c r="GZ192"/>
      <c r="HA192"/>
      <c r="HB192"/>
      <c r="HC192"/>
      <c r="HD192"/>
      <c r="HE192"/>
      <c r="HF192"/>
      <c r="HG192"/>
      <c r="HH192"/>
      <c r="HI192"/>
      <c r="HJ192"/>
      <c r="HK192"/>
      <c r="HL192"/>
      <c r="HM192"/>
      <c r="HN192"/>
      <c r="HO192"/>
      <c r="HP192"/>
      <c r="HQ192"/>
      <c r="HR192"/>
      <c r="HS192"/>
      <c r="HT192"/>
      <c r="HU192"/>
      <c r="HV192"/>
      <c r="HW192"/>
      <c r="HX192"/>
      <c r="HY192"/>
      <c r="HZ192"/>
      <c r="IA192"/>
      <c r="IB192"/>
      <c r="IC192"/>
      <c r="ID192"/>
      <c r="IE192"/>
      <c r="IF192"/>
      <c r="IG192"/>
      <c r="IH192"/>
      <c r="II192"/>
      <c r="IJ192"/>
      <c r="IK192"/>
      <c r="IL192"/>
      <c r="IM192"/>
      <c r="IN192"/>
      <c r="IO192"/>
      <c r="IP192"/>
      <c r="IQ192"/>
      <c r="IR192"/>
      <c r="IS192"/>
      <c r="IT192"/>
      <c r="IU192"/>
      <c r="IV192"/>
    </row>
    <row r="193" spans="1:256" s="82" customFormat="1" x14ac:dyDescent="0.2">
      <c r="A193"/>
      <c r="B193"/>
      <c r="C193" s="81"/>
      <c r="D193"/>
      <c r="E193"/>
      <c r="F193"/>
      <c r="G193"/>
      <c r="H193" s="81"/>
      <c r="I193"/>
      <c r="J193"/>
      <c r="K193"/>
      <c r="L193"/>
      <c r="M193" s="81"/>
      <c r="N193"/>
      <c r="O193"/>
      <c r="P193"/>
      <c r="Q193"/>
      <c r="R193" s="81"/>
      <c r="S193"/>
      <c r="T193"/>
      <c r="U193"/>
      <c r="FR193"/>
      <c r="FS193"/>
      <c r="FT193"/>
      <c r="FU193"/>
      <c r="FV193"/>
      <c r="FW193"/>
      <c r="FX193"/>
      <c r="FY193"/>
      <c r="FZ193"/>
      <c r="GA193"/>
      <c r="GB193"/>
      <c r="GC193"/>
      <c r="GD193"/>
      <c r="GE193"/>
      <c r="GF193"/>
      <c r="GG193"/>
      <c r="GH193"/>
      <c r="GI193"/>
      <c r="GJ193"/>
      <c r="GK193"/>
      <c r="GL193"/>
      <c r="GM193"/>
      <c r="GN193"/>
      <c r="GO193"/>
      <c r="GP193"/>
      <c r="GQ193"/>
      <c r="GR193"/>
      <c r="GS193"/>
      <c r="GT193"/>
      <c r="GU193"/>
      <c r="GV193"/>
      <c r="GW193"/>
      <c r="GX193"/>
      <c r="GY193"/>
      <c r="GZ193"/>
      <c r="HA193"/>
      <c r="HB193"/>
      <c r="HC193"/>
      <c r="HD193"/>
      <c r="HE193"/>
      <c r="HF193"/>
      <c r="HG193"/>
      <c r="HH193"/>
      <c r="HI193"/>
      <c r="HJ193"/>
      <c r="HK193"/>
      <c r="HL193"/>
      <c r="HM193"/>
      <c r="HN193"/>
      <c r="HO193"/>
      <c r="HP193"/>
      <c r="HQ193"/>
      <c r="HR193"/>
      <c r="HS193"/>
      <c r="HT193"/>
      <c r="HU193"/>
      <c r="HV193"/>
      <c r="HW193"/>
      <c r="HX193"/>
      <c r="HY193"/>
      <c r="HZ193"/>
      <c r="IA193"/>
      <c r="IB193"/>
      <c r="IC193"/>
      <c r="ID193"/>
      <c r="IE193"/>
      <c r="IF193"/>
      <c r="IG193"/>
      <c r="IH193"/>
      <c r="II193"/>
      <c r="IJ193"/>
      <c r="IK193"/>
      <c r="IL193"/>
      <c r="IM193"/>
      <c r="IN193"/>
      <c r="IO193"/>
      <c r="IP193"/>
      <c r="IQ193"/>
      <c r="IR193"/>
      <c r="IS193"/>
      <c r="IT193"/>
      <c r="IU193"/>
      <c r="IV193"/>
    </row>
    <row r="194" spans="1:256" s="82" customFormat="1" x14ac:dyDescent="0.2">
      <c r="A194"/>
      <c r="B194"/>
      <c r="C194" s="81"/>
      <c r="D194"/>
      <c r="E194"/>
      <c r="F194"/>
      <c r="G194"/>
      <c r="H194" s="81"/>
      <c r="I194"/>
      <c r="J194"/>
      <c r="K194"/>
      <c r="L194"/>
      <c r="M194" s="81"/>
      <c r="N194"/>
      <c r="O194"/>
      <c r="P194"/>
      <c r="Q194"/>
      <c r="R194" s="81"/>
      <c r="S194"/>
      <c r="T194"/>
      <c r="U194"/>
      <c r="FR194"/>
      <c r="FS194"/>
      <c r="FT194"/>
      <c r="FU194"/>
      <c r="FV194"/>
      <c r="FW194"/>
      <c r="FX194"/>
      <c r="FY194"/>
      <c r="FZ194"/>
      <c r="GA194"/>
      <c r="GB194"/>
      <c r="GC194"/>
      <c r="GD194"/>
      <c r="GE194"/>
      <c r="GF194"/>
      <c r="GG194"/>
      <c r="GH194"/>
      <c r="GI194"/>
      <c r="GJ194"/>
      <c r="GK194"/>
      <c r="GL194"/>
      <c r="GM194"/>
      <c r="GN194"/>
      <c r="GO194"/>
      <c r="GP194"/>
      <c r="GQ194"/>
      <c r="GR194"/>
      <c r="GS194"/>
      <c r="GT194"/>
      <c r="GU194"/>
      <c r="GV194"/>
      <c r="GW194"/>
      <c r="GX194"/>
      <c r="GY194"/>
      <c r="GZ194"/>
      <c r="HA194"/>
      <c r="HB194"/>
      <c r="HC194"/>
      <c r="HD194"/>
      <c r="HE194"/>
      <c r="HF194"/>
      <c r="HG194"/>
      <c r="HH194"/>
      <c r="HI194"/>
      <c r="HJ194"/>
      <c r="HK194"/>
      <c r="HL194"/>
      <c r="HM194"/>
      <c r="HN194"/>
      <c r="HO194"/>
      <c r="HP194"/>
      <c r="HQ194"/>
      <c r="HR194"/>
      <c r="HS194"/>
      <c r="HT194"/>
      <c r="HU194"/>
      <c r="HV194"/>
      <c r="HW194"/>
      <c r="HX194"/>
      <c r="HY194"/>
      <c r="HZ194"/>
      <c r="IA194"/>
      <c r="IB194"/>
      <c r="IC194"/>
      <c r="ID194"/>
      <c r="IE194"/>
      <c r="IF194"/>
      <c r="IG194"/>
      <c r="IH194"/>
      <c r="II194"/>
      <c r="IJ194"/>
      <c r="IK194"/>
      <c r="IL194"/>
      <c r="IM194"/>
      <c r="IN194"/>
      <c r="IO194"/>
      <c r="IP194"/>
      <c r="IQ194"/>
      <c r="IR194"/>
      <c r="IS194"/>
      <c r="IT194"/>
      <c r="IU194"/>
      <c r="IV194"/>
    </row>
    <row r="195" spans="1:256" s="82" customFormat="1" x14ac:dyDescent="0.2">
      <c r="A195"/>
      <c r="B195"/>
      <c r="C195" s="81"/>
      <c r="D195"/>
      <c r="E195"/>
      <c r="F195"/>
      <c r="G195"/>
      <c r="H195" s="81"/>
      <c r="I195"/>
      <c r="J195"/>
      <c r="K195"/>
      <c r="L195"/>
      <c r="M195" s="81"/>
      <c r="N195"/>
      <c r="O195"/>
      <c r="P195"/>
      <c r="Q195"/>
      <c r="R195" s="81"/>
      <c r="S195"/>
      <c r="T195"/>
      <c r="U195"/>
      <c r="FR195"/>
      <c r="FS195"/>
      <c r="FT195"/>
      <c r="FU195"/>
      <c r="FV195"/>
      <c r="FW195"/>
      <c r="FX195"/>
      <c r="FY195"/>
      <c r="FZ195"/>
      <c r="GA195"/>
      <c r="GB195"/>
      <c r="GC195"/>
      <c r="GD195"/>
      <c r="GE195"/>
      <c r="GF195"/>
      <c r="GG195"/>
      <c r="GH195"/>
      <c r="GI195"/>
      <c r="GJ195"/>
      <c r="GK195"/>
      <c r="GL195"/>
      <c r="GM195"/>
      <c r="GN195"/>
      <c r="GO195"/>
      <c r="GP195"/>
      <c r="GQ195"/>
      <c r="GR195"/>
      <c r="GS195"/>
      <c r="GT195"/>
      <c r="GU195"/>
      <c r="GV195"/>
      <c r="GW195"/>
      <c r="GX195"/>
      <c r="GY195"/>
      <c r="GZ195"/>
      <c r="HA195"/>
      <c r="HB195"/>
      <c r="HC195"/>
      <c r="HD195"/>
      <c r="HE195"/>
      <c r="HF195"/>
      <c r="HG195"/>
      <c r="HH195"/>
      <c r="HI195"/>
      <c r="HJ195"/>
      <c r="HK195"/>
      <c r="HL195"/>
      <c r="HM195"/>
      <c r="HN195"/>
      <c r="HO195"/>
      <c r="HP195"/>
      <c r="HQ195"/>
      <c r="HR195"/>
      <c r="HS195"/>
      <c r="HT195"/>
      <c r="HU195"/>
      <c r="HV195"/>
      <c r="HW195"/>
      <c r="HX195"/>
      <c r="HY195"/>
      <c r="HZ195"/>
      <c r="IA195"/>
      <c r="IB195"/>
      <c r="IC195"/>
      <c r="ID195"/>
      <c r="IE195"/>
      <c r="IF195"/>
      <c r="IG195"/>
      <c r="IH195"/>
      <c r="II195"/>
      <c r="IJ195"/>
      <c r="IK195"/>
      <c r="IL195"/>
      <c r="IM195"/>
      <c r="IN195"/>
      <c r="IO195"/>
      <c r="IP195"/>
      <c r="IQ195"/>
      <c r="IR195"/>
      <c r="IS195"/>
      <c r="IT195"/>
      <c r="IU195"/>
      <c r="IV195"/>
    </row>
    <row r="196" spans="1:256" s="82" customFormat="1" x14ac:dyDescent="0.2">
      <c r="A196"/>
      <c r="B196"/>
      <c r="C196" s="81"/>
      <c r="D196"/>
      <c r="E196"/>
      <c r="F196"/>
      <c r="G196"/>
      <c r="H196" s="81"/>
      <c r="I196"/>
      <c r="J196"/>
      <c r="K196"/>
      <c r="L196"/>
      <c r="M196" s="81"/>
      <c r="N196"/>
      <c r="O196"/>
      <c r="P196"/>
      <c r="Q196"/>
      <c r="R196" s="81"/>
      <c r="S196"/>
      <c r="T196"/>
      <c r="U196"/>
      <c r="FR196"/>
      <c r="FS196"/>
      <c r="FT196"/>
      <c r="FU196"/>
      <c r="FV196"/>
      <c r="FW196"/>
      <c r="FX196"/>
      <c r="FY196"/>
      <c r="FZ196"/>
      <c r="GA196"/>
      <c r="GB196"/>
      <c r="GC196"/>
      <c r="GD196"/>
      <c r="GE196"/>
      <c r="GF196"/>
      <c r="GG196"/>
      <c r="GH196"/>
      <c r="GI196"/>
      <c r="GJ196"/>
      <c r="GK196"/>
      <c r="GL196"/>
      <c r="GM196"/>
      <c r="GN196"/>
      <c r="GO196"/>
      <c r="GP196"/>
      <c r="GQ196"/>
      <c r="GR196"/>
      <c r="GS196"/>
      <c r="GT196"/>
      <c r="GU196"/>
      <c r="GV196"/>
      <c r="GW196"/>
      <c r="GX196"/>
      <c r="GY196"/>
      <c r="GZ196"/>
      <c r="HA196"/>
      <c r="HB196"/>
      <c r="HC196"/>
      <c r="HD196"/>
      <c r="HE196"/>
      <c r="HF196"/>
      <c r="HG196"/>
      <c r="HH196"/>
      <c r="HI196"/>
      <c r="HJ196"/>
      <c r="HK196"/>
      <c r="HL196"/>
      <c r="HM196"/>
      <c r="HN196"/>
      <c r="HO196"/>
      <c r="HP196"/>
      <c r="HQ196"/>
      <c r="HR196"/>
      <c r="HS196"/>
      <c r="HT196"/>
      <c r="HU196"/>
      <c r="HV196"/>
      <c r="HW196"/>
      <c r="HX196"/>
      <c r="HY196"/>
      <c r="HZ196"/>
      <c r="IA196"/>
      <c r="IB196"/>
      <c r="IC196"/>
      <c r="ID196"/>
      <c r="IE196"/>
      <c r="IF196"/>
      <c r="IG196"/>
      <c r="IH196"/>
      <c r="II196"/>
      <c r="IJ196"/>
      <c r="IK196"/>
      <c r="IL196"/>
      <c r="IM196"/>
      <c r="IN196"/>
      <c r="IO196"/>
      <c r="IP196"/>
      <c r="IQ196"/>
      <c r="IR196"/>
      <c r="IS196"/>
      <c r="IT196"/>
      <c r="IU196"/>
      <c r="IV196"/>
    </row>
    <row r="197" spans="1:256" s="82" customFormat="1" x14ac:dyDescent="0.2">
      <c r="A197"/>
      <c r="B197"/>
      <c r="C197" s="81"/>
      <c r="D197"/>
      <c r="E197"/>
      <c r="F197"/>
      <c r="G197"/>
      <c r="H197" s="81"/>
      <c r="I197"/>
      <c r="J197"/>
      <c r="K197"/>
      <c r="L197"/>
      <c r="M197" s="81"/>
      <c r="N197"/>
      <c r="O197"/>
      <c r="P197"/>
      <c r="Q197"/>
      <c r="R197" s="81"/>
      <c r="S197"/>
      <c r="T197"/>
      <c r="U197"/>
      <c r="FR197"/>
      <c r="FS197"/>
      <c r="FT197"/>
      <c r="FU197"/>
      <c r="FV197"/>
      <c r="FW197"/>
      <c r="FX197"/>
      <c r="FY197"/>
      <c r="FZ197"/>
      <c r="GA197"/>
      <c r="GB197"/>
      <c r="GC197"/>
      <c r="GD197"/>
      <c r="GE197"/>
      <c r="GF197"/>
      <c r="GG197"/>
      <c r="GH197"/>
      <c r="GI197"/>
      <c r="GJ197"/>
      <c r="GK197"/>
      <c r="GL197"/>
      <c r="GM197"/>
      <c r="GN197"/>
      <c r="GO197"/>
      <c r="GP197"/>
      <c r="GQ197"/>
      <c r="GR197"/>
      <c r="GS197"/>
      <c r="GT197"/>
      <c r="GU197"/>
      <c r="GV197"/>
      <c r="GW197"/>
      <c r="GX197"/>
      <c r="GY197"/>
      <c r="GZ197"/>
      <c r="HA197"/>
      <c r="HB197"/>
      <c r="HC197"/>
      <c r="HD197"/>
      <c r="HE197"/>
      <c r="HF197"/>
      <c r="HG197"/>
      <c r="HH197"/>
      <c r="HI197"/>
      <c r="HJ197"/>
      <c r="HK197"/>
      <c r="HL197"/>
      <c r="HM197"/>
      <c r="HN197"/>
      <c r="HO197"/>
      <c r="HP197"/>
      <c r="HQ197"/>
      <c r="HR197"/>
      <c r="HS197"/>
      <c r="HT197"/>
      <c r="HU197"/>
      <c r="HV197"/>
      <c r="HW197"/>
      <c r="HX197"/>
      <c r="HY197"/>
      <c r="HZ197"/>
      <c r="IA197"/>
      <c r="IB197"/>
      <c r="IC197"/>
      <c r="ID197"/>
      <c r="IE197"/>
      <c r="IF197"/>
      <c r="IG197"/>
      <c r="IH197"/>
      <c r="II197"/>
      <c r="IJ197"/>
      <c r="IK197"/>
      <c r="IL197"/>
      <c r="IM197"/>
      <c r="IN197"/>
      <c r="IO197"/>
      <c r="IP197"/>
      <c r="IQ197"/>
      <c r="IR197"/>
      <c r="IS197"/>
      <c r="IT197"/>
      <c r="IU197"/>
      <c r="IV197"/>
    </row>
    <row r="198" spans="1:256" s="82" customFormat="1" x14ac:dyDescent="0.2">
      <c r="A198"/>
      <c r="B198"/>
      <c r="C198" s="81"/>
      <c r="D198"/>
      <c r="E198"/>
      <c r="F198"/>
      <c r="G198"/>
      <c r="H198" s="81"/>
      <c r="I198"/>
      <c r="J198"/>
      <c r="K198"/>
      <c r="L198"/>
      <c r="M198" s="81"/>
      <c r="N198"/>
      <c r="O198"/>
      <c r="P198"/>
      <c r="Q198"/>
      <c r="R198" s="81"/>
      <c r="S198"/>
      <c r="T198"/>
      <c r="U198"/>
      <c r="FR198"/>
      <c r="FS198"/>
      <c r="FT198"/>
      <c r="FU198"/>
      <c r="FV198"/>
      <c r="FW198"/>
      <c r="FX198"/>
      <c r="FY198"/>
      <c r="FZ198"/>
      <c r="GA198"/>
      <c r="GB198"/>
      <c r="GC198"/>
      <c r="GD198"/>
      <c r="GE198"/>
      <c r="GF198"/>
      <c r="GG198"/>
      <c r="GH198"/>
      <c r="GI198"/>
      <c r="GJ198"/>
      <c r="GK198"/>
      <c r="GL198"/>
      <c r="GM198"/>
      <c r="GN198"/>
      <c r="GO198"/>
      <c r="GP198"/>
      <c r="GQ198"/>
      <c r="GR198"/>
      <c r="GS198"/>
      <c r="GT198"/>
      <c r="GU198"/>
      <c r="GV198"/>
      <c r="GW198"/>
      <c r="GX198"/>
      <c r="GY198"/>
      <c r="GZ198"/>
      <c r="HA198"/>
      <c r="HB198"/>
      <c r="HC198"/>
      <c r="HD198"/>
      <c r="HE198"/>
      <c r="HF198"/>
      <c r="HG198"/>
      <c r="HH198"/>
      <c r="HI198"/>
      <c r="HJ198"/>
      <c r="HK198"/>
      <c r="HL198"/>
      <c r="HM198"/>
      <c r="HN198"/>
      <c r="HO198"/>
      <c r="HP198"/>
      <c r="HQ198"/>
      <c r="HR198"/>
      <c r="HS198"/>
      <c r="HT198"/>
      <c r="HU198"/>
      <c r="HV198"/>
      <c r="HW198"/>
      <c r="HX198"/>
      <c r="HY198"/>
      <c r="HZ198"/>
      <c r="IA198"/>
      <c r="IB198"/>
      <c r="IC198"/>
      <c r="ID198"/>
      <c r="IE198"/>
      <c r="IF198"/>
      <c r="IG198"/>
      <c r="IH198"/>
      <c r="II198"/>
      <c r="IJ198"/>
      <c r="IK198"/>
      <c r="IL198"/>
      <c r="IM198"/>
      <c r="IN198"/>
      <c r="IO198"/>
      <c r="IP198"/>
      <c r="IQ198"/>
      <c r="IR198"/>
      <c r="IS198"/>
      <c r="IT198"/>
      <c r="IU198"/>
      <c r="IV198"/>
    </row>
    <row r="199" spans="1:256" s="82" customFormat="1" x14ac:dyDescent="0.2">
      <c r="A199"/>
      <c r="B199"/>
      <c r="C199" s="81"/>
      <c r="D199"/>
      <c r="E199"/>
      <c r="F199"/>
      <c r="G199"/>
      <c r="H199" s="81"/>
      <c r="I199"/>
      <c r="J199"/>
      <c r="K199"/>
      <c r="L199"/>
      <c r="M199" s="81"/>
      <c r="N199"/>
      <c r="O199"/>
      <c r="P199"/>
      <c r="Q199"/>
      <c r="R199" s="81"/>
      <c r="S199"/>
      <c r="T199"/>
      <c r="U199"/>
      <c r="FR199"/>
      <c r="FS199"/>
      <c r="FT199"/>
      <c r="FU199"/>
      <c r="FV199"/>
      <c r="FW199"/>
      <c r="FX199"/>
      <c r="FY199"/>
      <c r="FZ199"/>
      <c r="GA199"/>
      <c r="GB199"/>
      <c r="GC199"/>
      <c r="GD199"/>
      <c r="GE199"/>
      <c r="GF199"/>
      <c r="GG199"/>
      <c r="GH199"/>
      <c r="GI199"/>
      <c r="GJ199"/>
      <c r="GK199"/>
      <c r="GL199"/>
      <c r="GM199"/>
      <c r="GN199"/>
      <c r="GO199"/>
      <c r="GP199"/>
      <c r="GQ199"/>
      <c r="GR199"/>
      <c r="GS199"/>
      <c r="GT199"/>
      <c r="GU199"/>
      <c r="GV199"/>
      <c r="GW199"/>
      <c r="GX199"/>
      <c r="GY199"/>
      <c r="GZ199"/>
      <c r="HA199"/>
      <c r="HB199"/>
      <c r="HC199"/>
      <c r="HD199"/>
      <c r="HE199"/>
      <c r="HF199"/>
      <c r="HG199"/>
      <c r="HH199"/>
      <c r="HI199"/>
      <c r="HJ199"/>
      <c r="HK199"/>
      <c r="HL199"/>
      <c r="HM199"/>
      <c r="HN199"/>
      <c r="HO199"/>
      <c r="HP199"/>
      <c r="HQ199"/>
      <c r="HR199"/>
      <c r="HS199"/>
      <c r="HT199"/>
      <c r="HU199"/>
      <c r="HV199"/>
      <c r="HW199"/>
      <c r="HX199"/>
      <c r="HY199"/>
      <c r="HZ199"/>
      <c r="IA199"/>
      <c r="IB199"/>
      <c r="IC199"/>
      <c r="ID199"/>
      <c r="IE199"/>
      <c r="IF199"/>
      <c r="IG199"/>
      <c r="IH199"/>
      <c r="II199"/>
      <c r="IJ199"/>
      <c r="IK199"/>
      <c r="IL199"/>
      <c r="IM199"/>
      <c r="IN199"/>
      <c r="IO199"/>
      <c r="IP199"/>
      <c r="IQ199"/>
      <c r="IR199"/>
      <c r="IS199"/>
      <c r="IT199"/>
      <c r="IU199"/>
      <c r="IV199"/>
    </row>
    <row r="200" spans="1:256" s="82" customFormat="1" x14ac:dyDescent="0.2">
      <c r="A200"/>
      <c r="B200"/>
      <c r="C200" s="81"/>
      <c r="D200"/>
      <c r="E200"/>
      <c r="F200"/>
      <c r="G200"/>
      <c r="H200" s="81"/>
      <c r="I200"/>
      <c r="J200"/>
      <c r="K200"/>
      <c r="L200"/>
      <c r="M200" s="81"/>
      <c r="N200"/>
      <c r="O200"/>
      <c r="P200"/>
      <c r="Q200"/>
      <c r="R200" s="81"/>
      <c r="S200"/>
      <c r="T200"/>
      <c r="U200"/>
      <c r="FR200"/>
      <c r="FS200"/>
      <c r="FT200"/>
      <c r="FU200"/>
      <c r="FV200"/>
      <c r="FW200"/>
      <c r="FX200"/>
      <c r="FY200"/>
      <c r="FZ200"/>
      <c r="GA200"/>
      <c r="GB200"/>
      <c r="GC200"/>
      <c r="GD200"/>
      <c r="GE200"/>
      <c r="GF200"/>
      <c r="GG200"/>
      <c r="GH200"/>
      <c r="GI200"/>
      <c r="GJ200"/>
      <c r="GK200"/>
      <c r="GL200"/>
      <c r="GM200"/>
      <c r="GN200"/>
      <c r="GO200"/>
      <c r="GP200"/>
      <c r="GQ200"/>
      <c r="GR200"/>
      <c r="GS200"/>
      <c r="GT200"/>
      <c r="GU200"/>
      <c r="GV200"/>
      <c r="GW200"/>
      <c r="GX200"/>
      <c r="GY200"/>
      <c r="GZ200"/>
      <c r="HA200"/>
      <c r="HB200"/>
      <c r="HC200"/>
      <c r="HD200"/>
      <c r="HE200"/>
      <c r="HF200"/>
      <c r="HG200"/>
      <c r="HH200"/>
      <c r="HI200"/>
      <c r="HJ200"/>
      <c r="HK200"/>
      <c r="HL200"/>
      <c r="HM200"/>
      <c r="HN200"/>
      <c r="HO200"/>
      <c r="HP200"/>
      <c r="HQ200"/>
      <c r="HR200"/>
      <c r="HS200"/>
      <c r="HT200"/>
      <c r="HU200"/>
      <c r="HV200"/>
      <c r="HW200"/>
      <c r="HX200"/>
      <c r="HY200"/>
      <c r="HZ200"/>
      <c r="IA200"/>
      <c r="IB200"/>
      <c r="IC200"/>
      <c r="ID200"/>
      <c r="IE200"/>
      <c r="IF200"/>
      <c r="IG200"/>
      <c r="IH200"/>
      <c r="II200"/>
      <c r="IJ200"/>
      <c r="IK200"/>
      <c r="IL200"/>
      <c r="IM200"/>
      <c r="IN200"/>
      <c r="IO200"/>
      <c r="IP200"/>
      <c r="IQ200"/>
      <c r="IR200"/>
      <c r="IS200"/>
      <c r="IT200"/>
      <c r="IU200"/>
      <c r="IV200"/>
    </row>
    <row r="201" spans="1:256" s="82" customFormat="1" x14ac:dyDescent="0.2">
      <c r="A201"/>
      <c r="B201"/>
      <c r="C201" s="81"/>
      <c r="D201"/>
      <c r="E201"/>
      <c r="F201"/>
      <c r="G201"/>
      <c r="H201" s="81"/>
      <c r="I201"/>
      <c r="J201"/>
      <c r="K201"/>
      <c r="L201"/>
      <c r="M201" s="81"/>
      <c r="N201"/>
      <c r="O201"/>
      <c r="P201"/>
      <c r="Q201"/>
      <c r="R201" s="81"/>
      <c r="S201"/>
      <c r="T201"/>
      <c r="U201"/>
      <c r="FR201"/>
      <c r="FS201"/>
      <c r="FT201"/>
      <c r="FU201"/>
      <c r="FV201"/>
      <c r="FW201"/>
      <c r="FX201"/>
      <c r="FY201"/>
      <c r="FZ201"/>
      <c r="GA201"/>
      <c r="GB201"/>
      <c r="GC201"/>
      <c r="GD201"/>
      <c r="GE201"/>
      <c r="GF201"/>
      <c r="GG201"/>
      <c r="GH201"/>
      <c r="GI201"/>
      <c r="GJ201"/>
      <c r="GK201"/>
      <c r="GL201"/>
      <c r="GM201"/>
      <c r="GN201"/>
      <c r="GO201"/>
      <c r="GP201"/>
      <c r="GQ201"/>
      <c r="GR201"/>
      <c r="GS201"/>
      <c r="GT201"/>
      <c r="GU201"/>
      <c r="GV201"/>
      <c r="GW201"/>
      <c r="GX201"/>
      <c r="GY201"/>
      <c r="GZ201"/>
      <c r="HA201"/>
      <c r="HB201"/>
      <c r="HC201"/>
      <c r="HD201"/>
      <c r="HE201"/>
      <c r="HF201"/>
      <c r="HG201"/>
      <c r="HH201"/>
      <c r="HI201"/>
      <c r="HJ201"/>
      <c r="HK201"/>
      <c r="HL201"/>
      <c r="HM201"/>
      <c r="HN201"/>
      <c r="HO201"/>
      <c r="HP201"/>
      <c r="HQ201"/>
      <c r="HR201"/>
      <c r="HS201"/>
      <c r="HT201"/>
      <c r="HU201"/>
      <c r="HV201"/>
      <c r="HW201"/>
      <c r="HX201"/>
      <c r="HY201"/>
      <c r="HZ201"/>
      <c r="IA201"/>
      <c r="IB201"/>
      <c r="IC201"/>
      <c r="ID201"/>
      <c r="IE201"/>
      <c r="IF201"/>
      <c r="IG201"/>
      <c r="IH201"/>
      <c r="II201"/>
      <c r="IJ201"/>
      <c r="IK201"/>
      <c r="IL201"/>
      <c r="IM201"/>
      <c r="IN201"/>
      <c r="IO201"/>
      <c r="IP201"/>
      <c r="IQ201"/>
      <c r="IR201"/>
      <c r="IS201"/>
      <c r="IT201"/>
      <c r="IU201"/>
      <c r="IV201"/>
    </row>
    <row r="202" spans="1:256" s="82" customFormat="1" x14ac:dyDescent="0.2">
      <c r="A202"/>
      <c r="B202"/>
      <c r="C202" s="81"/>
      <c r="D202"/>
      <c r="E202"/>
      <c r="F202"/>
      <c r="G202"/>
      <c r="H202" s="81"/>
      <c r="I202"/>
      <c r="J202"/>
      <c r="K202"/>
      <c r="L202"/>
      <c r="M202" s="81"/>
      <c r="N202"/>
      <c r="O202"/>
      <c r="P202"/>
      <c r="Q202"/>
      <c r="R202" s="81"/>
      <c r="S202"/>
      <c r="T202"/>
      <c r="U202"/>
      <c r="FR202"/>
      <c r="FS202"/>
      <c r="FT202"/>
      <c r="FU202"/>
      <c r="FV202"/>
      <c r="FW202"/>
      <c r="FX202"/>
      <c r="FY202"/>
      <c r="FZ202"/>
      <c r="GA202"/>
      <c r="GB202"/>
      <c r="GC202"/>
      <c r="GD202"/>
      <c r="GE202"/>
      <c r="GF202"/>
      <c r="GG202"/>
      <c r="GH202"/>
      <c r="GI202"/>
      <c r="GJ202"/>
      <c r="GK202"/>
      <c r="GL202"/>
      <c r="GM202"/>
      <c r="GN202"/>
      <c r="GO202"/>
      <c r="GP202"/>
      <c r="GQ202"/>
      <c r="GR202"/>
      <c r="GS202"/>
      <c r="GT202"/>
      <c r="GU202"/>
      <c r="GV202"/>
      <c r="GW202"/>
      <c r="GX202"/>
      <c r="GY202"/>
      <c r="GZ202"/>
      <c r="HA202"/>
      <c r="HB202"/>
      <c r="HC202"/>
      <c r="HD202"/>
      <c r="HE202"/>
      <c r="HF202"/>
      <c r="HG202"/>
      <c r="HH202"/>
      <c r="HI202"/>
      <c r="HJ202"/>
      <c r="HK202"/>
      <c r="HL202"/>
      <c r="HM202"/>
      <c r="HN202"/>
      <c r="HO202"/>
      <c r="HP202"/>
      <c r="HQ202"/>
      <c r="HR202"/>
      <c r="HS202"/>
      <c r="HT202"/>
      <c r="HU202"/>
      <c r="HV202"/>
      <c r="HW202"/>
      <c r="HX202"/>
      <c r="HY202"/>
      <c r="HZ202"/>
      <c r="IA202"/>
      <c r="IB202"/>
      <c r="IC202"/>
      <c r="ID202"/>
      <c r="IE202"/>
      <c r="IF202"/>
      <c r="IG202"/>
      <c r="IH202"/>
      <c r="II202"/>
      <c r="IJ202"/>
      <c r="IK202"/>
      <c r="IL202"/>
      <c r="IM202"/>
      <c r="IN202"/>
      <c r="IO202"/>
      <c r="IP202"/>
      <c r="IQ202"/>
      <c r="IR202"/>
      <c r="IS202"/>
      <c r="IT202"/>
      <c r="IU202"/>
      <c r="IV202"/>
    </row>
    <row r="203" spans="1:256" s="82" customFormat="1" x14ac:dyDescent="0.2">
      <c r="A203"/>
      <c r="B203"/>
      <c r="C203" s="81"/>
      <c r="D203"/>
      <c r="E203"/>
      <c r="F203"/>
      <c r="G203"/>
      <c r="H203" s="81"/>
      <c r="I203"/>
      <c r="J203"/>
      <c r="K203"/>
      <c r="L203"/>
      <c r="M203" s="81"/>
      <c r="N203"/>
      <c r="O203"/>
      <c r="P203"/>
      <c r="Q203"/>
      <c r="R203" s="81"/>
      <c r="S203"/>
      <c r="T203"/>
      <c r="U203"/>
      <c r="FR203"/>
      <c r="FS203"/>
      <c r="FT203"/>
      <c r="FU203"/>
      <c r="FV203"/>
      <c r="FW203"/>
      <c r="FX203"/>
      <c r="FY203"/>
      <c r="FZ203"/>
      <c r="GA203"/>
      <c r="GB203"/>
      <c r="GC203"/>
      <c r="GD203"/>
      <c r="GE203"/>
      <c r="GF203"/>
      <c r="GG203"/>
      <c r="GH203"/>
      <c r="GI203"/>
      <c r="GJ203"/>
      <c r="GK203"/>
      <c r="GL203"/>
      <c r="GM203"/>
      <c r="GN203"/>
      <c r="GO203"/>
      <c r="GP203"/>
      <c r="GQ203"/>
      <c r="GR203"/>
      <c r="GS203"/>
      <c r="GT203"/>
      <c r="GU203"/>
      <c r="GV203"/>
      <c r="GW203"/>
      <c r="GX203"/>
      <c r="GY203"/>
      <c r="GZ203"/>
      <c r="HA203"/>
      <c r="HB203"/>
      <c r="HC203"/>
      <c r="HD203"/>
      <c r="HE203"/>
      <c r="HF203"/>
      <c r="HG203"/>
      <c r="HH203"/>
      <c r="HI203"/>
      <c r="HJ203"/>
      <c r="HK203"/>
      <c r="HL203"/>
      <c r="HM203"/>
      <c r="HN203"/>
      <c r="HO203"/>
      <c r="HP203"/>
      <c r="HQ203"/>
      <c r="HR203"/>
      <c r="HS203"/>
      <c r="HT203"/>
      <c r="HU203"/>
      <c r="HV203"/>
      <c r="HW203"/>
      <c r="HX203"/>
      <c r="HY203"/>
      <c r="HZ203"/>
      <c r="IA203"/>
      <c r="IB203"/>
      <c r="IC203"/>
      <c r="ID203"/>
      <c r="IE203"/>
      <c r="IF203"/>
      <c r="IG203"/>
      <c r="IH203"/>
      <c r="II203"/>
      <c r="IJ203"/>
      <c r="IK203"/>
      <c r="IL203"/>
      <c r="IM203"/>
      <c r="IN203"/>
      <c r="IO203"/>
      <c r="IP203"/>
      <c r="IQ203"/>
      <c r="IR203"/>
      <c r="IS203"/>
      <c r="IT203"/>
      <c r="IU203"/>
      <c r="IV203"/>
    </row>
    <row r="204" spans="1:256" s="82" customFormat="1" x14ac:dyDescent="0.2">
      <c r="A204"/>
      <c r="B204"/>
      <c r="C204" s="81"/>
      <c r="D204"/>
      <c r="E204"/>
      <c r="F204"/>
      <c r="G204"/>
      <c r="H204" s="81"/>
      <c r="I204"/>
      <c r="J204"/>
      <c r="K204"/>
      <c r="L204"/>
      <c r="M204" s="81"/>
      <c r="N204"/>
      <c r="O204"/>
      <c r="P204"/>
      <c r="Q204"/>
      <c r="R204" s="81"/>
      <c r="S204"/>
      <c r="T204"/>
      <c r="U204"/>
      <c r="FR204"/>
      <c r="FS204"/>
      <c r="FT204"/>
      <c r="FU204"/>
      <c r="FV204"/>
      <c r="FW204"/>
      <c r="FX204"/>
      <c r="FY204"/>
      <c r="FZ204"/>
      <c r="GA204"/>
      <c r="GB204"/>
      <c r="GC204"/>
      <c r="GD204"/>
      <c r="GE204"/>
      <c r="GF204"/>
      <c r="GG204"/>
      <c r="GH204"/>
      <c r="GI204"/>
      <c r="GJ204"/>
      <c r="GK204"/>
      <c r="GL204"/>
      <c r="GM204"/>
      <c r="GN204"/>
      <c r="GO204"/>
      <c r="GP204"/>
      <c r="GQ204"/>
      <c r="GR204"/>
      <c r="GS204"/>
      <c r="GT204"/>
      <c r="GU204"/>
      <c r="GV204"/>
      <c r="GW204"/>
      <c r="GX204"/>
      <c r="GY204"/>
      <c r="GZ204"/>
      <c r="HA204"/>
      <c r="HB204"/>
      <c r="HC204"/>
      <c r="HD204"/>
      <c r="HE204"/>
      <c r="HF204"/>
      <c r="HG204"/>
      <c r="HH204"/>
      <c r="HI204"/>
      <c r="HJ204"/>
      <c r="HK204"/>
      <c r="HL204"/>
      <c r="HM204"/>
      <c r="HN204"/>
      <c r="HO204"/>
      <c r="HP204"/>
      <c r="HQ204"/>
      <c r="HR204"/>
      <c r="HS204"/>
      <c r="HT204"/>
      <c r="HU204"/>
      <c r="HV204"/>
      <c r="HW204"/>
      <c r="HX204"/>
      <c r="HY204"/>
      <c r="HZ204"/>
      <c r="IA204"/>
      <c r="IB204"/>
      <c r="IC204"/>
      <c r="ID204"/>
      <c r="IE204"/>
      <c r="IF204"/>
      <c r="IG204"/>
      <c r="IH204"/>
      <c r="II204"/>
      <c r="IJ204"/>
      <c r="IK204"/>
      <c r="IL204"/>
      <c r="IM204"/>
      <c r="IN204"/>
      <c r="IO204"/>
      <c r="IP204"/>
      <c r="IQ204"/>
      <c r="IR204"/>
      <c r="IS204"/>
      <c r="IT204"/>
      <c r="IU204"/>
      <c r="IV204"/>
    </row>
    <row r="205" spans="1:256" s="82" customFormat="1" x14ac:dyDescent="0.2">
      <c r="A205"/>
      <c r="B205"/>
      <c r="C205" s="81"/>
      <c r="D205"/>
      <c r="E205"/>
      <c r="F205"/>
      <c r="G205"/>
      <c r="H205" s="81"/>
      <c r="I205"/>
      <c r="J205"/>
      <c r="K205"/>
      <c r="L205"/>
      <c r="M205" s="81"/>
      <c r="N205"/>
      <c r="O205"/>
      <c r="P205"/>
      <c r="Q205"/>
      <c r="R205" s="81"/>
      <c r="S205"/>
      <c r="T205"/>
      <c r="U205"/>
      <c r="FR205"/>
      <c r="FS205"/>
      <c r="FT205"/>
      <c r="FU205"/>
      <c r="FV205"/>
      <c r="FW205"/>
      <c r="FX205"/>
      <c r="FY205"/>
      <c r="FZ205"/>
      <c r="GA205"/>
      <c r="GB205"/>
      <c r="GC205"/>
      <c r="GD205"/>
      <c r="GE205"/>
      <c r="GF205"/>
      <c r="GG205"/>
      <c r="GH205"/>
      <c r="GI205"/>
      <c r="GJ205"/>
      <c r="GK205"/>
      <c r="GL205"/>
      <c r="GM205"/>
      <c r="GN205"/>
      <c r="GO205"/>
      <c r="GP205"/>
      <c r="GQ205"/>
      <c r="GR205"/>
      <c r="GS205"/>
      <c r="GT205"/>
      <c r="GU205"/>
      <c r="GV205"/>
      <c r="GW205"/>
      <c r="GX205"/>
      <c r="GY205"/>
      <c r="GZ205"/>
      <c r="HA205"/>
      <c r="HB205"/>
      <c r="HC205"/>
      <c r="HD205"/>
      <c r="HE205"/>
      <c r="HF205"/>
      <c r="HG205"/>
      <c r="HH205"/>
      <c r="HI205"/>
      <c r="HJ205"/>
      <c r="HK205"/>
      <c r="HL205"/>
      <c r="HM205"/>
      <c r="HN205"/>
      <c r="HO205"/>
      <c r="HP205"/>
      <c r="HQ205"/>
      <c r="HR205"/>
      <c r="HS205"/>
      <c r="HT205"/>
      <c r="HU205"/>
      <c r="HV205"/>
      <c r="HW205"/>
      <c r="HX205"/>
      <c r="HY205"/>
      <c r="HZ205"/>
      <c r="IA205"/>
      <c r="IB205"/>
      <c r="IC205"/>
      <c r="ID205"/>
      <c r="IE205"/>
      <c r="IF205"/>
      <c r="IG205"/>
      <c r="IH205"/>
      <c r="II205"/>
      <c r="IJ205"/>
      <c r="IK205"/>
      <c r="IL205"/>
      <c r="IM205"/>
      <c r="IN205"/>
      <c r="IO205"/>
      <c r="IP205"/>
      <c r="IQ205"/>
      <c r="IR205"/>
      <c r="IS205"/>
      <c r="IT205"/>
      <c r="IU205"/>
      <c r="IV205"/>
    </row>
    <row r="206" spans="1:256" s="82" customFormat="1" x14ac:dyDescent="0.2">
      <c r="A206"/>
      <c r="B206"/>
      <c r="C206" s="81"/>
      <c r="D206"/>
      <c r="E206"/>
      <c r="F206"/>
      <c r="G206"/>
      <c r="H206" s="81"/>
      <c r="I206"/>
      <c r="J206"/>
      <c r="K206"/>
      <c r="L206"/>
      <c r="M206" s="81"/>
      <c r="N206"/>
      <c r="O206"/>
      <c r="P206"/>
      <c r="Q206"/>
      <c r="R206" s="81"/>
      <c r="S206"/>
      <c r="T206"/>
      <c r="U206"/>
      <c r="FR206"/>
      <c r="FS206"/>
      <c r="FT206"/>
      <c r="FU206"/>
      <c r="FV206"/>
      <c r="FW206"/>
      <c r="FX206"/>
      <c r="FY206"/>
      <c r="FZ206"/>
      <c r="GA206"/>
      <c r="GB206"/>
      <c r="GC206"/>
      <c r="GD206"/>
      <c r="GE206"/>
      <c r="GF206"/>
      <c r="GG206"/>
      <c r="GH206"/>
      <c r="GI206"/>
      <c r="GJ206"/>
      <c r="GK206"/>
      <c r="GL206"/>
      <c r="GM206"/>
      <c r="GN206"/>
      <c r="GO206"/>
      <c r="GP206"/>
      <c r="GQ206"/>
      <c r="GR206"/>
      <c r="GS206"/>
      <c r="GT206"/>
      <c r="GU206"/>
      <c r="GV206"/>
      <c r="GW206"/>
      <c r="GX206"/>
      <c r="GY206"/>
      <c r="GZ206"/>
      <c r="HA206"/>
      <c r="HB206"/>
      <c r="HC206"/>
      <c r="HD206"/>
      <c r="HE206"/>
      <c r="HF206"/>
      <c r="HG206"/>
      <c r="HH206"/>
      <c r="HI206"/>
      <c r="HJ206"/>
      <c r="HK206"/>
      <c r="HL206"/>
      <c r="HM206"/>
      <c r="HN206"/>
      <c r="HO206"/>
      <c r="HP206"/>
      <c r="HQ206"/>
      <c r="HR206"/>
      <c r="HS206"/>
      <c r="HT206"/>
      <c r="HU206"/>
      <c r="HV206"/>
      <c r="HW206"/>
      <c r="HX206"/>
      <c r="HY206"/>
      <c r="HZ206"/>
      <c r="IA206"/>
      <c r="IB206"/>
      <c r="IC206"/>
      <c r="ID206"/>
      <c r="IE206"/>
      <c r="IF206"/>
      <c r="IG206"/>
      <c r="IH206"/>
      <c r="II206"/>
      <c r="IJ206"/>
      <c r="IK206"/>
      <c r="IL206"/>
      <c r="IM206"/>
      <c r="IN206"/>
      <c r="IO206"/>
      <c r="IP206"/>
      <c r="IQ206"/>
      <c r="IR206"/>
      <c r="IS206"/>
      <c r="IT206"/>
      <c r="IU206"/>
      <c r="IV206"/>
    </row>
    <row r="207" spans="1:256" s="82" customFormat="1" x14ac:dyDescent="0.2">
      <c r="A207"/>
      <c r="B207"/>
      <c r="C207" s="81"/>
      <c r="D207"/>
      <c r="E207"/>
      <c r="F207"/>
      <c r="G207"/>
      <c r="H207" s="81"/>
      <c r="I207"/>
      <c r="J207"/>
      <c r="K207"/>
      <c r="L207"/>
      <c r="M207" s="81"/>
      <c r="N207"/>
      <c r="O207"/>
      <c r="P207"/>
      <c r="Q207"/>
      <c r="R207" s="81"/>
      <c r="S207"/>
      <c r="T207"/>
      <c r="U207"/>
      <c r="FR207"/>
      <c r="FS207"/>
      <c r="FT207"/>
      <c r="FU207"/>
      <c r="FV207"/>
      <c r="FW207"/>
      <c r="FX207"/>
      <c r="FY207"/>
      <c r="FZ207"/>
      <c r="GA207"/>
      <c r="GB207"/>
      <c r="GC207"/>
      <c r="GD207"/>
      <c r="GE207"/>
      <c r="GF207"/>
      <c r="GG207"/>
      <c r="GH207"/>
      <c r="GI207"/>
      <c r="GJ207"/>
      <c r="GK207"/>
      <c r="GL207"/>
      <c r="GM207"/>
      <c r="GN207"/>
      <c r="GO207"/>
      <c r="GP207"/>
      <c r="GQ207"/>
      <c r="GR207"/>
      <c r="GS207"/>
      <c r="GT207"/>
      <c r="GU207"/>
      <c r="GV207"/>
      <c r="GW207"/>
      <c r="GX207"/>
      <c r="GY207"/>
      <c r="GZ207"/>
      <c r="HA207"/>
      <c r="HB207"/>
      <c r="HC207"/>
      <c r="HD207"/>
      <c r="HE207"/>
      <c r="HF207"/>
      <c r="HG207"/>
      <c r="HH207"/>
      <c r="HI207"/>
      <c r="HJ207"/>
      <c r="HK207"/>
      <c r="HL207"/>
      <c r="HM207"/>
      <c r="HN207"/>
      <c r="HO207"/>
      <c r="HP207"/>
      <c r="HQ207"/>
      <c r="HR207"/>
      <c r="HS207"/>
      <c r="HT207"/>
      <c r="HU207"/>
      <c r="HV207"/>
      <c r="HW207"/>
      <c r="HX207"/>
      <c r="HY207"/>
      <c r="HZ207"/>
      <c r="IA207"/>
      <c r="IB207"/>
      <c r="IC207"/>
      <c r="ID207"/>
      <c r="IE207"/>
      <c r="IF207"/>
      <c r="IG207"/>
      <c r="IH207"/>
      <c r="II207"/>
      <c r="IJ207"/>
      <c r="IK207"/>
      <c r="IL207"/>
      <c r="IM207"/>
      <c r="IN207"/>
      <c r="IO207"/>
      <c r="IP207"/>
      <c r="IQ207"/>
      <c r="IR207"/>
      <c r="IS207"/>
      <c r="IT207"/>
      <c r="IU207"/>
      <c r="IV207"/>
    </row>
    <row r="208" spans="1:256" s="82" customFormat="1" x14ac:dyDescent="0.2">
      <c r="A208"/>
      <c r="B208"/>
      <c r="C208" s="81"/>
      <c r="D208"/>
      <c r="E208"/>
      <c r="F208"/>
      <c r="G208"/>
      <c r="H208" s="81"/>
      <c r="I208"/>
      <c r="J208"/>
      <c r="K208"/>
      <c r="L208"/>
      <c r="M208" s="81"/>
      <c r="N208"/>
      <c r="O208"/>
      <c r="P208"/>
      <c r="Q208"/>
      <c r="R208" s="81"/>
      <c r="S208"/>
      <c r="T208"/>
      <c r="U208"/>
      <c r="FR208"/>
      <c r="FS208"/>
      <c r="FT208"/>
      <c r="FU208"/>
      <c r="FV208"/>
      <c r="FW208"/>
      <c r="FX208"/>
      <c r="FY208"/>
      <c r="FZ208"/>
      <c r="GA208"/>
      <c r="GB208"/>
      <c r="GC208"/>
      <c r="GD208"/>
      <c r="GE208"/>
      <c r="GF208"/>
      <c r="GG208"/>
      <c r="GH208"/>
      <c r="GI208"/>
      <c r="GJ208"/>
      <c r="GK208"/>
      <c r="GL208"/>
      <c r="GM208"/>
      <c r="GN208"/>
      <c r="GO208"/>
      <c r="GP208"/>
      <c r="GQ208"/>
      <c r="GR208"/>
      <c r="GS208"/>
      <c r="GT208"/>
      <c r="GU208"/>
      <c r="GV208"/>
      <c r="GW208"/>
      <c r="GX208"/>
      <c r="GY208"/>
      <c r="GZ208"/>
      <c r="HA208"/>
      <c r="HB208"/>
      <c r="HC208"/>
      <c r="HD208"/>
      <c r="HE208"/>
      <c r="HF208"/>
      <c r="HG208"/>
      <c r="HH208"/>
      <c r="HI208"/>
      <c r="HJ208"/>
      <c r="HK208"/>
      <c r="HL208"/>
      <c r="HM208"/>
      <c r="HN208"/>
      <c r="HO208"/>
      <c r="HP208"/>
      <c r="HQ208"/>
      <c r="HR208"/>
      <c r="HS208"/>
      <c r="HT208"/>
      <c r="HU208"/>
      <c r="HV208"/>
      <c r="HW208"/>
      <c r="HX208"/>
      <c r="HY208"/>
      <c r="HZ208"/>
      <c r="IA208"/>
      <c r="IB208"/>
      <c r="IC208"/>
      <c r="ID208"/>
      <c r="IE208"/>
      <c r="IF208"/>
      <c r="IG208"/>
      <c r="IH208"/>
      <c r="II208"/>
      <c r="IJ208"/>
      <c r="IK208"/>
      <c r="IL208"/>
      <c r="IM208"/>
      <c r="IN208"/>
      <c r="IO208"/>
      <c r="IP208"/>
      <c r="IQ208"/>
      <c r="IR208"/>
      <c r="IS208"/>
      <c r="IT208"/>
      <c r="IU208"/>
      <c r="IV208"/>
    </row>
    <row r="209" spans="1:256" s="82" customFormat="1" x14ac:dyDescent="0.2">
      <c r="A209"/>
      <c r="B209"/>
      <c r="C209" s="81"/>
      <c r="D209"/>
      <c r="E209"/>
      <c r="F209"/>
      <c r="G209"/>
      <c r="H209" s="81"/>
      <c r="I209"/>
      <c r="J209"/>
      <c r="K209"/>
      <c r="L209"/>
      <c r="M209" s="81"/>
      <c r="N209"/>
      <c r="O209"/>
      <c r="P209"/>
      <c r="Q209"/>
      <c r="R209" s="81"/>
      <c r="S209"/>
      <c r="T209"/>
      <c r="U209"/>
      <c r="FR209"/>
      <c r="FS209"/>
      <c r="FT209"/>
      <c r="FU209"/>
      <c r="FV209"/>
      <c r="FW209"/>
      <c r="FX209"/>
      <c r="FY209"/>
      <c r="FZ209"/>
      <c r="GA209"/>
      <c r="GB209"/>
      <c r="GC209"/>
      <c r="GD209"/>
      <c r="GE209"/>
      <c r="GF209"/>
      <c r="GG209"/>
      <c r="GH209"/>
      <c r="GI209"/>
      <c r="GJ209"/>
      <c r="GK209"/>
      <c r="GL209"/>
      <c r="GM209"/>
      <c r="GN209"/>
      <c r="GO209"/>
      <c r="GP209"/>
      <c r="GQ209"/>
      <c r="GR209"/>
      <c r="GS209"/>
      <c r="GT209"/>
      <c r="GU209"/>
      <c r="GV209"/>
      <c r="GW209"/>
      <c r="GX209"/>
      <c r="GY209"/>
      <c r="GZ209"/>
      <c r="HA209"/>
      <c r="HB209"/>
      <c r="HC209"/>
      <c r="HD209"/>
      <c r="HE209"/>
      <c r="HF209"/>
      <c r="HG209"/>
      <c r="HH209"/>
      <c r="HI209"/>
      <c r="HJ209"/>
      <c r="HK209"/>
      <c r="HL209"/>
      <c r="HM209"/>
      <c r="HN209"/>
      <c r="HO209"/>
      <c r="HP209"/>
      <c r="HQ209"/>
      <c r="HR209"/>
      <c r="HS209"/>
      <c r="HT209"/>
      <c r="HU209"/>
      <c r="HV209"/>
      <c r="HW209"/>
      <c r="HX209"/>
      <c r="HY209"/>
      <c r="HZ209"/>
      <c r="IA209"/>
      <c r="IB209"/>
      <c r="IC209"/>
      <c r="ID209"/>
      <c r="IE209"/>
      <c r="IF209"/>
      <c r="IG209"/>
      <c r="IH209"/>
      <c r="II209"/>
      <c r="IJ209"/>
      <c r="IK209"/>
      <c r="IL209"/>
      <c r="IM209"/>
      <c r="IN209"/>
      <c r="IO209"/>
      <c r="IP209"/>
      <c r="IQ209"/>
      <c r="IR209"/>
      <c r="IS209"/>
      <c r="IT209"/>
      <c r="IU209"/>
      <c r="IV209"/>
    </row>
    <row r="210" spans="1:256" s="82" customFormat="1" x14ac:dyDescent="0.2">
      <c r="A210"/>
      <c r="B210"/>
      <c r="C210" s="81"/>
      <c r="D210"/>
      <c r="E210"/>
      <c r="F210"/>
      <c r="G210"/>
      <c r="H210" s="81"/>
      <c r="I210"/>
      <c r="J210"/>
      <c r="K210"/>
      <c r="L210"/>
      <c r="M210" s="81"/>
      <c r="N210"/>
      <c r="O210"/>
      <c r="P210"/>
      <c r="Q210"/>
      <c r="R210" s="81"/>
      <c r="S210"/>
      <c r="T210"/>
      <c r="U210"/>
      <c r="FR210"/>
      <c r="FS210"/>
      <c r="FT210"/>
      <c r="FU210"/>
      <c r="FV210"/>
      <c r="FW210"/>
      <c r="FX210"/>
      <c r="FY210"/>
      <c r="FZ210"/>
      <c r="GA210"/>
      <c r="GB210"/>
      <c r="GC210"/>
      <c r="GD210"/>
      <c r="GE210"/>
      <c r="GF210"/>
      <c r="GG210"/>
      <c r="GH210"/>
      <c r="GI210"/>
      <c r="GJ210"/>
      <c r="GK210"/>
      <c r="GL210"/>
      <c r="GM210"/>
      <c r="GN210"/>
      <c r="GO210"/>
      <c r="GP210"/>
      <c r="GQ210"/>
      <c r="GR210"/>
      <c r="GS210"/>
      <c r="GT210"/>
      <c r="GU210"/>
      <c r="GV210"/>
      <c r="GW210"/>
      <c r="GX210"/>
      <c r="GY210"/>
      <c r="GZ210"/>
      <c r="HA210"/>
      <c r="HB210"/>
      <c r="HC210"/>
      <c r="HD210"/>
      <c r="HE210"/>
      <c r="HF210"/>
      <c r="HG210"/>
      <c r="HH210"/>
      <c r="HI210"/>
      <c r="HJ210"/>
      <c r="HK210"/>
      <c r="HL210"/>
      <c r="HM210"/>
      <c r="HN210"/>
      <c r="HO210"/>
      <c r="HP210"/>
      <c r="HQ210"/>
      <c r="HR210"/>
      <c r="HS210"/>
      <c r="HT210"/>
      <c r="HU210"/>
      <c r="HV210"/>
      <c r="HW210"/>
      <c r="HX210"/>
      <c r="HY210"/>
      <c r="HZ210"/>
      <c r="IA210"/>
      <c r="IB210"/>
      <c r="IC210"/>
      <c r="ID210"/>
      <c r="IE210"/>
      <c r="IF210"/>
      <c r="IG210"/>
      <c r="IH210"/>
      <c r="II210"/>
      <c r="IJ210"/>
      <c r="IK210"/>
      <c r="IL210"/>
      <c r="IM210"/>
      <c r="IN210"/>
      <c r="IO210"/>
      <c r="IP210"/>
      <c r="IQ210"/>
      <c r="IR210"/>
      <c r="IS210"/>
      <c r="IT210"/>
      <c r="IU210"/>
      <c r="IV210"/>
    </row>
    <row r="211" spans="1:256" s="82" customFormat="1" x14ac:dyDescent="0.2">
      <c r="A211"/>
      <c r="B211"/>
      <c r="C211" s="81"/>
      <c r="D211"/>
      <c r="E211"/>
      <c r="F211"/>
      <c r="G211"/>
      <c r="H211" s="81"/>
      <c r="I211"/>
      <c r="J211"/>
      <c r="K211"/>
      <c r="L211"/>
      <c r="M211" s="81"/>
      <c r="N211"/>
      <c r="O211"/>
      <c r="P211"/>
      <c r="Q211"/>
      <c r="R211" s="81"/>
      <c r="S211"/>
      <c r="T211"/>
      <c r="U211"/>
      <c r="FR211"/>
      <c r="FS211"/>
      <c r="FT211"/>
      <c r="FU211"/>
      <c r="FV211"/>
      <c r="FW211"/>
      <c r="FX211"/>
      <c r="FY211"/>
      <c r="FZ211"/>
      <c r="GA211"/>
      <c r="GB211"/>
      <c r="GC211"/>
      <c r="GD211"/>
      <c r="GE211"/>
      <c r="GF211"/>
      <c r="GG211"/>
      <c r="GH211"/>
      <c r="GI211"/>
      <c r="GJ211"/>
      <c r="GK211"/>
      <c r="GL211"/>
      <c r="GM211"/>
      <c r="GN211"/>
      <c r="GO211"/>
      <c r="GP211"/>
      <c r="GQ211"/>
      <c r="GR211"/>
      <c r="GS211"/>
      <c r="GT211"/>
      <c r="GU211"/>
      <c r="GV211"/>
      <c r="GW211"/>
      <c r="GX211"/>
      <c r="GY211"/>
      <c r="GZ211"/>
      <c r="HA211"/>
      <c r="HB211"/>
      <c r="HC211"/>
      <c r="HD211"/>
      <c r="HE211"/>
      <c r="HF211"/>
      <c r="HG211"/>
      <c r="HH211"/>
      <c r="HI211"/>
      <c r="HJ211"/>
      <c r="HK211"/>
      <c r="HL211"/>
      <c r="HM211"/>
      <c r="HN211"/>
      <c r="HO211"/>
      <c r="HP211"/>
      <c r="HQ211"/>
      <c r="HR211"/>
      <c r="HS211"/>
      <c r="HT211"/>
      <c r="HU211"/>
      <c r="HV211"/>
      <c r="HW211"/>
      <c r="HX211"/>
      <c r="HY211"/>
      <c r="HZ211"/>
      <c r="IA211"/>
      <c r="IB211"/>
      <c r="IC211"/>
      <c r="ID211"/>
      <c r="IE211"/>
      <c r="IF211"/>
      <c r="IG211"/>
      <c r="IH211"/>
      <c r="II211"/>
      <c r="IJ211"/>
      <c r="IK211"/>
      <c r="IL211"/>
      <c r="IM211"/>
      <c r="IN211"/>
      <c r="IO211"/>
      <c r="IP211"/>
      <c r="IQ211"/>
      <c r="IR211"/>
      <c r="IS211"/>
      <c r="IT211"/>
      <c r="IU211"/>
      <c r="IV211"/>
    </row>
    <row r="212" spans="1:256" s="82" customFormat="1" x14ac:dyDescent="0.2">
      <c r="A212"/>
      <c r="B212"/>
      <c r="C212" s="81"/>
      <c r="D212"/>
      <c r="E212"/>
      <c r="F212"/>
      <c r="G212"/>
      <c r="H212" s="81"/>
      <c r="I212"/>
      <c r="J212"/>
      <c r="K212"/>
      <c r="L212"/>
      <c r="M212" s="81"/>
      <c r="N212"/>
      <c r="O212"/>
      <c r="P212"/>
      <c r="Q212"/>
      <c r="R212" s="81"/>
      <c r="S212"/>
      <c r="T212"/>
      <c r="U212"/>
      <c r="FR212"/>
      <c r="FS212"/>
      <c r="FT212"/>
      <c r="FU212"/>
      <c r="FV212"/>
      <c r="FW212"/>
      <c r="FX212"/>
      <c r="FY212"/>
      <c r="FZ212"/>
      <c r="GA212"/>
      <c r="GB212"/>
      <c r="GC212"/>
      <c r="GD212"/>
      <c r="GE212"/>
      <c r="GF212"/>
      <c r="GG212"/>
      <c r="GH212"/>
      <c r="GI212"/>
      <c r="GJ212"/>
      <c r="GK212"/>
      <c r="GL212"/>
      <c r="GM212"/>
      <c r="GN212"/>
      <c r="GO212"/>
      <c r="GP212"/>
      <c r="GQ212"/>
      <c r="GR212"/>
      <c r="GS212"/>
      <c r="GT212"/>
      <c r="GU212"/>
      <c r="GV212"/>
      <c r="GW212"/>
      <c r="GX212"/>
      <c r="GY212"/>
      <c r="GZ212"/>
      <c r="HA212"/>
      <c r="HB212"/>
      <c r="HC212"/>
      <c r="HD212"/>
      <c r="HE212"/>
      <c r="HF212"/>
      <c r="HG212"/>
      <c r="HH212"/>
      <c r="HI212"/>
      <c r="HJ212"/>
      <c r="HK212"/>
      <c r="HL212"/>
      <c r="HM212"/>
      <c r="HN212"/>
      <c r="HO212"/>
      <c r="HP212"/>
      <c r="HQ212"/>
      <c r="HR212"/>
      <c r="HS212"/>
      <c r="HT212"/>
      <c r="HU212"/>
      <c r="HV212"/>
      <c r="HW212"/>
      <c r="HX212"/>
      <c r="HY212"/>
      <c r="HZ212"/>
      <c r="IA212"/>
      <c r="IB212"/>
      <c r="IC212"/>
      <c r="ID212"/>
      <c r="IE212"/>
      <c r="IF212"/>
      <c r="IG212"/>
      <c r="IH212"/>
      <c r="II212"/>
      <c r="IJ212"/>
      <c r="IK212"/>
      <c r="IL212"/>
      <c r="IM212"/>
      <c r="IN212"/>
      <c r="IO212"/>
      <c r="IP212"/>
      <c r="IQ212"/>
      <c r="IR212"/>
      <c r="IS212"/>
      <c r="IT212"/>
      <c r="IU212"/>
      <c r="IV212"/>
    </row>
    <row r="213" spans="1:256" s="82" customFormat="1" x14ac:dyDescent="0.2">
      <c r="A213"/>
      <c r="B213"/>
      <c r="C213" s="81"/>
      <c r="D213"/>
      <c r="E213"/>
      <c r="F213"/>
      <c r="G213"/>
      <c r="H213" s="81"/>
      <c r="I213"/>
      <c r="J213"/>
      <c r="K213"/>
      <c r="L213"/>
      <c r="M213" s="81"/>
      <c r="N213"/>
      <c r="O213"/>
      <c r="P213"/>
      <c r="Q213"/>
      <c r="R213" s="81"/>
      <c r="S213"/>
      <c r="T213"/>
      <c r="U213"/>
      <c r="FR213"/>
      <c r="FS213"/>
      <c r="FT213"/>
      <c r="FU213"/>
      <c r="FV213"/>
      <c r="FW213"/>
      <c r="FX213"/>
      <c r="FY213"/>
      <c r="FZ213"/>
      <c r="GA213"/>
      <c r="GB213"/>
      <c r="GC213"/>
      <c r="GD213"/>
      <c r="GE213"/>
      <c r="GF213"/>
      <c r="GG213"/>
      <c r="GH213"/>
      <c r="GI213"/>
      <c r="GJ213"/>
      <c r="GK213"/>
      <c r="GL213"/>
      <c r="GM213"/>
      <c r="GN213"/>
      <c r="GO213"/>
      <c r="GP213"/>
      <c r="GQ213"/>
      <c r="GR213"/>
      <c r="GS213"/>
      <c r="GT213"/>
      <c r="GU213"/>
      <c r="GV213"/>
      <c r="GW213"/>
      <c r="GX213"/>
      <c r="GY213"/>
      <c r="GZ213"/>
      <c r="HA213"/>
      <c r="HB213"/>
      <c r="HC213"/>
      <c r="HD213"/>
      <c r="HE213"/>
      <c r="HF213"/>
      <c r="HG213"/>
      <c r="HH213"/>
      <c r="HI213"/>
      <c r="HJ213"/>
      <c r="HK213"/>
      <c r="HL213"/>
      <c r="HM213"/>
      <c r="HN213"/>
      <c r="HO213"/>
      <c r="HP213"/>
      <c r="HQ213"/>
      <c r="HR213"/>
      <c r="HS213"/>
      <c r="HT213"/>
      <c r="HU213"/>
      <c r="HV213"/>
      <c r="HW213"/>
      <c r="HX213"/>
      <c r="HY213"/>
      <c r="HZ213"/>
      <c r="IA213"/>
      <c r="IB213"/>
      <c r="IC213"/>
      <c r="ID213"/>
      <c r="IE213"/>
      <c r="IF213"/>
      <c r="IG213"/>
      <c r="IH213"/>
      <c r="II213"/>
      <c r="IJ213"/>
      <c r="IK213"/>
      <c r="IL213"/>
      <c r="IM213"/>
      <c r="IN213"/>
      <c r="IO213"/>
      <c r="IP213"/>
      <c r="IQ213"/>
      <c r="IR213"/>
      <c r="IS213"/>
      <c r="IT213"/>
      <c r="IU213"/>
      <c r="IV213"/>
    </row>
    <row r="214" spans="1:256" s="82" customFormat="1" x14ac:dyDescent="0.2">
      <c r="A214"/>
      <c r="B214"/>
      <c r="C214" s="81"/>
      <c r="D214"/>
      <c r="E214"/>
      <c r="F214"/>
      <c r="G214"/>
      <c r="H214" s="81"/>
      <c r="I214"/>
      <c r="J214"/>
      <c r="K214"/>
      <c r="L214"/>
      <c r="M214" s="81"/>
      <c r="N214"/>
      <c r="O214"/>
      <c r="P214"/>
      <c r="Q214"/>
      <c r="R214" s="81"/>
      <c r="S214"/>
      <c r="T214"/>
      <c r="U214"/>
      <c r="FR214"/>
      <c r="FS214"/>
      <c r="FT214"/>
      <c r="FU214"/>
      <c r="FV214"/>
      <c r="FW214"/>
      <c r="FX214"/>
      <c r="FY214"/>
      <c r="FZ214"/>
      <c r="GA214"/>
      <c r="GB214"/>
      <c r="GC214"/>
      <c r="GD214"/>
      <c r="GE214"/>
      <c r="GF214"/>
      <c r="GG214"/>
      <c r="GH214"/>
      <c r="GI214"/>
      <c r="GJ214"/>
      <c r="GK214"/>
      <c r="GL214"/>
      <c r="GM214"/>
      <c r="GN214"/>
      <c r="GO214"/>
      <c r="GP214"/>
      <c r="GQ214"/>
      <c r="GR214"/>
      <c r="GS214"/>
      <c r="GT214"/>
      <c r="GU214"/>
      <c r="GV214"/>
      <c r="GW214"/>
      <c r="GX214"/>
      <c r="GY214"/>
      <c r="GZ214"/>
      <c r="HA214"/>
      <c r="HB214"/>
      <c r="HC214"/>
      <c r="HD214"/>
      <c r="HE214"/>
      <c r="HF214"/>
      <c r="HG214"/>
      <c r="HH214"/>
      <c r="HI214"/>
      <c r="HJ214"/>
      <c r="HK214"/>
      <c r="HL214"/>
      <c r="HM214"/>
      <c r="HN214"/>
      <c r="HO214"/>
      <c r="HP214"/>
      <c r="HQ214"/>
      <c r="HR214"/>
      <c r="HS214"/>
      <c r="HT214"/>
      <c r="HU214"/>
      <c r="HV214"/>
      <c r="HW214"/>
      <c r="HX214"/>
      <c r="HY214"/>
      <c r="HZ214"/>
      <c r="IA214"/>
      <c r="IB214"/>
      <c r="IC214"/>
      <c r="ID214"/>
      <c r="IE214"/>
      <c r="IF214"/>
      <c r="IG214"/>
      <c r="IH214"/>
      <c r="II214"/>
      <c r="IJ214"/>
      <c r="IK214"/>
      <c r="IL214"/>
      <c r="IM214"/>
      <c r="IN214"/>
      <c r="IO214"/>
      <c r="IP214"/>
      <c r="IQ214"/>
      <c r="IR214"/>
      <c r="IS214"/>
      <c r="IT214"/>
      <c r="IU214"/>
      <c r="IV214"/>
    </row>
    <row r="215" spans="1:256" s="82" customFormat="1" x14ac:dyDescent="0.2">
      <c r="A215"/>
      <c r="B215"/>
      <c r="C215" s="81"/>
      <c r="D215"/>
      <c r="E215"/>
      <c r="F215"/>
      <c r="G215"/>
      <c r="H215" s="81"/>
      <c r="I215"/>
      <c r="J215"/>
      <c r="K215"/>
      <c r="L215"/>
      <c r="M215" s="81"/>
      <c r="N215"/>
      <c r="O215"/>
      <c r="P215"/>
      <c r="Q215"/>
      <c r="R215" s="81"/>
      <c r="S215"/>
      <c r="T215"/>
      <c r="U215"/>
      <c r="FR215"/>
      <c r="FS215"/>
      <c r="FT215"/>
      <c r="FU215"/>
      <c r="FV215"/>
      <c r="FW215"/>
      <c r="FX215"/>
      <c r="FY215"/>
      <c r="FZ215"/>
      <c r="GA215"/>
      <c r="GB215"/>
      <c r="GC215"/>
      <c r="GD215"/>
      <c r="GE215"/>
      <c r="GF215"/>
      <c r="GG215"/>
      <c r="GH215"/>
      <c r="GI215"/>
      <c r="GJ215"/>
      <c r="GK215"/>
      <c r="GL215"/>
      <c r="GM215"/>
      <c r="GN215"/>
      <c r="GO215"/>
      <c r="GP215"/>
      <c r="GQ215"/>
      <c r="GR215"/>
      <c r="GS215"/>
      <c r="GT215"/>
      <c r="GU215"/>
      <c r="GV215"/>
      <c r="GW215"/>
      <c r="GX215"/>
      <c r="GY215"/>
      <c r="GZ215"/>
      <c r="HA215"/>
      <c r="HB215"/>
      <c r="HC215"/>
      <c r="HD215"/>
      <c r="HE215"/>
      <c r="HF215"/>
      <c r="HG215"/>
      <c r="HH215"/>
      <c r="HI215"/>
      <c r="HJ215"/>
      <c r="HK215"/>
      <c r="HL215"/>
      <c r="HM215"/>
      <c r="HN215"/>
      <c r="HO215"/>
      <c r="HP215"/>
      <c r="HQ215"/>
      <c r="HR215"/>
      <c r="HS215"/>
      <c r="HT215"/>
      <c r="HU215"/>
      <c r="HV215"/>
      <c r="HW215"/>
      <c r="HX215"/>
      <c r="HY215"/>
      <c r="HZ215"/>
      <c r="IA215"/>
      <c r="IB215"/>
      <c r="IC215"/>
      <c r="ID215"/>
      <c r="IE215"/>
      <c r="IF215"/>
      <c r="IG215"/>
      <c r="IH215"/>
      <c r="II215"/>
      <c r="IJ215"/>
      <c r="IK215"/>
      <c r="IL215"/>
      <c r="IM215"/>
      <c r="IN215"/>
      <c r="IO215"/>
      <c r="IP215"/>
      <c r="IQ215"/>
      <c r="IR215"/>
      <c r="IS215"/>
      <c r="IT215"/>
      <c r="IU215"/>
      <c r="IV215"/>
    </row>
    <row r="216" spans="1:256" s="82" customFormat="1" x14ac:dyDescent="0.2">
      <c r="A216"/>
      <c r="B216"/>
      <c r="C216" s="81"/>
      <c r="D216"/>
      <c r="E216"/>
      <c r="F216"/>
      <c r="G216"/>
      <c r="H216" s="81"/>
      <c r="I216"/>
      <c r="J216"/>
      <c r="K216"/>
      <c r="L216"/>
      <c r="M216" s="81"/>
      <c r="N216"/>
      <c r="O216"/>
      <c r="P216"/>
      <c r="Q216"/>
      <c r="R216" s="81"/>
      <c r="S216"/>
      <c r="T216"/>
      <c r="U216"/>
      <c r="FR216"/>
      <c r="FS216"/>
      <c r="FT216"/>
      <c r="FU216"/>
      <c r="FV216"/>
      <c r="FW216"/>
      <c r="FX216"/>
      <c r="FY216"/>
      <c r="FZ216"/>
      <c r="GA216"/>
      <c r="GB216"/>
      <c r="GC216"/>
      <c r="GD216"/>
      <c r="GE216"/>
      <c r="GF216"/>
      <c r="GG216"/>
      <c r="GH216"/>
      <c r="GI216"/>
      <c r="GJ216"/>
      <c r="GK216"/>
      <c r="GL216"/>
      <c r="GM216"/>
      <c r="GN216"/>
      <c r="GO216"/>
      <c r="GP216"/>
      <c r="GQ216"/>
      <c r="GR216"/>
      <c r="GS216"/>
      <c r="GT216"/>
      <c r="GU216"/>
      <c r="GV216"/>
      <c r="GW216"/>
      <c r="GX216"/>
      <c r="GY216"/>
      <c r="GZ216"/>
      <c r="HA216"/>
      <c r="HB216"/>
      <c r="HC216"/>
      <c r="HD216"/>
      <c r="HE216"/>
      <c r="HF216"/>
      <c r="HG216"/>
      <c r="HH216"/>
      <c r="HI216"/>
      <c r="HJ216"/>
      <c r="HK216"/>
      <c r="HL216"/>
      <c r="HM216"/>
      <c r="HN216"/>
      <c r="HO216"/>
      <c r="HP216"/>
      <c r="HQ216"/>
      <c r="HR216"/>
      <c r="HS216"/>
      <c r="HT216"/>
      <c r="HU216"/>
      <c r="HV216"/>
      <c r="HW216"/>
      <c r="HX216"/>
      <c r="HY216"/>
      <c r="HZ216"/>
      <c r="IA216"/>
      <c r="IB216"/>
      <c r="IC216"/>
      <c r="ID216"/>
      <c r="IE216"/>
      <c r="IF216"/>
      <c r="IG216"/>
      <c r="IH216"/>
      <c r="II216"/>
      <c r="IJ216"/>
      <c r="IK216"/>
      <c r="IL216"/>
      <c r="IM216"/>
      <c r="IN216"/>
      <c r="IO216"/>
      <c r="IP216"/>
      <c r="IQ216"/>
      <c r="IR216"/>
      <c r="IS216"/>
      <c r="IT216"/>
      <c r="IU216"/>
      <c r="IV216"/>
    </row>
    <row r="217" spans="1:256" s="82" customFormat="1" x14ac:dyDescent="0.2">
      <c r="A217"/>
      <c r="B217"/>
      <c r="C217" s="81"/>
      <c r="D217"/>
      <c r="E217"/>
      <c r="F217"/>
      <c r="G217"/>
      <c r="H217" s="81"/>
      <c r="I217"/>
      <c r="J217"/>
      <c r="K217"/>
      <c r="L217"/>
      <c r="M217" s="81"/>
      <c r="N217"/>
      <c r="O217"/>
      <c r="P217"/>
      <c r="Q217"/>
      <c r="R217" s="81"/>
      <c r="S217"/>
      <c r="T217"/>
      <c r="U217"/>
      <c r="FR217"/>
      <c r="FS217"/>
      <c r="FT217"/>
      <c r="FU217"/>
      <c r="FV217"/>
      <c r="FW217"/>
      <c r="FX217"/>
      <c r="FY217"/>
      <c r="FZ217"/>
      <c r="GA217"/>
      <c r="GB217"/>
      <c r="GC217"/>
      <c r="GD217"/>
      <c r="GE217"/>
      <c r="GF217"/>
      <c r="GG217"/>
      <c r="GH217"/>
      <c r="GI217"/>
      <c r="GJ217"/>
      <c r="GK217"/>
      <c r="GL217"/>
      <c r="GM217"/>
      <c r="GN217"/>
      <c r="GO217"/>
      <c r="GP217"/>
      <c r="GQ217"/>
      <c r="GR217"/>
      <c r="GS217"/>
      <c r="GT217"/>
      <c r="GU217"/>
      <c r="GV217"/>
      <c r="GW217"/>
      <c r="GX217"/>
      <c r="GY217"/>
      <c r="GZ217"/>
      <c r="HA217"/>
      <c r="HB217"/>
      <c r="HC217"/>
      <c r="HD217"/>
      <c r="HE217"/>
      <c r="HF217"/>
      <c r="HG217"/>
      <c r="HH217"/>
      <c r="HI217"/>
      <c r="HJ217"/>
      <c r="HK217"/>
      <c r="HL217"/>
      <c r="HM217"/>
      <c r="HN217"/>
      <c r="HO217"/>
      <c r="HP217"/>
      <c r="HQ217"/>
      <c r="HR217"/>
      <c r="HS217"/>
      <c r="HT217"/>
      <c r="HU217"/>
      <c r="HV217"/>
      <c r="HW217"/>
      <c r="HX217"/>
      <c r="HY217"/>
      <c r="HZ217"/>
      <c r="IA217"/>
      <c r="IB217"/>
      <c r="IC217"/>
      <c r="ID217"/>
      <c r="IE217"/>
      <c r="IF217"/>
      <c r="IG217"/>
      <c r="IH217"/>
      <c r="II217"/>
      <c r="IJ217"/>
      <c r="IK217"/>
      <c r="IL217"/>
      <c r="IM217"/>
      <c r="IN217"/>
      <c r="IO217"/>
      <c r="IP217"/>
      <c r="IQ217"/>
      <c r="IR217"/>
      <c r="IS217"/>
      <c r="IT217"/>
      <c r="IU217"/>
      <c r="IV217"/>
    </row>
    <row r="218" spans="1:256" s="82" customFormat="1" x14ac:dyDescent="0.2">
      <c r="A218"/>
      <c r="B218"/>
      <c r="C218" s="81"/>
      <c r="D218"/>
      <c r="E218"/>
      <c r="F218"/>
      <c r="G218"/>
      <c r="H218" s="81"/>
      <c r="I218"/>
      <c r="J218"/>
      <c r="K218"/>
      <c r="L218"/>
      <c r="M218" s="81"/>
      <c r="N218"/>
      <c r="O218"/>
      <c r="P218"/>
      <c r="Q218"/>
      <c r="R218" s="81"/>
      <c r="S218"/>
      <c r="T218"/>
      <c r="U218"/>
      <c r="FR218"/>
      <c r="FS218"/>
      <c r="FT218"/>
      <c r="FU218"/>
      <c r="FV218"/>
      <c r="FW218"/>
      <c r="FX218"/>
      <c r="FY218"/>
      <c r="FZ218"/>
      <c r="GA218"/>
      <c r="GB218"/>
      <c r="GC218"/>
      <c r="GD218"/>
      <c r="GE218"/>
      <c r="GF218"/>
      <c r="GG218"/>
      <c r="GH218"/>
      <c r="GI218"/>
      <c r="GJ218"/>
      <c r="GK218"/>
      <c r="GL218"/>
      <c r="GM218"/>
      <c r="GN218"/>
      <c r="GO218"/>
      <c r="GP218"/>
      <c r="GQ218"/>
      <c r="GR218"/>
      <c r="GS218"/>
      <c r="GT218"/>
      <c r="GU218"/>
      <c r="GV218"/>
      <c r="GW218"/>
      <c r="GX218"/>
      <c r="GY218"/>
      <c r="GZ218"/>
      <c r="HA218"/>
      <c r="HB218"/>
      <c r="HC218"/>
      <c r="HD218"/>
      <c r="HE218"/>
      <c r="HF218"/>
      <c r="HG218"/>
      <c r="HH218"/>
      <c r="HI218"/>
      <c r="HJ218"/>
      <c r="HK218"/>
      <c r="HL218"/>
      <c r="HM218"/>
      <c r="HN218"/>
      <c r="HO218"/>
      <c r="HP218"/>
      <c r="HQ218"/>
      <c r="HR218"/>
      <c r="HS218"/>
      <c r="HT218"/>
      <c r="HU218"/>
      <c r="HV218"/>
      <c r="HW218"/>
      <c r="HX218"/>
      <c r="HY218"/>
      <c r="HZ218"/>
      <c r="IA218"/>
      <c r="IB218"/>
      <c r="IC218"/>
      <c r="ID218"/>
      <c r="IE218"/>
      <c r="IF218"/>
      <c r="IG218"/>
      <c r="IH218"/>
      <c r="II218"/>
      <c r="IJ218"/>
      <c r="IK218"/>
      <c r="IL218"/>
      <c r="IM218"/>
      <c r="IN218"/>
      <c r="IO218"/>
      <c r="IP218"/>
      <c r="IQ218"/>
      <c r="IR218"/>
      <c r="IS218"/>
      <c r="IT218"/>
      <c r="IU218"/>
      <c r="IV218"/>
    </row>
    <row r="219" spans="1:256" s="82" customFormat="1" x14ac:dyDescent="0.2">
      <c r="A219"/>
      <c r="B219"/>
      <c r="C219" s="81"/>
      <c r="D219"/>
      <c r="E219"/>
      <c r="F219"/>
      <c r="G219"/>
      <c r="H219" s="81"/>
      <c r="I219"/>
      <c r="J219"/>
      <c r="K219"/>
      <c r="L219"/>
      <c r="M219" s="81"/>
      <c r="N219"/>
      <c r="O219"/>
      <c r="P219"/>
      <c r="Q219"/>
      <c r="R219" s="81"/>
      <c r="S219"/>
      <c r="T219"/>
      <c r="U219"/>
      <c r="FR219"/>
      <c r="FS219"/>
      <c r="FT219"/>
      <c r="FU219"/>
      <c r="FV219"/>
      <c r="FW219"/>
      <c r="FX219"/>
      <c r="FY219"/>
      <c r="FZ219"/>
      <c r="GA219"/>
      <c r="GB219"/>
      <c r="GC219"/>
      <c r="GD219"/>
      <c r="GE219"/>
      <c r="GF219"/>
      <c r="GG219"/>
      <c r="GH219"/>
      <c r="GI219"/>
      <c r="GJ219"/>
      <c r="GK219"/>
      <c r="GL219"/>
      <c r="GM219"/>
      <c r="GN219"/>
      <c r="GO219"/>
      <c r="GP219"/>
      <c r="GQ219"/>
      <c r="GR219"/>
      <c r="GS219"/>
      <c r="GT219"/>
      <c r="GU219"/>
      <c r="GV219"/>
      <c r="GW219"/>
      <c r="GX219"/>
      <c r="GY219"/>
      <c r="GZ219"/>
      <c r="HA219"/>
      <c r="HB219"/>
      <c r="HC219"/>
      <c r="HD219"/>
      <c r="HE219"/>
      <c r="HF219"/>
      <c r="HG219"/>
      <c r="HH219"/>
      <c r="HI219"/>
      <c r="HJ219"/>
      <c r="HK219"/>
      <c r="HL219"/>
      <c r="HM219"/>
      <c r="HN219"/>
      <c r="HO219"/>
      <c r="HP219"/>
      <c r="HQ219"/>
      <c r="HR219"/>
      <c r="HS219"/>
      <c r="HT219"/>
      <c r="HU219"/>
      <c r="HV219"/>
      <c r="HW219"/>
      <c r="HX219"/>
      <c r="HY219"/>
      <c r="HZ219"/>
      <c r="IA219"/>
      <c r="IB219"/>
      <c r="IC219"/>
      <c r="ID219"/>
      <c r="IE219"/>
      <c r="IF219"/>
      <c r="IG219"/>
      <c r="IH219"/>
      <c r="II219"/>
      <c r="IJ219"/>
      <c r="IK219"/>
      <c r="IL219"/>
      <c r="IM219"/>
      <c r="IN219"/>
      <c r="IO219"/>
      <c r="IP219"/>
      <c r="IQ219"/>
      <c r="IR219"/>
      <c r="IS219"/>
      <c r="IT219"/>
      <c r="IU219"/>
      <c r="IV219"/>
    </row>
    <row r="220" spans="1:256" s="82" customFormat="1" x14ac:dyDescent="0.2">
      <c r="A220"/>
      <c r="B220"/>
      <c r="C220" s="81"/>
      <c r="D220"/>
      <c r="E220"/>
      <c r="F220"/>
      <c r="G220"/>
      <c r="H220" s="81"/>
      <c r="I220"/>
      <c r="J220"/>
      <c r="K220"/>
      <c r="L220"/>
      <c r="M220" s="81"/>
      <c r="N220"/>
      <c r="O220"/>
      <c r="P220"/>
      <c r="Q220"/>
      <c r="R220" s="81"/>
      <c r="S220"/>
      <c r="T220"/>
      <c r="U220"/>
      <c r="FR220"/>
      <c r="FS220"/>
      <c r="FT220"/>
      <c r="FU220"/>
      <c r="FV220"/>
      <c r="FW220"/>
      <c r="FX220"/>
      <c r="FY220"/>
      <c r="FZ220"/>
      <c r="GA220"/>
      <c r="GB220"/>
      <c r="GC220"/>
      <c r="GD220"/>
      <c r="GE220"/>
      <c r="GF220"/>
      <c r="GG220"/>
      <c r="GH220"/>
      <c r="GI220"/>
      <c r="GJ220"/>
      <c r="GK220"/>
      <c r="GL220"/>
      <c r="GM220"/>
      <c r="GN220"/>
      <c r="GO220"/>
      <c r="GP220"/>
      <c r="GQ220"/>
      <c r="GR220"/>
      <c r="GS220"/>
      <c r="GT220"/>
      <c r="GU220"/>
      <c r="GV220"/>
      <c r="GW220"/>
      <c r="GX220"/>
      <c r="GY220"/>
      <c r="GZ220"/>
      <c r="HA220"/>
      <c r="HB220"/>
      <c r="HC220"/>
      <c r="HD220"/>
      <c r="HE220"/>
      <c r="HF220"/>
      <c r="HG220"/>
      <c r="HH220"/>
      <c r="HI220"/>
      <c r="HJ220"/>
      <c r="HK220"/>
      <c r="HL220"/>
      <c r="HM220"/>
      <c r="HN220"/>
      <c r="HO220"/>
      <c r="HP220"/>
      <c r="HQ220"/>
      <c r="HR220"/>
      <c r="HS220"/>
      <c r="HT220"/>
      <c r="HU220"/>
      <c r="HV220"/>
      <c r="HW220"/>
      <c r="HX220"/>
      <c r="HY220"/>
      <c r="HZ220"/>
      <c r="IA220"/>
      <c r="IB220"/>
      <c r="IC220"/>
      <c r="ID220"/>
      <c r="IE220"/>
      <c r="IF220"/>
      <c r="IG220"/>
      <c r="IH220"/>
      <c r="II220"/>
      <c r="IJ220"/>
      <c r="IK220"/>
      <c r="IL220"/>
      <c r="IM220"/>
      <c r="IN220"/>
      <c r="IO220"/>
      <c r="IP220"/>
      <c r="IQ220"/>
      <c r="IR220"/>
      <c r="IS220"/>
      <c r="IT220"/>
      <c r="IU220"/>
      <c r="IV220"/>
    </row>
    <row r="221" spans="1:256" s="82" customFormat="1" x14ac:dyDescent="0.2">
      <c r="A221"/>
      <c r="B221"/>
      <c r="C221" s="81"/>
      <c r="D221"/>
      <c r="E221"/>
      <c r="F221"/>
      <c r="G221"/>
      <c r="H221" s="81"/>
      <c r="I221"/>
      <c r="J221"/>
      <c r="K221"/>
      <c r="L221"/>
      <c r="M221" s="81"/>
      <c r="N221"/>
      <c r="O221"/>
      <c r="P221"/>
      <c r="Q221"/>
      <c r="R221" s="81"/>
      <c r="S221"/>
      <c r="T221"/>
      <c r="U221"/>
      <c r="FR221"/>
      <c r="FS221"/>
      <c r="FT221"/>
      <c r="FU221"/>
      <c r="FV221"/>
      <c r="FW221"/>
      <c r="FX221"/>
      <c r="FY221"/>
      <c r="FZ221"/>
      <c r="GA221"/>
      <c r="GB221"/>
      <c r="GC221"/>
      <c r="GD221"/>
      <c r="GE221"/>
      <c r="GF221"/>
      <c r="GG221"/>
      <c r="GH221"/>
      <c r="GI221"/>
      <c r="GJ221"/>
      <c r="GK221"/>
      <c r="GL221"/>
      <c r="GM221"/>
      <c r="GN221"/>
      <c r="GO221"/>
      <c r="GP221"/>
      <c r="GQ221"/>
      <c r="GR221"/>
      <c r="GS221"/>
      <c r="GT221"/>
      <c r="GU221"/>
      <c r="GV221"/>
      <c r="GW221"/>
      <c r="GX221"/>
      <c r="GY221"/>
      <c r="GZ221"/>
      <c r="HA221"/>
      <c r="HB221"/>
      <c r="HC221"/>
      <c r="HD221"/>
      <c r="HE221"/>
      <c r="HF221"/>
      <c r="HG221"/>
      <c r="HH221"/>
      <c r="HI221"/>
      <c r="HJ221"/>
      <c r="HK221"/>
      <c r="HL221"/>
      <c r="HM221"/>
      <c r="HN221"/>
      <c r="HO221"/>
      <c r="HP221"/>
      <c r="HQ221"/>
      <c r="HR221"/>
      <c r="HS221"/>
      <c r="HT221"/>
      <c r="HU221"/>
      <c r="HV221"/>
      <c r="HW221"/>
      <c r="HX221"/>
      <c r="HY221"/>
      <c r="HZ221"/>
      <c r="IA221"/>
      <c r="IB221"/>
      <c r="IC221"/>
      <c r="ID221"/>
      <c r="IE221"/>
      <c r="IF221"/>
      <c r="IG221"/>
      <c r="IH221"/>
      <c r="II221"/>
      <c r="IJ221"/>
      <c r="IK221"/>
      <c r="IL221"/>
      <c r="IM221"/>
      <c r="IN221"/>
      <c r="IO221"/>
      <c r="IP221"/>
      <c r="IQ221"/>
      <c r="IR221"/>
      <c r="IS221"/>
      <c r="IT221"/>
      <c r="IU221"/>
      <c r="IV221"/>
    </row>
    <row r="222" spans="1:256" s="82" customFormat="1" x14ac:dyDescent="0.2">
      <c r="A222"/>
      <c r="B222"/>
      <c r="C222" s="81"/>
      <c r="D222"/>
      <c r="E222"/>
      <c r="F222"/>
      <c r="G222"/>
      <c r="H222" s="81"/>
      <c r="I222"/>
      <c r="J222"/>
      <c r="K222"/>
      <c r="L222"/>
      <c r="M222" s="81"/>
      <c r="N222"/>
      <c r="O222"/>
      <c r="P222"/>
      <c r="Q222"/>
      <c r="R222" s="81"/>
      <c r="S222"/>
      <c r="T222"/>
      <c r="U222"/>
      <c r="FR222"/>
      <c r="FS222"/>
      <c r="FT222"/>
      <c r="FU222"/>
      <c r="FV222"/>
      <c r="FW222"/>
      <c r="FX222"/>
      <c r="FY222"/>
      <c r="FZ222"/>
      <c r="GA222"/>
      <c r="GB222"/>
      <c r="GC222"/>
      <c r="GD222"/>
      <c r="GE222"/>
      <c r="GF222"/>
      <c r="GG222"/>
      <c r="GH222"/>
      <c r="GI222"/>
      <c r="GJ222"/>
      <c r="GK222"/>
      <c r="GL222"/>
      <c r="GM222"/>
      <c r="GN222"/>
      <c r="GO222"/>
      <c r="GP222"/>
      <c r="GQ222"/>
      <c r="GR222"/>
      <c r="GS222"/>
      <c r="GT222"/>
      <c r="GU222"/>
      <c r="GV222"/>
      <c r="GW222"/>
      <c r="GX222"/>
      <c r="GY222"/>
      <c r="GZ222"/>
      <c r="HA222"/>
      <c r="HB222"/>
      <c r="HC222"/>
      <c r="HD222"/>
      <c r="HE222"/>
      <c r="HF222"/>
      <c r="HG222"/>
      <c r="HH222"/>
      <c r="HI222"/>
      <c r="HJ222"/>
      <c r="HK222"/>
      <c r="HL222"/>
      <c r="HM222"/>
      <c r="HN222"/>
      <c r="HO222"/>
      <c r="HP222"/>
      <c r="HQ222"/>
      <c r="HR222"/>
      <c r="HS222"/>
      <c r="HT222"/>
      <c r="HU222"/>
      <c r="HV222"/>
      <c r="HW222"/>
      <c r="HX222"/>
      <c r="HY222"/>
      <c r="HZ222"/>
      <c r="IA222"/>
      <c r="IB222"/>
      <c r="IC222"/>
      <c r="ID222"/>
      <c r="IE222"/>
      <c r="IF222"/>
      <c r="IG222"/>
      <c r="IH222"/>
      <c r="II222"/>
      <c r="IJ222"/>
      <c r="IK222"/>
      <c r="IL222"/>
      <c r="IM222"/>
      <c r="IN222"/>
      <c r="IO222"/>
      <c r="IP222"/>
      <c r="IQ222"/>
      <c r="IR222"/>
      <c r="IS222"/>
      <c r="IT222"/>
      <c r="IU222"/>
      <c r="IV222"/>
    </row>
    <row r="223" spans="1:256" s="82" customFormat="1" x14ac:dyDescent="0.2">
      <c r="A223"/>
      <c r="B223"/>
      <c r="C223" s="81"/>
      <c r="D223"/>
      <c r="E223"/>
      <c r="F223"/>
      <c r="G223"/>
      <c r="H223" s="81"/>
      <c r="I223"/>
      <c r="J223"/>
      <c r="K223"/>
      <c r="L223"/>
      <c r="M223" s="81"/>
      <c r="N223"/>
      <c r="O223"/>
      <c r="P223"/>
      <c r="Q223"/>
      <c r="R223" s="81"/>
      <c r="S223"/>
      <c r="T223"/>
      <c r="U223"/>
      <c r="FR223"/>
      <c r="FS223"/>
      <c r="FT223"/>
      <c r="FU223"/>
      <c r="FV223"/>
      <c r="FW223"/>
      <c r="FX223"/>
      <c r="FY223"/>
      <c r="FZ223"/>
      <c r="GA223"/>
      <c r="GB223"/>
      <c r="GC223"/>
      <c r="GD223"/>
      <c r="GE223"/>
      <c r="GF223"/>
      <c r="GG223"/>
      <c r="GH223"/>
      <c r="GI223"/>
      <c r="GJ223"/>
      <c r="GK223"/>
      <c r="GL223"/>
      <c r="GM223"/>
      <c r="GN223"/>
      <c r="GO223"/>
      <c r="GP223"/>
      <c r="GQ223"/>
      <c r="GR223"/>
      <c r="GS223"/>
      <c r="GT223"/>
      <c r="GU223"/>
      <c r="GV223"/>
      <c r="GW223"/>
      <c r="GX223"/>
      <c r="GY223"/>
      <c r="GZ223"/>
      <c r="HA223"/>
      <c r="HB223"/>
      <c r="HC223"/>
      <c r="HD223"/>
      <c r="HE223"/>
      <c r="HF223"/>
      <c r="HG223"/>
      <c r="HH223"/>
      <c r="HI223"/>
      <c r="HJ223"/>
      <c r="HK223"/>
      <c r="HL223"/>
      <c r="HM223"/>
      <c r="HN223"/>
      <c r="HO223"/>
      <c r="HP223"/>
      <c r="HQ223"/>
      <c r="HR223"/>
      <c r="HS223"/>
      <c r="HT223"/>
      <c r="HU223"/>
      <c r="HV223"/>
      <c r="HW223"/>
      <c r="HX223"/>
      <c r="HY223"/>
      <c r="HZ223"/>
      <c r="IA223"/>
      <c r="IB223"/>
      <c r="IC223"/>
      <c r="ID223"/>
      <c r="IE223"/>
      <c r="IF223"/>
      <c r="IG223"/>
      <c r="IH223"/>
      <c r="II223"/>
      <c r="IJ223"/>
      <c r="IK223"/>
      <c r="IL223"/>
      <c r="IM223"/>
      <c r="IN223"/>
      <c r="IO223"/>
      <c r="IP223"/>
      <c r="IQ223"/>
      <c r="IR223"/>
      <c r="IS223"/>
      <c r="IT223"/>
      <c r="IU223"/>
      <c r="IV223"/>
    </row>
    <row r="224" spans="1:256" s="82" customFormat="1" x14ac:dyDescent="0.2">
      <c r="A224"/>
      <c r="B224"/>
      <c r="C224" s="81"/>
      <c r="D224"/>
      <c r="E224"/>
      <c r="F224"/>
      <c r="G224"/>
      <c r="H224" s="81"/>
      <c r="I224"/>
      <c r="J224"/>
      <c r="K224"/>
      <c r="L224"/>
      <c r="M224" s="81"/>
      <c r="N224"/>
      <c r="O224"/>
      <c r="P224"/>
      <c r="Q224"/>
      <c r="R224" s="81"/>
      <c r="S224"/>
      <c r="T224"/>
      <c r="U224"/>
      <c r="FR224"/>
      <c r="FS224"/>
      <c r="FT224"/>
      <c r="FU224"/>
      <c r="FV224"/>
      <c r="FW224"/>
      <c r="FX224"/>
      <c r="FY224"/>
      <c r="FZ224"/>
      <c r="GA224"/>
      <c r="GB224"/>
      <c r="GC224"/>
      <c r="GD224"/>
      <c r="GE224"/>
      <c r="GF224"/>
      <c r="GG224"/>
      <c r="GH224"/>
      <c r="GI224"/>
      <c r="GJ224"/>
      <c r="GK224"/>
      <c r="GL224"/>
      <c r="GM224"/>
      <c r="GN224"/>
      <c r="GO224"/>
      <c r="GP224"/>
      <c r="GQ224"/>
      <c r="GR224"/>
      <c r="GS224"/>
      <c r="GT224"/>
      <c r="GU224"/>
      <c r="GV224"/>
      <c r="GW224"/>
      <c r="GX224"/>
      <c r="GY224"/>
      <c r="GZ224"/>
      <c r="HA224"/>
      <c r="HB224"/>
      <c r="HC224"/>
      <c r="HD224"/>
      <c r="HE224"/>
      <c r="HF224"/>
      <c r="HG224"/>
      <c r="HH224"/>
      <c r="HI224"/>
      <c r="HJ224"/>
      <c r="HK224"/>
      <c r="HL224"/>
      <c r="HM224"/>
      <c r="HN224"/>
      <c r="HO224"/>
      <c r="HP224"/>
      <c r="HQ224"/>
      <c r="HR224"/>
      <c r="HS224"/>
      <c r="HT224"/>
      <c r="HU224"/>
      <c r="HV224"/>
      <c r="HW224"/>
      <c r="HX224"/>
      <c r="HY224"/>
      <c r="HZ224"/>
      <c r="IA224"/>
      <c r="IB224"/>
      <c r="IC224"/>
      <c r="ID224"/>
      <c r="IE224"/>
      <c r="IF224"/>
      <c r="IG224"/>
      <c r="IH224"/>
      <c r="II224"/>
      <c r="IJ224"/>
      <c r="IK224"/>
      <c r="IL224"/>
      <c r="IM224"/>
      <c r="IN224"/>
      <c r="IO224"/>
      <c r="IP224"/>
      <c r="IQ224"/>
      <c r="IR224"/>
      <c r="IS224"/>
      <c r="IT224"/>
      <c r="IU224"/>
      <c r="IV224"/>
    </row>
    <row r="225" spans="1:256" s="82" customFormat="1" x14ac:dyDescent="0.2">
      <c r="A225"/>
      <c r="B225"/>
      <c r="C225" s="81"/>
      <c r="D225"/>
      <c r="E225"/>
      <c r="F225"/>
      <c r="G225"/>
      <c r="H225" s="81"/>
      <c r="I225"/>
      <c r="J225"/>
      <c r="K225"/>
      <c r="L225"/>
      <c r="M225" s="81"/>
      <c r="N225"/>
      <c r="O225"/>
      <c r="P225"/>
      <c r="Q225"/>
      <c r="R225" s="81"/>
      <c r="S225"/>
      <c r="T225"/>
      <c r="U225"/>
      <c r="FR225"/>
      <c r="FS225"/>
      <c r="FT225"/>
      <c r="FU225"/>
      <c r="FV225"/>
      <c r="FW225"/>
      <c r="FX225"/>
      <c r="FY225"/>
      <c r="FZ225"/>
      <c r="GA225"/>
      <c r="GB225"/>
      <c r="GC225"/>
      <c r="GD225"/>
      <c r="GE225"/>
      <c r="GF225"/>
      <c r="GG225"/>
      <c r="GH225"/>
      <c r="GI225"/>
      <c r="GJ225"/>
      <c r="GK225"/>
      <c r="GL225"/>
      <c r="GM225"/>
      <c r="GN225"/>
      <c r="GO225"/>
      <c r="GP225"/>
      <c r="GQ225"/>
      <c r="GR225"/>
      <c r="GS225"/>
      <c r="GT225"/>
      <c r="GU225"/>
      <c r="GV225"/>
      <c r="GW225"/>
      <c r="GX225"/>
      <c r="GY225"/>
      <c r="GZ225"/>
      <c r="HA225"/>
      <c r="HB225"/>
      <c r="HC225"/>
      <c r="HD225"/>
      <c r="HE225"/>
      <c r="HF225"/>
      <c r="HG225"/>
      <c r="HH225"/>
      <c r="HI225"/>
      <c r="HJ225"/>
      <c r="HK225"/>
      <c r="HL225"/>
      <c r="HM225"/>
      <c r="HN225"/>
      <c r="HO225"/>
      <c r="HP225"/>
      <c r="HQ225"/>
      <c r="HR225"/>
      <c r="HS225"/>
      <c r="HT225"/>
      <c r="HU225"/>
      <c r="HV225"/>
      <c r="HW225"/>
      <c r="HX225"/>
      <c r="HY225"/>
      <c r="HZ225"/>
      <c r="IA225"/>
      <c r="IB225"/>
      <c r="IC225"/>
      <c r="ID225"/>
      <c r="IE225"/>
      <c r="IF225"/>
      <c r="IG225"/>
      <c r="IH225"/>
      <c r="II225"/>
      <c r="IJ225"/>
      <c r="IK225"/>
      <c r="IL225"/>
      <c r="IM225"/>
      <c r="IN225"/>
      <c r="IO225"/>
      <c r="IP225"/>
      <c r="IQ225"/>
      <c r="IR225"/>
      <c r="IS225"/>
      <c r="IT225"/>
      <c r="IU225"/>
      <c r="IV225"/>
    </row>
    <row r="226" spans="1:256" s="82" customFormat="1" x14ac:dyDescent="0.2">
      <c r="A226"/>
      <c r="B226"/>
      <c r="C226" s="81"/>
      <c r="D226"/>
      <c r="E226"/>
      <c r="F226"/>
      <c r="G226"/>
      <c r="H226" s="81"/>
      <c r="I226"/>
      <c r="J226"/>
      <c r="K226"/>
      <c r="L226"/>
      <c r="M226" s="81"/>
      <c r="N226"/>
      <c r="O226"/>
      <c r="P226"/>
      <c r="Q226"/>
      <c r="R226" s="81"/>
      <c r="S226"/>
      <c r="T226"/>
      <c r="U226"/>
      <c r="FR226"/>
      <c r="FS226"/>
      <c r="FT226"/>
      <c r="FU226"/>
      <c r="FV226"/>
      <c r="FW226"/>
      <c r="FX226"/>
      <c r="FY226"/>
      <c r="FZ226"/>
      <c r="GA226"/>
      <c r="GB226"/>
      <c r="GC226"/>
      <c r="GD226"/>
      <c r="GE226"/>
      <c r="GF226"/>
      <c r="GG226"/>
      <c r="GH226"/>
      <c r="GI226"/>
      <c r="GJ226"/>
      <c r="GK226"/>
      <c r="GL226"/>
      <c r="GM226"/>
      <c r="GN226"/>
      <c r="GO226"/>
      <c r="GP226"/>
      <c r="GQ226"/>
      <c r="GR226"/>
      <c r="GS226"/>
      <c r="GT226"/>
      <c r="GU226"/>
      <c r="GV226"/>
      <c r="GW226"/>
      <c r="GX226"/>
      <c r="GY226"/>
      <c r="GZ226"/>
      <c r="HA226"/>
      <c r="HB226"/>
      <c r="HC226"/>
      <c r="HD226"/>
      <c r="HE226"/>
      <c r="HF226"/>
      <c r="HG226"/>
      <c r="HH226"/>
      <c r="HI226"/>
      <c r="HJ226"/>
      <c r="HK226"/>
      <c r="HL226"/>
      <c r="HM226"/>
      <c r="HN226"/>
      <c r="HO226"/>
      <c r="HP226"/>
      <c r="HQ226"/>
      <c r="HR226"/>
      <c r="HS226"/>
      <c r="HT226"/>
      <c r="HU226"/>
      <c r="HV226"/>
      <c r="HW226"/>
      <c r="HX226"/>
      <c r="HY226"/>
      <c r="HZ226"/>
      <c r="IA226"/>
      <c r="IB226"/>
      <c r="IC226"/>
      <c r="ID226"/>
      <c r="IE226"/>
      <c r="IF226"/>
      <c r="IG226"/>
      <c r="IH226"/>
      <c r="II226"/>
      <c r="IJ226"/>
      <c r="IK226"/>
      <c r="IL226"/>
      <c r="IM226"/>
      <c r="IN226"/>
      <c r="IO226"/>
      <c r="IP226"/>
      <c r="IQ226"/>
      <c r="IR226"/>
      <c r="IS226"/>
      <c r="IT226"/>
      <c r="IU226"/>
      <c r="IV226"/>
    </row>
    <row r="227" spans="1:256" s="82" customFormat="1" x14ac:dyDescent="0.2">
      <c r="A227"/>
      <c r="B227"/>
      <c r="C227" s="81"/>
      <c r="D227"/>
      <c r="E227"/>
      <c r="F227"/>
      <c r="G227"/>
      <c r="H227" s="81"/>
      <c r="I227"/>
      <c r="J227"/>
      <c r="K227"/>
      <c r="L227"/>
      <c r="M227" s="81"/>
      <c r="N227"/>
      <c r="O227"/>
      <c r="P227"/>
      <c r="Q227"/>
      <c r="R227" s="81"/>
      <c r="S227"/>
      <c r="T227"/>
      <c r="U227"/>
      <c r="FR227"/>
      <c r="FS227"/>
      <c r="FT227"/>
      <c r="FU227"/>
      <c r="FV227"/>
      <c r="FW227"/>
      <c r="FX227"/>
      <c r="FY227"/>
      <c r="FZ227"/>
      <c r="GA227"/>
      <c r="GB227"/>
      <c r="GC227"/>
      <c r="GD227"/>
      <c r="GE227"/>
      <c r="GF227"/>
      <c r="GG227"/>
      <c r="GH227"/>
      <c r="GI227"/>
      <c r="GJ227"/>
      <c r="GK227"/>
      <c r="GL227"/>
      <c r="GM227"/>
      <c r="GN227"/>
      <c r="GO227"/>
      <c r="GP227"/>
      <c r="GQ227"/>
      <c r="GR227"/>
      <c r="GS227"/>
      <c r="GT227"/>
      <c r="GU227"/>
      <c r="GV227"/>
      <c r="GW227"/>
      <c r="GX227"/>
      <c r="GY227"/>
      <c r="GZ227"/>
      <c r="HA227"/>
      <c r="HB227"/>
      <c r="HC227"/>
      <c r="HD227"/>
      <c r="HE227"/>
      <c r="HF227"/>
      <c r="HG227"/>
      <c r="HH227"/>
      <c r="HI227"/>
      <c r="HJ227"/>
      <c r="HK227"/>
      <c r="HL227"/>
      <c r="HM227"/>
      <c r="HN227"/>
      <c r="HO227"/>
      <c r="HP227"/>
      <c r="HQ227"/>
      <c r="HR227"/>
      <c r="HS227"/>
      <c r="HT227"/>
      <c r="HU227"/>
      <c r="HV227"/>
      <c r="HW227"/>
      <c r="HX227"/>
      <c r="HY227"/>
      <c r="HZ227"/>
      <c r="IA227"/>
      <c r="IB227"/>
      <c r="IC227"/>
      <c r="ID227"/>
      <c r="IE227"/>
      <c r="IF227"/>
      <c r="IG227"/>
      <c r="IH227"/>
      <c r="II227"/>
      <c r="IJ227"/>
      <c r="IK227"/>
      <c r="IL227"/>
      <c r="IM227"/>
      <c r="IN227"/>
      <c r="IO227"/>
      <c r="IP227"/>
      <c r="IQ227"/>
      <c r="IR227"/>
      <c r="IS227"/>
      <c r="IT227"/>
      <c r="IU227"/>
      <c r="IV227"/>
    </row>
    <row r="228" spans="1:256" s="82" customFormat="1" x14ac:dyDescent="0.2">
      <c r="A228"/>
      <c r="B228"/>
      <c r="C228" s="81"/>
      <c r="D228"/>
      <c r="E228"/>
      <c r="F228"/>
      <c r="G228"/>
      <c r="H228" s="81"/>
      <c r="I228"/>
      <c r="J228"/>
      <c r="K228"/>
      <c r="L228"/>
      <c r="M228" s="81"/>
      <c r="N228"/>
      <c r="O228"/>
      <c r="P228"/>
      <c r="Q228"/>
      <c r="R228" s="81"/>
      <c r="S228"/>
      <c r="T228"/>
      <c r="U228"/>
      <c r="FR228"/>
      <c r="FS228"/>
      <c r="FT228"/>
      <c r="FU228"/>
      <c r="FV228"/>
      <c r="FW228"/>
      <c r="FX228"/>
      <c r="FY228"/>
      <c r="FZ228"/>
      <c r="GA228"/>
      <c r="GB228"/>
      <c r="GC228"/>
      <c r="GD228"/>
      <c r="GE228"/>
      <c r="GF228"/>
      <c r="GG228"/>
      <c r="GH228"/>
      <c r="GI228"/>
      <c r="GJ228"/>
      <c r="GK228"/>
      <c r="GL228"/>
      <c r="GM228"/>
      <c r="GN228"/>
      <c r="GO228"/>
      <c r="GP228"/>
      <c r="GQ228"/>
      <c r="GR228"/>
      <c r="GS228"/>
      <c r="GT228"/>
      <c r="GU228"/>
      <c r="GV228"/>
      <c r="GW228"/>
      <c r="GX228"/>
      <c r="GY228"/>
      <c r="GZ228"/>
      <c r="HA228"/>
      <c r="HB228"/>
      <c r="HC228"/>
      <c r="HD228"/>
      <c r="HE228"/>
      <c r="HF228"/>
      <c r="HG228"/>
      <c r="HH228"/>
      <c r="HI228"/>
      <c r="HJ228"/>
      <c r="HK228"/>
      <c r="HL228"/>
      <c r="HM228"/>
      <c r="HN228"/>
      <c r="HO228"/>
      <c r="HP228"/>
      <c r="HQ228"/>
      <c r="HR228"/>
      <c r="HS228"/>
      <c r="HT228"/>
      <c r="HU228"/>
      <c r="HV228"/>
      <c r="HW228"/>
      <c r="HX228"/>
      <c r="HY228"/>
      <c r="HZ228"/>
      <c r="IA228"/>
      <c r="IB228"/>
      <c r="IC228"/>
      <c r="ID228"/>
      <c r="IE228"/>
      <c r="IF228"/>
      <c r="IG228"/>
      <c r="IH228"/>
      <c r="II228"/>
      <c r="IJ228"/>
      <c r="IK228"/>
      <c r="IL228"/>
      <c r="IM228"/>
      <c r="IN228"/>
      <c r="IO228"/>
      <c r="IP228"/>
      <c r="IQ228"/>
      <c r="IR228"/>
      <c r="IS228"/>
      <c r="IT228"/>
      <c r="IU228"/>
      <c r="IV228"/>
    </row>
    <row r="229" spans="1:256" s="82" customFormat="1" x14ac:dyDescent="0.2">
      <c r="A229"/>
      <c r="B229"/>
      <c r="C229" s="81"/>
      <c r="D229"/>
      <c r="E229"/>
      <c r="F229"/>
      <c r="G229"/>
      <c r="H229" s="81"/>
      <c r="I229"/>
      <c r="J229"/>
      <c r="K229"/>
      <c r="L229"/>
      <c r="M229" s="81"/>
      <c r="N229"/>
      <c r="O229"/>
      <c r="P229"/>
      <c r="Q229"/>
      <c r="R229" s="81"/>
      <c r="S229"/>
      <c r="T229"/>
      <c r="U229"/>
      <c r="FR229"/>
      <c r="FS229"/>
      <c r="FT229"/>
      <c r="FU229"/>
      <c r="FV229"/>
      <c r="FW229"/>
      <c r="FX229"/>
      <c r="FY229"/>
      <c r="FZ229"/>
      <c r="GA229"/>
      <c r="GB229"/>
      <c r="GC229"/>
      <c r="GD229"/>
      <c r="GE229"/>
      <c r="GF229"/>
      <c r="GG229"/>
      <c r="GH229"/>
      <c r="GI229"/>
      <c r="GJ229"/>
      <c r="GK229"/>
      <c r="GL229"/>
      <c r="GM229"/>
      <c r="GN229"/>
      <c r="GO229"/>
      <c r="GP229"/>
      <c r="GQ229"/>
      <c r="GR229"/>
      <c r="GS229"/>
      <c r="GT229"/>
      <c r="GU229"/>
      <c r="GV229"/>
      <c r="GW229"/>
      <c r="GX229"/>
      <c r="GY229"/>
      <c r="GZ229"/>
      <c r="HA229"/>
      <c r="HB229"/>
      <c r="HC229"/>
      <c r="HD229"/>
      <c r="HE229"/>
      <c r="HF229"/>
      <c r="HG229"/>
      <c r="HH229"/>
      <c r="HI229"/>
      <c r="HJ229"/>
      <c r="HK229"/>
      <c r="HL229"/>
      <c r="HM229"/>
      <c r="HN229"/>
      <c r="HO229"/>
      <c r="HP229"/>
      <c r="HQ229"/>
      <c r="HR229"/>
      <c r="HS229"/>
      <c r="HT229"/>
      <c r="HU229"/>
      <c r="HV229"/>
      <c r="HW229"/>
      <c r="HX229"/>
      <c r="HY229"/>
      <c r="HZ229"/>
      <c r="IA229"/>
      <c r="IB229"/>
      <c r="IC229"/>
      <c r="ID229"/>
      <c r="IE229"/>
      <c r="IF229"/>
      <c r="IG229"/>
      <c r="IH229"/>
      <c r="II229"/>
      <c r="IJ229"/>
      <c r="IK229"/>
      <c r="IL229"/>
      <c r="IM229"/>
      <c r="IN229"/>
      <c r="IO229"/>
      <c r="IP229"/>
      <c r="IQ229"/>
      <c r="IR229"/>
      <c r="IS229"/>
      <c r="IT229"/>
      <c r="IU229"/>
      <c r="IV229"/>
    </row>
    <row r="230" spans="1:256" s="82" customFormat="1" x14ac:dyDescent="0.2">
      <c r="A230"/>
      <c r="B230"/>
      <c r="C230" s="81"/>
      <c r="D230"/>
      <c r="E230"/>
      <c r="F230"/>
      <c r="G230"/>
      <c r="H230" s="81"/>
      <c r="I230"/>
      <c r="J230"/>
      <c r="K230"/>
      <c r="L230"/>
      <c r="M230" s="81"/>
      <c r="N230"/>
      <c r="O230"/>
      <c r="P230"/>
      <c r="Q230"/>
      <c r="R230" s="81"/>
      <c r="S230"/>
      <c r="T230"/>
      <c r="U230"/>
      <c r="FR230"/>
      <c r="FS230"/>
      <c r="FT230"/>
      <c r="FU230"/>
      <c r="FV230"/>
      <c r="FW230"/>
      <c r="FX230"/>
      <c r="FY230"/>
      <c r="FZ230"/>
      <c r="GA230"/>
      <c r="GB230"/>
      <c r="GC230"/>
      <c r="GD230"/>
      <c r="GE230"/>
      <c r="GF230"/>
      <c r="GG230"/>
      <c r="GH230"/>
      <c r="GI230"/>
      <c r="GJ230"/>
      <c r="GK230"/>
      <c r="GL230"/>
      <c r="GM230"/>
      <c r="GN230"/>
      <c r="GO230"/>
      <c r="GP230"/>
      <c r="GQ230"/>
      <c r="GR230"/>
      <c r="GS230"/>
      <c r="GT230"/>
      <c r="GU230"/>
      <c r="GV230"/>
      <c r="GW230"/>
      <c r="GX230"/>
      <c r="GY230"/>
      <c r="GZ230"/>
      <c r="HA230"/>
      <c r="HB230"/>
      <c r="HC230"/>
      <c r="HD230"/>
      <c r="HE230"/>
      <c r="HF230"/>
      <c r="HG230"/>
      <c r="HH230"/>
      <c r="HI230"/>
      <c r="HJ230"/>
      <c r="HK230"/>
      <c r="HL230"/>
      <c r="HM230"/>
      <c r="HN230"/>
      <c r="HO230"/>
      <c r="HP230"/>
      <c r="HQ230"/>
      <c r="HR230"/>
      <c r="HS230"/>
      <c r="HT230"/>
      <c r="HU230"/>
      <c r="HV230"/>
      <c r="HW230"/>
      <c r="HX230"/>
      <c r="HY230"/>
      <c r="HZ230"/>
      <c r="IA230"/>
      <c r="IB230"/>
      <c r="IC230"/>
      <c r="ID230"/>
      <c r="IE230"/>
      <c r="IF230"/>
      <c r="IG230"/>
      <c r="IH230"/>
      <c r="II230"/>
      <c r="IJ230"/>
      <c r="IK230"/>
      <c r="IL230"/>
      <c r="IM230"/>
      <c r="IN230"/>
      <c r="IO230"/>
      <c r="IP230"/>
      <c r="IQ230"/>
      <c r="IR230"/>
      <c r="IS230"/>
      <c r="IT230"/>
      <c r="IU230"/>
      <c r="IV230"/>
    </row>
    <row r="231" spans="1:256" s="82" customFormat="1" x14ac:dyDescent="0.2">
      <c r="A231"/>
      <c r="B231"/>
      <c r="C231" s="81"/>
      <c r="D231"/>
      <c r="E231"/>
      <c r="F231"/>
      <c r="G231"/>
      <c r="H231" s="81"/>
      <c r="I231"/>
      <c r="J231"/>
      <c r="K231"/>
      <c r="L231"/>
      <c r="M231" s="81"/>
      <c r="N231"/>
      <c r="O231"/>
      <c r="P231"/>
      <c r="Q231"/>
      <c r="R231" s="81"/>
      <c r="S231"/>
      <c r="T231"/>
      <c r="U231"/>
      <c r="FR231"/>
      <c r="FS231"/>
      <c r="FT231"/>
      <c r="FU231"/>
      <c r="FV231"/>
      <c r="FW231"/>
      <c r="FX231"/>
      <c r="FY231"/>
      <c r="FZ231"/>
      <c r="GA231"/>
      <c r="GB231"/>
      <c r="GC231"/>
      <c r="GD231"/>
      <c r="GE231"/>
      <c r="GF231"/>
      <c r="GG231"/>
      <c r="GH231"/>
      <c r="GI231"/>
      <c r="GJ231"/>
      <c r="GK231"/>
      <c r="GL231"/>
      <c r="GM231"/>
      <c r="GN231"/>
      <c r="GO231"/>
      <c r="GP231"/>
      <c r="GQ231"/>
      <c r="GR231"/>
      <c r="GS231"/>
      <c r="GT231"/>
      <c r="GU231"/>
      <c r="GV231"/>
      <c r="GW231"/>
      <c r="GX231"/>
      <c r="GY231"/>
      <c r="GZ231"/>
      <c r="HA231"/>
      <c r="HB231"/>
      <c r="HC231"/>
      <c r="HD231"/>
      <c r="HE231"/>
      <c r="HF231"/>
      <c r="HG231"/>
      <c r="HH231"/>
      <c r="HI231"/>
      <c r="HJ231"/>
      <c r="HK231"/>
      <c r="HL231"/>
      <c r="HM231"/>
      <c r="HN231"/>
      <c r="HO231"/>
      <c r="HP231"/>
      <c r="HQ231"/>
      <c r="HR231"/>
      <c r="HS231"/>
      <c r="HT231"/>
      <c r="HU231"/>
      <c r="HV231"/>
      <c r="HW231"/>
      <c r="HX231"/>
      <c r="HY231"/>
      <c r="HZ231"/>
      <c r="IA231"/>
      <c r="IB231"/>
      <c r="IC231"/>
      <c r="ID231"/>
      <c r="IE231"/>
      <c r="IF231"/>
      <c r="IG231"/>
      <c r="IH231"/>
      <c r="II231"/>
      <c r="IJ231"/>
      <c r="IK231"/>
      <c r="IL231"/>
      <c r="IM231"/>
      <c r="IN231"/>
      <c r="IO231"/>
      <c r="IP231"/>
      <c r="IQ231"/>
      <c r="IR231"/>
      <c r="IS231"/>
      <c r="IT231"/>
      <c r="IU231"/>
      <c r="IV231"/>
    </row>
    <row r="232" spans="1:256" s="82" customFormat="1" x14ac:dyDescent="0.2">
      <c r="A232"/>
      <c r="B232"/>
      <c r="C232" s="81"/>
      <c r="D232"/>
      <c r="E232"/>
      <c r="F232"/>
      <c r="G232"/>
      <c r="H232" s="81"/>
      <c r="I232"/>
      <c r="J232"/>
      <c r="K232"/>
      <c r="L232"/>
      <c r="M232" s="81"/>
      <c r="N232"/>
      <c r="O232"/>
      <c r="P232"/>
      <c r="Q232"/>
      <c r="R232" s="81"/>
      <c r="S232"/>
      <c r="T232"/>
      <c r="U232"/>
      <c r="FR232"/>
      <c r="FS232"/>
      <c r="FT232"/>
      <c r="FU232"/>
      <c r="FV232"/>
      <c r="FW232"/>
      <c r="FX232"/>
      <c r="FY232"/>
      <c r="FZ232"/>
      <c r="GA232"/>
      <c r="GB232"/>
      <c r="GC232"/>
      <c r="GD232"/>
      <c r="GE232"/>
      <c r="GF232"/>
      <c r="GG232"/>
      <c r="GH232"/>
      <c r="GI232"/>
      <c r="GJ232"/>
      <c r="GK232"/>
      <c r="GL232"/>
      <c r="GM232"/>
      <c r="GN232"/>
      <c r="GO232"/>
      <c r="GP232"/>
      <c r="GQ232"/>
      <c r="GR232"/>
      <c r="GS232"/>
      <c r="GT232"/>
      <c r="GU232"/>
      <c r="GV232"/>
      <c r="GW232"/>
      <c r="GX232"/>
      <c r="GY232"/>
      <c r="GZ232"/>
      <c r="HA232"/>
      <c r="HB232"/>
      <c r="HC232"/>
      <c r="HD232"/>
      <c r="HE232"/>
      <c r="HF232"/>
      <c r="HG232"/>
      <c r="HH232"/>
      <c r="HI232"/>
      <c r="HJ232"/>
      <c r="HK232"/>
      <c r="HL232"/>
      <c r="HM232"/>
      <c r="HN232"/>
      <c r="HO232"/>
      <c r="HP232"/>
      <c r="HQ232"/>
      <c r="HR232"/>
      <c r="HS232"/>
      <c r="HT232"/>
      <c r="HU232"/>
      <c r="HV232"/>
      <c r="HW232"/>
      <c r="HX232"/>
      <c r="HY232"/>
      <c r="HZ232"/>
      <c r="IA232"/>
      <c r="IB232"/>
      <c r="IC232"/>
      <c r="ID232"/>
      <c r="IE232"/>
      <c r="IF232"/>
      <c r="IG232"/>
      <c r="IH232"/>
      <c r="II232"/>
      <c r="IJ232"/>
      <c r="IK232"/>
      <c r="IL232"/>
      <c r="IM232"/>
      <c r="IN232"/>
      <c r="IO232"/>
      <c r="IP232"/>
      <c r="IQ232"/>
      <c r="IR232"/>
      <c r="IS232"/>
      <c r="IT232"/>
      <c r="IU232"/>
      <c r="IV232"/>
    </row>
    <row r="233" spans="1:256" s="82" customFormat="1" x14ac:dyDescent="0.2">
      <c r="A233"/>
      <c r="B233"/>
      <c r="C233" s="81"/>
      <c r="D233"/>
      <c r="E233"/>
      <c r="F233"/>
      <c r="G233"/>
      <c r="H233" s="81"/>
      <c r="I233"/>
      <c r="J233"/>
      <c r="K233"/>
      <c r="L233"/>
      <c r="M233" s="81"/>
      <c r="N233"/>
      <c r="O233"/>
      <c r="P233"/>
      <c r="Q233"/>
      <c r="R233" s="81"/>
      <c r="S233"/>
      <c r="T233"/>
      <c r="U233"/>
      <c r="FR233"/>
      <c r="FS233"/>
      <c r="FT233"/>
      <c r="FU233"/>
      <c r="FV233"/>
      <c r="FW233"/>
      <c r="FX233"/>
      <c r="FY233"/>
      <c r="FZ233"/>
      <c r="GA233"/>
      <c r="GB233"/>
      <c r="GC233"/>
      <c r="GD233"/>
      <c r="GE233"/>
      <c r="GF233"/>
      <c r="GG233"/>
      <c r="GH233"/>
      <c r="GI233"/>
      <c r="GJ233"/>
      <c r="GK233"/>
      <c r="GL233"/>
      <c r="GM233"/>
      <c r="GN233"/>
      <c r="GO233"/>
      <c r="GP233"/>
      <c r="GQ233"/>
      <c r="GR233"/>
      <c r="GS233"/>
      <c r="GT233"/>
      <c r="GU233"/>
      <c r="GV233"/>
      <c r="GW233"/>
      <c r="GX233"/>
      <c r="GY233"/>
      <c r="GZ233"/>
      <c r="HA233"/>
      <c r="HB233"/>
      <c r="HC233"/>
      <c r="HD233"/>
      <c r="HE233"/>
      <c r="HF233"/>
      <c r="HG233"/>
      <c r="HH233"/>
      <c r="HI233"/>
      <c r="HJ233"/>
      <c r="HK233"/>
      <c r="HL233"/>
      <c r="HM233"/>
      <c r="HN233"/>
      <c r="HO233"/>
      <c r="HP233"/>
      <c r="HQ233"/>
      <c r="HR233"/>
      <c r="HS233"/>
      <c r="HT233"/>
      <c r="HU233"/>
      <c r="HV233"/>
      <c r="HW233"/>
      <c r="HX233"/>
      <c r="HY233"/>
      <c r="HZ233"/>
      <c r="IA233"/>
      <c r="IB233"/>
      <c r="IC233"/>
      <c r="ID233"/>
      <c r="IE233"/>
      <c r="IF233"/>
      <c r="IG233"/>
      <c r="IH233"/>
      <c r="II233"/>
      <c r="IJ233"/>
      <c r="IK233"/>
      <c r="IL233"/>
      <c r="IM233"/>
      <c r="IN233"/>
      <c r="IO233"/>
      <c r="IP233"/>
      <c r="IQ233"/>
      <c r="IR233"/>
      <c r="IS233"/>
      <c r="IT233"/>
      <c r="IU233"/>
      <c r="IV233"/>
    </row>
    <row r="234" spans="1:256" s="82" customFormat="1" x14ac:dyDescent="0.2">
      <c r="A234"/>
      <c r="B234"/>
      <c r="C234" s="81"/>
      <c r="D234"/>
      <c r="E234"/>
      <c r="F234"/>
      <c r="G234"/>
      <c r="H234" s="81"/>
      <c r="I234"/>
      <c r="J234"/>
      <c r="K234"/>
      <c r="L234"/>
      <c r="M234" s="81"/>
      <c r="N234"/>
      <c r="O234"/>
      <c r="P234"/>
      <c r="Q234"/>
      <c r="R234" s="81"/>
      <c r="S234"/>
      <c r="T234"/>
      <c r="U234"/>
      <c r="FR234"/>
      <c r="FS234"/>
      <c r="FT234"/>
      <c r="FU234"/>
      <c r="FV234"/>
      <c r="FW234"/>
      <c r="FX234"/>
      <c r="FY234"/>
      <c r="FZ234"/>
      <c r="GA234"/>
      <c r="GB234"/>
      <c r="GC234"/>
      <c r="GD234"/>
      <c r="GE234"/>
      <c r="GF234"/>
      <c r="GG234"/>
      <c r="GH234"/>
      <c r="GI234"/>
      <c r="GJ234"/>
      <c r="GK234"/>
      <c r="GL234"/>
      <c r="GM234"/>
      <c r="GN234"/>
      <c r="GO234"/>
      <c r="GP234"/>
      <c r="GQ234"/>
      <c r="GR234"/>
      <c r="GS234"/>
      <c r="GT234"/>
      <c r="GU234"/>
      <c r="GV234"/>
      <c r="GW234"/>
      <c r="GX234"/>
      <c r="GY234"/>
      <c r="GZ234"/>
      <c r="HA234"/>
      <c r="HB234"/>
      <c r="HC234"/>
      <c r="HD234"/>
      <c r="HE234"/>
      <c r="HF234"/>
      <c r="HG234"/>
      <c r="HH234"/>
      <c r="HI234"/>
      <c r="HJ234"/>
      <c r="HK234"/>
      <c r="HL234"/>
      <c r="HM234"/>
      <c r="HN234"/>
      <c r="HO234"/>
      <c r="HP234"/>
      <c r="HQ234"/>
      <c r="HR234"/>
      <c r="HS234"/>
      <c r="HT234"/>
      <c r="HU234"/>
      <c r="HV234"/>
      <c r="HW234"/>
      <c r="HX234"/>
      <c r="HY234"/>
      <c r="HZ234"/>
      <c r="IA234"/>
      <c r="IB234"/>
      <c r="IC234"/>
      <c r="ID234"/>
      <c r="IE234"/>
      <c r="IF234"/>
      <c r="IG234"/>
      <c r="IH234"/>
      <c r="II234"/>
      <c r="IJ234"/>
      <c r="IK234"/>
      <c r="IL234"/>
      <c r="IM234"/>
      <c r="IN234"/>
      <c r="IO234"/>
      <c r="IP234"/>
      <c r="IQ234"/>
      <c r="IR234"/>
      <c r="IS234"/>
      <c r="IT234"/>
      <c r="IU234"/>
      <c r="IV234"/>
    </row>
    <row r="235" spans="1:256" s="82" customFormat="1" x14ac:dyDescent="0.2">
      <c r="A235"/>
      <c r="B235"/>
      <c r="C235" s="81"/>
      <c r="D235"/>
      <c r="E235"/>
      <c r="F235"/>
      <c r="G235"/>
      <c r="H235" s="81"/>
      <c r="I235"/>
      <c r="J235"/>
      <c r="K235"/>
      <c r="L235"/>
      <c r="M235" s="81"/>
      <c r="N235"/>
      <c r="O235"/>
      <c r="P235"/>
      <c r="Q235"/>
      <c r="R235" s="81"/>
      <c r="S235"/>
      <c r="T235"/>
      <c r="U235"/>
      <c r="FR235"/>
      <c r="FS235"/>
      <c r="FT235"/>
      <c r="FU235"/>
      <c r="FV235"/>
      <c r="FW235"/>
      <c r="FX235"/>
      <c r="FY235"/>
      <c r="FZ235"/>
      <c r="GA235"/>
      <c r="GB235"/>
      <c r="GC235"/>
      <c r="GD235"/>
      <c r="GE235"/>
      <c r="GF235"/>
      <c r="GG235"/>
      <c r="GH235"/>
      <c r="GI235"/>
      <c r="GJ235"/>
      <c r="GK235"/>
      <c r="GL235"/>
      <c r="GM235"/>
      <c r="GN235"/>
      <c r="GO235"/>
      <c r="GP235"/>
      <c r="GQ235"/>
      <c r="GR235"/>
      <c r="GS235"/>
      <c r="GT235"/>
      <c r="GU235"/>
      <c r="GV235"/>
      <c r="GW235"/>
      <c r="GX235"/>
      <c r="GY235"/>
      <c r="GZ235"/>
      <c r="HA235"/>
      <c r="HB235"/>
      <c r="HC235"/>
      <c r="HD235"/>
      <c r="HE235"/>
      <c r="HF235"/>
      <c r="HG235"/>
      <c r="HH235"/>
      <c r="HI235"/>
      <c r="HJ235"/>
      <c r="HK235"/>
      <c r="HL235"/>
      <c r="HM235"/>
      <c r="HN235"/>
      <c r="HO235"/>
      <c r="HP235"/>
      <c r="HQ235"/>
      <c r="HR235"/>
      <c r="HS235"/>
      <c r="HT235"/>
      <c r="HU235"/>
      <c r="HV235"/>
      <c r="HW235"/>
      <c r="HX235"/>
      <c r="HY235"/>
      <c r="HZ235"/>
      <c r="IA235"/>
      <c r="IB235"/>
      <c r="IC235"/>
      <c r="ID235"/>
      <c r="IE235"/>
      <c r="IF235"/>
      <c r="IG235"/>
      <c r="IH235"/>
      <c r="II235"/>
      <c r="IJ235"/>
      <c r="IK235"/>
      <c r="IL235"/>
      <c r="IM235"/>
      <c r="IN235"/>
      <c r="IO235"/>
      <c r="IP235"/>
      <c r="IQ235"/>
      <c r="IR235"/>
      <c r="IS235"/>
      <c r="IT235"/>
      <c r="IU235"/>
      <c r="IV235"/>
    </row>
    <row r="236" spans="1:256" s="82" customFormat="1" x14ac:dyDescent="0.2">
      <c r="A236"/>
      <c r="B236"/>
      <c r="C236" s="81"/>
      <c r="D236"/>
      <c r="E236"/>
      <c r="F236"/>
      <c r="G236"/>
      <c r="H236" s="81"/>
      <c r="I236"/>
      <c r="J236"/>
      <c r="K236"/>
      <c r="L236"/>
      <c r="M236" s="81"/>
      <c r="N236"/>
      <c r="O236"/>
      <c r="P236"/>
      <c r="Q236"/>
      <c r="R236" s="81"/>
      <c r="S236"/>
      <c r="T236"/>
      <c r="U236"/>
      <c r="FR236"/>
      <c r="FS236"/>
      <c r="FT236"/>
      <c r="FU236"/>
      <c r="FV236"/>
      <c r="FW236"/>
      <c r="FX236"/>
      <c r="FY236"/>
      <c r="FZ236"/>
      <c r="GA236"/>
      <c r="GB236"/>
      <c r="GC236"/>
      <c r="GD236"/>
      <c r="GE236"/>
      <c r="GF236"/>
      <c r="GG236"/>
      <c r="GH236"/>
      <c r="GI236"/>
      <c r="GJ236"/>
      <c r="GK236"/>
      <c r="GL236"/>
      <c r="GM236"/>
      <c r="GN236"/>
      <c r="GO236"/>
      <c r="GP236"/>
      <c r="GQ236"/>
      <c r="GR236"/>
      <c r="GS236"/>
      <c r="GT236"/>
      <c r="GU236"/>
      <c r="GV236"/>
      <c r="GW236"/>
      <c r="GX236"/>
      <c r="GY236"/>
      <c r="GZ236"/>
      <c r="HA236"/>
      <c r="HB236"/>
      <c r="HC236"/>
      <c r="HD236"/>
      <c r="HE236"/>
      <c r="HF236"/>
      <c r="HG236"/>
      <c r="HH236"/>
      <c r="HI236"/>
      <c r="HJ236"/>
      <c r="HK236"/>
      <c r="HL236"/>
      <c r="HM236"/>
      <c r="HN236"/>
      <c r="HO236"/>
      <c r="HP236"/>
      <c r="HQ236"/>
      <c r="HR236"/>
      <c r="HS236"/>
      <c r="HT236"/>
      <c r="HU236"/>
      <c r="HV236"/>
      <c r="HW236"/>
      <c r="HX236"/>
      <c r="HY236"/>
      <c r="HZ236"/>
      <c r="IA236"/>
      <c r="IB236"/>
      <c r="IC236"/>
      <c r="ID236"/>
      <c r="IE236"/>
      <c r="IF236"/>
      <c r="IG236"/>
      <c r="IH236"/>
      <c r="II236"/>
      <c r="IJ236"/>
      <c r="IK236"/>
      <c r="IL236"/>
      <c r="IM236"/>
      <c r="IN236"/>
      <c r="IO236"/>
      <c r="IP236"/>
      <c r="IQ236"/>
      <c r="IR236"/>
      <c r="IS236"/>
      <c r="IT236"/>
      <c r="IU236"/>
      <c r="IV236"/>
    </row>
    <row r="237" spans="1:256" s="82" customFormat="1" x14ac:dyDescent="0.2">
      <c r="A237"/>
      <c r="B237"/>
      <c r="C237" s="81"/>
      <c r="D237"/>
      <c r="E237"/>
      <c r="F237"/>
      <c r="G237"/>
      <c r="H237" s="81"/>
      <c r="I237"/>
      <c r="J237"/>
      <c r="K237"/>
      <c r="L237"/>
      <c r="M237" s="81"/>
      <c r="N237"/>
      <c r="O237"/>
      <c r="P237"/>
      <c r="Q237"/>
      <c r="R237" s="81"/>
      <c r="S237"/>
      <c r="T237"/>
      <c r="U237"/>
      <c r="FR237"/>
      <c r="FS237"/>
      <c r="FT237"/>
      <c r="FU237"/>
      <c r="FV237"/>
      <c r="FW237"/>
      <c r="FX237"/>
      <c r="FY237"/>
      <c r="FZ237"/>
      <c r="GA237"/>
      <c r="GB237"/>
      <c r="GC237"/>
      <c r="GD237"/>
      <c r="GE237"/>
      <c r="GF237"/>
      <c r="GG237"/>
      <c r="GH237"/>
      <c r="GI237"/>
      <c r="GJ237"/>
      <c r="GK237"/>
      <c r="GL237"/>
      <c r="GM237"/>
      <c r="GN237"/>
      <c r="GO237"/>
      <c r="GP237"/>
      <c r="GQ237"/>
      <c r="GR237"/>
      <c r="GS237"/>
      <c r="GT237"/>
      <c r="GU237"/>
      <c r="GV237"/>
      <c r="GW237"/>
      <c r="GX237"/>
      <c r="GY237"/>
      <c r="GZ237"/>
      <c r="HA237"/>
      <c r="HB237"/>
      <c r="HC237"/>
      <c r="HD237"/>
      <c r="HE237"/>
      <c r="HF237"/>
      <c r="HG237"/>
      <c r="HH237"/>
      <c r="HI237"/>
      <c r="HJ237"/>
      <c r="HK237"/>
      <c r="HL237"/>
      <c r="HM237"/>
      <c r="HN237"/>
      <c r="HO237"/>
      <c r="HP237"/>
      <c r="HQ237"/>
      <c r="HR237"/>
      <c r="HS237"/>
      <c r="HT237"/>
      <c r="HU237"/>
      <c r="HV237"/>
      <c r="HW237"/>
      <c r="HX237"/>
      <c r="HY237"/>
      <c r="HZ237"/>
      <c r="IA237"/>
      <c r="IB237"/>
      <c r="IC237"/>
      <c r="ID237"/>
      <c r="IE237"/>
      <c r="IF237"/>
      <c r="IG237"/>
      <c r="IH237"/>
      <c r="II237"/>
      <c r="IJ237"/>
      <c r="IK237"/>
      <c r="IL237"/>
      <c r="IM237"/>
      <c r="IN237"/>
      <c r="IO237"/>
      <c r="IP237"/>
      <c r="IQ237"/>
      <c r="IR237"/>
      <c r="IS237"/>
      <c r="IT237"/>
      <c r="IU237"/>
      <c r="IV237"/>
    </row>
    <row r="238" spans="1:256" s="82" customFormat="1" x14ac:dyDescent="0.2">
      <c r="A238"/>
      <c r="B238"/>
      <c r="C238" s="81"/>
      <c r="D238"/>
      <c r="E238"/>
      <c r="F238"/>
      <c r="G238"/>
      <c r="H238" s="81"/>
      <c r="I238"/>
      <c r="J238"/>
      <c r="K238"/>
      <c r="L238"/>
      <c r="M238" s="81"/>
      <c r="N238"/>
      <c r="O238"/>
      <c r="P238"/>
      <c r="Q238"/>
      <c r="R238" s="81"/>
      <c r="S238"/>
      <c r="T238"/>
      <c r="U238"/>
      <c r="FR238"/>
      <c r="FS238"/>
      <c r="FT238"/>
      <c r="FU238"/>
      <c r="FV238"/>
      <c r="FW238"/>
      <c r="FX238"/>
      <c r="FY238"/>
      <c r="FZ238"/>
      <c r="GA238"/>
      <c r="GB238"/>
      <c r="GC238"/>
      <c r="GD238"/>
      <c r="GE238"/>
      <c r="GF238"/>
      <c r="GG238"/>
      <c r="GH238"/>
      <c r="GI238"/>
      <c r="GJ238"/>
      <c r="GK238"/>
      <c r="GL238"/>
      <c r="GM238"/>
      <c r="GN238"/>
      <c r="GO238"/>
      <c r="GP238"/>
      <c r="GQ238"/>
      <c r="GR238"/>
      <c r="GS238"/>
      <c r="GT238"/>
      <c r="GU238"/>
      <c r="GV238"/>
      <c r="GW238"/>
      <c r="GX238"/>
      <c r="GY238"/>
      <c r="GZ238"/>
      <c r="HA238"/>
      <c r="HB238"/>
      <c r="HC238"/>
      <c r="HD238"/>
      <c r="HE238"/>
      <c r="HF238"/>
      <c r="HG238"/>
      <c r="HH238"/>
      <c r="HI238"/>
      <c r="HJ238"/>
      <c r="HK238"/>
      <c r="HL238"/>
      <c r="HM238"/>
      <c r="HN238"/>
      <c r="HO238"/>
      <c r="HP238"/>
      <c r="HQ238"/>
      <c r="HR238"/>
      <c r="HS238"/>
      <c r="HT238"/>
      <c r="HU238"/>
      <c r="HV238"/>
      <c r="HW238"/>
      <c r="HX238"/>
      <c r="HY238"/>
      <c r="HZ238"/>
      <c r="IA238"/>
      <c r="IB238"/>
      <c r="IC238"/>
      <c r="ID238"/>
      <c r="IE238"/>
      <c r="IF238"/>
      <c r="IG238"/>
      <c r="IH238"/>
      <c r="II238"/>
      <c r="IJ238"/>
      <c r="IK238"/>
      <c r="IL238"/>
      <c r="IM238"/>
      <c r="IN238"/>
      <c r="IO238"/>
      <c r="IP238"/>
      <c r="IQ238"/>
      <c r="IR238"/>
      <c r="IS238"/>
      <c r="IT238"/>
      <c r="IU238"/>
      <c r="IV238"/>
    </row>
    <row r="239" spans="1:256" s="82" customFormat="1" x14ac:dyDescent="0.2">
      <c r="A239"/>
      <c r="B239"/>
      <c r="C239" s="81"/>
      <c r="D239"/>
      <c r="E239"/>
      <c r="F239"/>
      <c r="G239"/>
      <c r="H239" s="81"/>
      <c r="I239"/>
      <c r="J239"/>
      <c r="K239"/>
      <c r="L239"/>
      <c r="M239" s="81"/>
      <c r="N239"/>
      <c r="O239"/>
      <c r="P239"/>
      <c r="Q239"/>
      <c r="R239" s="81"/>
      <c r="S239"/>
      <c r="T239"/>
      <c r="U239"/>
      <c r="FR239"/>
      <c r="FS239"/>
      <c r="FT239"/>
      <c r="FU239"/>
      <c r="FV239"/>
      <c r="FW239"/>
      <c r="FX239"/>
      <c r="FY239"/>
      <c r="FZ239"/>
      <c r="GA239"/>
      <c r="GB239"/>
      <c r="GC239"/>
      <c r="GD239"/>
      <c r="GE239"/>
      <c r="GF239"/>
      <c r="GG239"/>
      <c r="GH239"/>
      <c r="GI239"/>
      <c r="GJ239"/>
      <c r="GK239"/>
      <c r="GL239"/>
      <c r="GM239"/>
      <c r="GN239"/>
      <c r="GO239"/>
      <c r="GP239"/>
      <c r="GQ239"/>
      <c r="GR239"/>
      <c r="GS239"/>
      <c r="GT239"/>
      <c r="GU239"/>
      <c r="GV239"/>
      <c r="GW239"/>
      <c r="GX239"/>
      <c r="GY239"/>
      <c r="GZ239"/>
      <c r="HA239"/>
      <c r="HB239"/>
      <c r="HC239"/>
      <c r="HD239"/>
      <c r="HE239"/>
      <c r="HF239"/>
      <c r="HG239"/>
      <c r="HH239"/>
      <c r="HI239"/>
      <c r="HJ239"/>
      <c r="HK239"/>
      <c r="HL239"/>
      <c r="HM239"/>
      <c r="HN239"/>
      <c r="HO239"/>
      <c r="HP239"/>
      <c r="HQ239"/>
      <c r="HR239"/>
      <c r="HS239"/>
      <c r="HT239"/>
      <c r="HU239"/>
      <c r="HV239"/>
      <c r="HW239"/>
      <c r="HX239"/>
      <c r="HY239"/>
      <c r="HZ239"/>
      <c r="IA239"/>
      <c r="IB239"/>
      <c r="IC239"/>
      <c r="ID239"/>
      <c r="IE239"/>
      <c r="IF239"/>
      <c r="IG239"/>
      <c r="IH239"/>
      <c r="II239"/>
      <c r="IJ239"/>
      <c r="IK239"/>
      <c r="IL239"/>
      <c r="IM239"/>
      <c r="IN239"/>
      <c r="IO239"/>
      <c r="IP239"/>
      <c r="IQ239"/>
      <c r="IR239"/>
      <c r="IS239"/>
      <c r="IT239"/>
      <c r="IU239"/>
      <c r="IV239"/>
    </row>
    <row r="240" spans="1:256" s="82" customFormat="1" x14ac:dyDescent="0.2">
      <c r="A240"/>
      <c r="B240"/>
      <c r="C240" s="81"/>
      <c r="D240"/>
      <c r="E240"/>
      <c r="F240"/>
      <c r="G240"/>
      <c r="H240" s="81"/>
      <c r="I240"/>
      <c r="J240"/>
      <c r="K240"/>
      <c r="L240"/>
      <c r="M240" s="81"/>
      <c r="N240"/>
      <c r="O240"/>
      <c r="P240"/>
      <c r="Q240"/>
      <c r="R240" s="81"/>
      <c r="S240"/>
      <c r="T240"/>
      <c r="U240"/>
      <c r="FR240"/>
      <c r="FS240"/>
      <c r="FT240"/>
      <c r="FU240"/>
      <c r="FV240"/>
      <c r="FW240"/>
      <c r="FX240"/>
      <c r="FY240"/>
      <c r="FZ240"/>
      <c r="GA240"/>
      <c r="GB240"/>
      <c r="GC240"/>
      <c r="GD240"/>
      <c r="GE240"/>
      <c r="GF240"/>
      <c r="GG240"/>
      <c r="GH240"/>
      <c r="GI240"/>
      <c r="GJ240"/>
      <c r="GK240"/>
      <c r="GL240"/>
      <c r="GM240"/>
      <c r="GN240"/>
      <c r="GO240"/>
      <c r="GP240"/>
      <c r="GQ240"/>
      <c r="GR240"/>
      <c r="GS240"/>
      <c r="GT240"/>
      <c r="GU240"/>
      <c r="GV240"/>
      <c r="GW240"/>
      <c r="GX240"/>
      <c r="GY240"/>
      <c r="GZ240"/>
      <c r="HA240"/>
      <c r="HB240"/>
      <c r="HC240"/>
      <c r="HD240"/>
      <c r="HE240"/>
      <c r="HF240"/>
      <c r="HG240"/>
      <c r="HH240"/>
      <c r="HI240"/>
      <c r="HJ240"/>
      <c r="HK240"/>
      <c r="HL240"/>
      <c r="HM240"/>
      <c r="HN240"/>
      <c r="HO240"/>
      <c r="HP240"/>
      <c r="HQ240"/>
      <c r="HR240"/>
      <c r="HS240"/>
      <c r="HT240"/>
      <c r="HU240"/>
      <c r="HV240"/>
      <c r="HW240"/>
      <c r="HX240"/>
      <c r="HY240"/>
      <c r="HZ240"/>
      <c r="IA240"/>
      <c r="IB240"/>
      <c r="IC240"/>
      <c r="ID240"/>
      <c r="IE240"/>
      <c r="IF240"/>
      <c r="IG240"/>
      <c r="IH240"/>
      <c r="II240"/>
      <c r="IJ240"/>
      <c r="IK240"/>
      <c r="IL240"/>
      <c r="IM240"/>
      <c r="IN240"/>
      <c r="IO240"/>
      <c r="IP240"/>
      <c r="IQ240"/>
      <c r="IR240"/>
      <c r="IS240"/>
      <c r="IT240"/>
      <c r="IU240"/>
      <c r="IV240"/>
    </row>
    <row r="241" spans="1:256" s="82" customFormat="1" x14ac:dyDescent="0.2">
      <c r="A241"/>
      <c r="B241"/>
      <c r="C241" s="81"/>
      <c r="D241"/>
      <c r="E241"/>
      <c r="F241"/>
      <c r="G241"/>
      <c r="H241" s="81"/>
      <c r="I241"/>
      <c r="J241"/>
      <c r="K241"/>
      <c r="L241"/>
      <c r="M241" s="81"/>
      <c r="N241"/>
      <c r="O241"/>
      <c r="P241"/>
      <c r="Q241"/>
      <c r="R241" s="81"/>
      <c r="S241"/>
      <c r="T241"/>
      <c r="U241"/>
      <c r="FR241"/>
      <c r="FS241"/>
      <c r="FT241"/>
      <c r="FU241"/>
      <c r="FV241"/>
      <c r="FW241"/>
      <c r="FX241"/>
      <c r="FY241"/>
      <c r="FZ241"/>
      <c r="GA241"/>
      <c r="GB241"/>
      <c r="GC241"/>
      <c r="GD241"/>
      <c r="GE241"/>
      <c r="GF241"/>
      <c r="GG241"/>
      <c r="GH241"/>
      <c r="GI241"/>
      <c r="GJ241"/>
      <c r="GK241"/>
      <c r="GL241"/>
      <c r="GM241"/>
      <c r="GN241"/>
      <c r="GO241"/>
      <c r="GP241"/>
      <c r="GQ241"/>
      <c r="GR241"/>
      <c r="GS241"/>
      <c r="GT241"/>
      <c r="GU241"/>
      <c r="GV241"/>
      <c r="GW241"/>
      <c r="GX241"/>
      <c r="GY241"/>
      <c r="GZ241"/>
      <c r="HA241"/>
      <c r="HB241"/>
      <c r="HC241"/>
      <c r="HD241"/>
      <c r="HE241"/>
      <c r="HF241"/>
      <c r="HG241"/>
      <c r="HH241"/>
      <c r="HI241"/>
      <c r="HJ241"/>
      <c r="HK241"/>
      <c r="HL241"/>
      <c r="HM241"/>
      <c r="HN241"/>
      <c r="HO241"/>
      <c r="HP241"/>
      <c r="HQ241"/>
      <c r="HR241"/>
      <c r="HS241"/>
      <c r="HT241"/>
      <c r="HU241"/>
      <c r="HV241"/>
      <c r="HW241"/>
      <c r="HX241"/>
      <c r="HY241"/>
      <c r="HZ241"/>
      <c r="IA241"/>
      <c r="IB241"/>
      <c r="IC241"/>
      <c r="ID241"/>
      <c r="IE241"/>
      <c r="IF241"/>
      <c r="IG241"/>
      <c r="IH241"/>
      <c r="II241"/>
      <c r="IJ241"/>
      <c r="IK241"/>
      <c r="IL241"/>
      <c r="IM241"/>
      <c r="IN241"/>
      <c r="IO241"/>
      <c r="IP241"/>
      <c r="IQ241"/>
      <c r="IR241"/>
      <c r="IS241"/>
      <c r="IT241"/>
      <c r="IU241"/>
      <c r="IV241"/>
    </row>
    <row r="242" spans="1:256" s="82" customFormat="1" x14ac:dyDescent="0.2">
      <c r="A242"/>
      <c r="B242"/>
      <c r="C242" s="81"/>
      <c r="D242"/>
      <c r="E242"/>
      <c r="F242"/>
      <c r="G242"/>
      <c r="H242" s="81"/>
      <c r="I242"/>
      <c r="J242"/>
      <c r="K242"/>
      <c r="L242"/>
      <c r="M242" s="81"/>
      <c r="N242"/>
      <c r="O242"/>
      <c r="P242"/>
      <c r="Q242"/>
      <c r="R242" s="81"/>
      <c r="S242"/>
      <c r="T242"/>
      <c r="U242"/>
      <c r="FR242"/>
      <c r="FS242"/>
      <c r="FT242"/>
      <c r="FU242"/>
      <c r="FV242"/>
      <c r="FW242"/>
      <c r="FX242"/>
      <c r="FY242"/>
      <c r="FZ242"/>
      <c r="GA242"/>
      <c r="GB242"/>
      <c r="GC242"/>
      <c r="GD242"/>
      <c r="GE242"/>
      <c r="GF242"/>
      <c r="GG242"/>
      <c r="GH242"/>
      <c r="GI242"/>
      <c r="GJ242"/>
      <c r="GK242"/>
      <c r="GL242"/>
      <c r="GM242"/>
      <c r="GN242"/>
      <c r="GO242"/>
      <c r="GP242"/>
      <c r="GQ242"/>
      <c r="GR242"/>
      <c r="GS242"/>
      <c r="GT242"/>
      <c r="GU242"/>
      <c r="GV242"/>
      <c r="GW242"/>
      <c r="GX242"/>
      <c r="GY242"/>
      <c r="GZ242"/>
      <c r="HA242"/>
      <c r="HB242"/>
      <c r="HC242"/>
      <c r="HD242"/>
      <c r="HE242"/>
      <c r="HF242"/>
      <c r="HG242"/>
      <c r="HH242"/>
      <c r="HI242"/>
      <c r="HJ242"/>
      <c r="HK242"/>
      <c r="HL242"/>
      <c r="HM242"/>
      <c r="HN242"/>
      <c r="HO242"/>
      <c r="HP242"/>
      <c r="HQ242"/>
      <c r="HR242"/>
      <c r="HS242"/>
      <c r="HT242"/>
      <c r="HU242"/>
      <c r="HV242"/>
      <c r="HW242"/>
      <c r="HX242"/>
      <c r="HY242"/>
      <c r="HZ242"/>
      <c r="IA242"/>
      <c r="IB242"/>
      <c r="IC242"/>
      <c r="ID242"/>
      <c r="IE242"/>
      <c r="IF242"/>
      <c r="IG242"/>
      <c r="IH242"/>
      <c r="II242"/>
      <c r="IJ242"/>
      <c r="IK242"/>
      <c r="IL242"/>
      <c r="IM242"/>
      <c r="IN242"/>
      <c r="IO242"/>
      <c r="IP242"/>
      <c r="IQ242"/>
      <c r="IR242"/>
      <c r="IS242"/>
      <c r="IT242"/>
      <c r="IU242"/>
      <c r="IV242"/>
    </row>
    <row r="243" spans="1:256" s="82" customFormat="1" x14ac:dyDescent="0.2">
      <c r="A243"/>
      <c r="B243"/>
      <c r="C243" s="81"/>
      <c r="D243"/>
      <c r="E243"/>
      <c r="F243"/>
      <c r="G243"/>
      <c r="H243" s="81"/>
      <c r="I243"/>
      <c r="J243"/>
      <c r="K243"/>
      <c r="L243"/>
      <c r="M243" s="81"/>
      <c r="N243"/>
      <c r="O243"/>
      <c r="P243"/>
      <c r="Q243"/>
      <c r="R243" s="81"/>
      <c r="S243"/>
      <c r="T243"/>
      <c r="U243"/>
      <c r="FR243"/>
      <c r="FS243"/>
      <c r="FT243"/>
      <c r="FU243"/>
      <c r="FV243"/>
      <c r="FW243"/>
      <c r="FX243"/>
      <c r="FY243"/>
      <c r="FZ243"/>
      <c r="GA243"/>
      <c r="GB243"/>
      <c r="GC243"/>
      <c r="GD243"/>
      <c r="GE243"/>
      <c r="GF243"/>
      <c r="GG243"/>
      <c r="GH243"/>
      <c r="GI243"/>
      <c r="GJ243"/>
      <c r="GK243"/>
      <c r="GL243"/>
      <c r="GM243"/>
      <c r="GN243"/>
      <c r="GO243"/>
      <c r="GP243"/>
      <c r="GQ243"/>
      <c r="GR243"/>
      <c r="GS243"/>
      <c r="GT243"/>
      <c r="GU243"/>
      <c r="GV243"/>
      <c r="GW243"/>
      <c r="GX243"/>
      <c r="GY243"/>
      <c r="GZ243"/>
      <c r="HA243"/>
      <c r="HB243"/>
      <c r="HC243"/>
      <c r="HD243"/>
      <c r="HE243"/>
      <c r="HF243"/>
      <c r="HG243"/>
      <c r="HH243"/>
      <c r="HI243"/>
      <c r="HJ243"/>
      <c r="HK243"/>
      <c r="HL243"/>
      <c r="HM243"/>
      <c r="HN243"/>
      <c r="HO243"/>
      <c r="HP243"/>
      <c r="HQ243"/>
      <c r="HR243"/>
      <c r="HS243"/>
      <c r="HT243"/>
      <c r="HU243"/>
      <c r="HV243"/>
      <c r="HW243"/>
      <c r="HX243"/>
      <c r="HY243"/>
      <c r="HZ243"/>
      <c r="IA243"/>
      <c r="IB243"/>
      <c r="IC243"/>
      <c r="ID243"/>
      <c r="IE243"/>
      <c r="IF243"/>
      <c r="IG243"/>
      <c r="IH243"/>
      <c r="II243"/>
      <c r="IJ243"/>
      <c r="IK243"/>
      <c r="IL243"/>
      <c r="IM243"/>
      <c r="IN243"/>
      <c r="IO243"/>
      <c r="IP243"/>
      <c r="IQ243"/>
      <c r="IR243"/>
      <c r="IS243"/>
      <c r="IT243"/>
      <c r="IU243"/>
      <c r="IV243"/>
    </row>
    <row r="244" spans="1:256" s="82" customFormat="1" x14ac:dyDescent="0.2">
      <c r="A244"/>
      <c r="B244"/>
      <c r="C244" s="81"/>
      <c r="D244"/>
      <c r="E244"/>
      <c r="F244"/>
      <c r="G244"/>
      <c r="H244" s="81"/>
      <c r="I244"/>
      <c r="J244"/>
      <c r="K244"/>
      <c r="L244"/>
      <c r="M244" s="81"/>
      <c r="N244"/>
      <c r="O244"/>
      <c r="P244"/>
      <c r="Q244"/>
      <c r="R244" s="81"/>
      <c r="S244"/>
      <c r="T244"/>
      <c r="U244"/>
      <c r="FR244"/>
      <c r="FS244"/>
      <c r="FT244"/>
      <c r="FU244"/>
      <c r="FV244"/>
      <c r="FW244"/>
      <c r="FX244"/>
      <c r="FY244"/>
      <c r="FZ244"/>
      <c r="GA244"/>
      <c r="GB244"/>
      <c r="GC244"/>
      <c r="GD244"/>
      <c r="GE244"/>
      <c r="GF244"/>
      <c r="GG244"/>
      <c r="GH244"/>
      <c r="GI244"/>
      <c r="GJ244"/>
      <c r="GK244"/>
      <c r="GL244"/>
      <c r="GM244"/>
      <c r="GN244"/>
      <c r="GO244"/>
      <c r="GP244"/>
      <c r="GQ244"/>
      <c r="GR244"/>
      <c r="GS244"/>
      <c r="GT244"/>
      <c r="GU244"/>
      <c r="GV244"/>
      <c r="GW244"/>
      <c r="GX244"/>
      <c r="GY244"/>
      <c r="GZ244"/>
      <c r="HA244"/>
      <c r="HB244"/>
      <c r="HC244"/>
      <c r="HD244"/>
      <c r="HE244"/>
      <c r="HF244"/>
      <c r="HG244"/>
      <c r="HH244"/>
      <c r="HI244"/>
      <c r="HJ244"/>
      <c r="HK244"/>
      <c r="HL244"/>
      <c r="HM244"/>
      <c r="HN244"/>
      <c r="HO244"/>
      <c r="HP244"/>
      <c r="HQ244"/>
      <c r="HR244"/>
      <c r="HS244"/>
      <c r="HT244"/>
      <c r="HU244"/>
      <c r="HV244"/>
      <c r="HW244"/>
      <c r="HX244"/>
      <c r="HY244"/>
      <c r="HZ244"/>
      <c r="IA244"/>
      <c r="IB244"/>
      <c r="IC244"/>
      <c r="ID244"/>
      <c r="IE244"/>
      <c r="IF244"/>
      <c r="IG244"/>
      <c r="IH244"/>
      <c r="II244"/>
      <c r="IJ244"/>
      <c r="IK244"/>
      <c r="IL244"/>
      <c r="IM244"/>
      <c r="IN244"/>
      <c r="IO244"/>
      <c r="IP244"/>
      <c r="IQ244"/>
      <c r="IR244"/>
      <c r="IS244"/>
      <c r="IT244"/>
      <c r="IU244"/>
      <c r="IV244"/>
    </row>
    <row r="245" spans="1:256" s="82" customFormat="1" x14ac:dyDescent="0.2">
      <c r="A245"/>
      <c r="B245"/>
      <c r="C245" s="81"/>
      <c r="D245"/>
      <c r="E245"/>
      <c r="F245"/>
      <c r="G245"/>
      <c r="H245" s="81"/>
      <c r="I245"/>
      <c r="J245"/>
      <c r="K245"/>
      <c r="L245"/>
      <c r="M245" s="81"/>
      <c r="N245"/>
      <c r="O245"/>
      <c r="P245"/>
      <c r="Q245"/>
      <c r="R245" s="81"/>
      <c r="S245"/>
      <c r="T245"/>
      <c r="U245"/>
      <c r="FR245"/>
      <c r="FS245"/>
      <c r="FT245"/>
      <c r="FU245"/>
      <c r="FV245"/>
      <c r="FW245"/>
      <c r="FX245"/>
      <c r="FY245"/>
      <c r="FZ245"/>
      <c r="GA245"/>
      <c r="GB245"/>
      <c r="GC245"/>
      <c r="GD245"/>
      <c r="GE245"/>
      <c r="GF245"/>
      <c r="GG245"/>
      <c r="GH245"/>
      <c r="GI245"/>
      <c r="GJ245"/>
      <c r="GK245"/>
      <c r="GL245"/>
      <c r="GM245"/>
      <c r="GN245"/>
      <c r="GO245"/>
      <c r="GP245"/>
      <c r="GQ245"/>
      <c r="GR245"/>
      <c r="GS245"/>
      <c r="GT245"/>
      <c r="GU245"/>
      <c r="GV245"/>
      <c r="GW245"/>
      <c r="GX245"/>
      <c r="GY245"/>
      <c r="GZ245"/>
      <c r="HA245"/>
      <c r="HB245"/>
      <c r="HC245"/>
      <c r="HD245"/>
      <c r="HE245"/>
      <c r="HF245"/>
      <c r="HG245"/>
      <c r="HH245"/>
      <c r="HI245"/>
      <c r="HJ245"/>
      <c r="HK245"/>
      <c r="HL245"/>
      <c r="HM245"/>
      <c r="HN245"/>
      <c r="HO245"/>
      <c r="HP245"/>
      <c r="HQ245"/>
      <c r="HR245"/>
      <c r="HS245"/>
      <c r="HT245"/>
      <c r="HU245"/>
      <c r="HV245"/>
      <c r="HW245"/>
      <c r="HX245"/>
      <c r="HY245"/>
      <c r="HZ245"/>
      <c r="IA245"/>
      <c r="IB245"/>
      <c r="IC245"/>
      <c r="ID245"/>
      <c r="IE245"/>
      <c r="IF245"/>
      <c r="IG245"/>
      <c r="IH245"/>
      <c r="II245"/>
      <c r="IJ245"/>
      <c r="IK245"/>
      <c r="IL245"/>
      <c r="IM245"/>
      <c r="IN245"/>
      <c r="IO245"/>
      <c r="IP245"/>
      <c r="IQ245"/>
      <c r="IR245"/>
      <c r="IS245"/>
      <c r="IT245"/>
      <c r="IU245"/>
      <c r="IV245"/>
    </row>
    <row r="246" spans="1:256" s="82" customFormat="1" x14ac:dyDescent="0.2">
      <c r="A246"/>
      <c r="B246"/>
      <c r="C246" s="81"/>
      <c r="D246"/>
      <c r="E246"/>
      <c r="F246"/>
      <c r="G246"/>
      <c r="H246" s="81"/>
      <c r="I246"/>
      <c r="J246"/>
      <c r="K246"/>
      <c r="L246"/>
      <c r="M246" s="81"/>
      <c r="N246"/>
      <c r="O246"/>
      <c r="P246"/>
      <c r="Q246"/>
      <c r="R246" s="81"/>
      <c r="S246"/>
      <c r="T246"/>
      <c r="U246"/>
      <c r="FR246"/>
      <c r="FS246"/>
      <c r="FT246"/>
      <c r="FU246"/>
      <c r="FV246"/>
      <c r="FW246"/>
      <c r="FX246"/>
      <c r="FY246"/>
      <c r="FZ246"/>
      <c r="GA246"/>
      <c r="GB246"/>
      <c r="GC246"/>
      <c r="GD246"/>
      <c r="GE246"/>
      <c r="GF246"/>
      <c r="GG246"/>
      <c r="GH246"/>
      <c r="GI246"/>
      <c r="GJ246"/>
      <c r="GK246"/>
      <c r="GL246"/>
      <c r="GM246"/>
      <c r="GN246"/>
      <c r="GO246"/>
      <c r="GP246"/>
      <c r="GQ246"/>
      <c r="GR246"/>
      <c r="GS246"/>
      <c r="GT246"/>
      <c r="GU246"/>
      <c r="GV246"/>
      <c r="GW246"/>
      <c r="GX246"/>
      <c r="GY246"/>
      <c r="GZ246"/>
      <c r="HA246"/>
      <c r="HB246"/>
      <c r="HC246"/>
      <c r="HD246"/>
      <c r="HE246"/>
      <c r="HF246"/>
      <c r="HG246"/>
      <c r="HH246"/>
      <c r="HI246"/>
      <c r="HJ246"/>
      <c r="HK246"/>
      <c r="HL246"/>
      <c r="HM246"/>
      <c r="HN246"/>
      <c r="HO246"/>
      <c r="HP246"/>
      <c r="HQ246"/>
      <c r="HR246"/>
      <c r="HS246"/>
      <c r="HT246"/>
      <c r="HU246"/>
      <c r="HV246"/>
      <c r="HW246"/>
      <c r="HX246"/>
      <c r="HY246"/>
      <c r="HZ246"/>
      <c r="IA246"/>
      <c r="IB246"/>
      <c r="IC246"/>
      <c r="ID246"/>
      <c r="IE246"/>
      <c r="IF246"/>
      <c r="IG246"/>
      <c r="IH246"/>
      <c r="II246"/>
      <c r="IJ246"/>
      <c r="IK246"/>
      <c r="IL246"/>
      <c r="IM246"/>
      <c r="IN246"/>
      <c r="IO246"/>
      <c r="IP246"/>
      <c r="IQ246"/>
      <c r="IR246"/>
      <c r="IS246"/>
      <c r="IT246"/>
      <c r="IU246"/>
      <c r="IV246"/>
    </row>
    <row r="247" spans="1:256" s="82" customFormat="1" x14ac:dyDescent="0.2">
      <c r="A247"/>
      <c r="B247"/>
      <c r="C247" s="81"/>
      <c r="D247"/>
      <c r="E247"/>
      <c r="F247"/>
      <c r="G247"/>
      <c r="H247" s="81"/>
      <c r="I247"/>
      <c r="J247"/>
      <c r="K247"/>
      <c r="L247"/>
      <c r="M247" s="81"/>
      <c r="N247"/>
      <c r="O247"/>
      <c r="P247"/>
      <c r="Q247"/>
      <c r="R247" s="81"/>
      <c r="S247"/>
      <c r="T247"/>
      <c r="U247"/>
      <c r="FR247"/>
      <c r="FS247"/>
      <c r="FT247"/>
      <c r="FU247"/>
      <c r="FV247"/>
      <c r="FW247"/>
      <c r="FX247"/>
      <c r="FY247"/>
      <c r="FZ247"/>
      <c r="GA247"/>
      <c r="GB247"/>
      <c r="GC247"/>
      <c r="GD247"/>
      <c r="GE247"/>
      <c r="GF247"/>
      <c r="GG247"/>
      <c r="GH247"/>
      <c r="GI247"/>
      <c r="GJ247"/>
      <c r="GK247"/>
      <c r="GL247"/>
      <c r="GM247"/>
      <c r="GN247"/>
      <c r="GO247"/>
      <c r="GP247"/>
      <c r="GQ247"/>
      <c r="GR247"/>
      <c r="GS247"/>
      <c r="GT247"/>
      <c r="GU247"/>
      <c r="GV247"/>
      <c r="GW247"/>
      <c r="GX247"/>
      <c r="GY247"/>
      <c r="GZ247"/>
      <c r="HA247"/>
      <c r="HB247"/>
      <c r="HC247"/>
      <c r="HD247"/>
      <c r="HE247"/>
      <c r="HF247"/>
      <c r="HG247"/>
      <c r="HH247"/>
      <c r="HI247"/>
      <c r="HJ247"/>
      <c r="HK247"/>
      <c r="HL247"/>
      <c r="HM247"/>
      <c r="HN247"/>
      <c r="HO247"/>
      <c r="HP247"/>
      <c r="HQ247"/>
      <c r="HR247"/>
      <c r="HS247"/>
      <c r="HT247"/>
      <c r="HU247"/>
      <c r="HV247"/>
      <c r="HW247"/>
      <c r="HX247"/>
      <c r="HY247"/>
      <c r="HZ247"/>
      <c r="IA247"/>
      <c r="IB247"/>
      <c r="IC247"/>
      <c r="ID247"/>
      <c r="IE247"/>
      <c r="IF247"/>
      <c r="IG247"/>
      <c r="IH247"/>
      <c r="II247"/>
      <c r="IJ247"/>
      <c r="IK247"/>
      <c r="IL247"/>
      <c r="IM247"/>
      <c r="IN247"/>
      <c r="IO247"/>
      <c r="IP247"/>
      <c r="IQ247"/>
      <c r="IR247"/>
      <c r="IS247"/>
      <c r="IT247"/>
      <c r="IU247"/>
      <c r="IV247"/>
    </row>
    <row r="248" spans="1:256" s="82" customFormat="1" x14ac:dyDescent="0.2">
      <c r="A248"/>
      <c r="B248"/>
      <c r="C248" s="81"/>
      <c r="D248"/>
      <c r="E248"/>
      <c r="F248"/>
      <c r="G248"/>
      <c r="H248" s="81"/>
      <c r="I248"/>
      <c r="J248"/>
      <c r="K248"/>
      <c r="L248"/>
      <c r="M248" s="81"/>
      <c r="N248"/>
      <c r="O248"/>
      <c r="P248"/>
      <c r="Q248"/>
      <c r="R248" s="81"/>
      <c r="S248"/>
      <c r="T248"/>
      <c r="U248"/>
      <c r="FR248"/>
      <c r="FS248"/>
      <c r="FT248"/>
      <c r="FU248"/>
      <c r="FV248"/>
      <c r="FW248"/>
      <c r="FX248"/>
      <c r="FY248"/>
      <c r="FZ248"/>
      <c r="GA248"/>
      <c r="GB248"/>
      <c r="GC248"/>
      <c r="GD248"/>
      <c r="GE248"/>
      <c r="GF248"/>
      <c r="GG248"/>
      <c r="GH248"/>
      <c r="GI248"/>
      <c r="GJ248"/>
      <c r="GK248"/>
      <c r="GL248"/>
      <c r="GM248"/>
      <c r="GN248"/>
      <c r="GO248"/>
      <c r="GP248"/>
      <c r="GQ248"/>
      <c r="GR248"/>
      <c r="GS248"/>
      <c r="GT248"/>
      <c r="GU248"/>
      <c r="GV248"/>
      <c r="GW248"/>
      <c r="GX248"/>
      <c r="GY248"/>
      <c r="GZ248"/>
      <c r="HA248"/>
      <c r="HB248"/>
      <c r="HC248"/>
      <c r="HD248"/>
      <c r="HE248"/>
      <c r="HF248"/>
      <c r="HG248"/>
      <c r="HH248"/>
      <c r="HI248"/>
      <c r="HJ248"/>
      <c r="HK248"/>
      <c r="HL248"/>
      <c r="HM248"/>
      <c r="HN248"/>
      <c r="HO248"/>
      <c r="HP248"/>
      <c r="HQ248"/>
      <c r="HR248"/>
      <c r="HS248"/>
      <c r="HT248"/>
      <c r="HU248"/>
      <c r="HV248"/>
      <c r="HW248"/>
      <c r="HX248"/>
      <c r="HY248"/>
      <c r="HZ248"/>
      <c r="IA248"/>
      <c r="IB248"/>
      <c r="IC248"/>
      <c r="ID248"/>
      <c r="IE248"/>
      <c r="IF248"/>
      <c r="IG248"/>
      <c r="IH248"/>
      <c r="II248"/>
      <c r="IJ248"/>
      <c r="IK248"/>
      <c r="IL248"/>
      <c r="IM248"/>
      <c r="IN248"/>
      <c r="IO248"/>
      <c r="IP248"/>
      <c r="IQ248"/>
      <c r="IR248"/>
      <c r="IS248"/>
      <c r="IT248"/>
      <c r="IU248"/>
      <c r="IV248"/>
    </row>
    <row r="249" spans="1:256" s="82" customFormat="1" x14ac:dyDescent="0.2">
      <c r="A249"/>
      <c r="B249"/>
      <c r="C249" s="81"/>
      <c r="D249"/>
      <c r="E249"/>
      <c r="F249"/>
      <c r="G249"/>
      <c r="H249" s="81"/>
      <c r="I249"/>
      <c r="J249"/>
      <c r="K249"/>
      <c r="L249"/>
      <c r="M249" s="81"/>
      <c r="N249"/>
      <c r="O249"/>
      <c r="P249"/>
      <c r="Q249"/>
      <c r="R249" s="81"/>
      <c r="S249"/>
      <c r="T249"/>
      <c r="U249"/>
      <c r="FR249"/>
      <c r="FS249"/>
      <c r="FT249"/>
      <c r="FU249"/>
      <c r="FV249"/>
      <c r="FW249"/>
      <c r="FX249"/>
      <c r="FY249"/>
      <c r="FZ249"/>
      <c r="GA249"/>
      <c r="GB249"/>
      <c r="GC249"/>
      <c r="GD249"/>
      <c r="GE249"/>
      <c r="GF249"/>
      <c r="GG249"/>
      <c r="GH249"/>
      <c r="GI249"/>
      <c r="GJ249"/>
      <c r="GK249"/>
      <c r="GL249"/>
      <c r="GM249"/>
      <c r="GN249"/>
      <c r="GO249"/>
      <c r="GP249"/>
      <c r="GQ249"/>
      <c r="GR249"/>
      <c r="GS249"/>
      <c r="GT249"/>
      <c r="GU249"/>
      <c r="GV249"/>
      <c r="GW249"/>
      <c r="GX249"/>
      <c r="GY249"/>
      <c r="GZ249"/>
      <c r="HA249"/>
      <c r="HB249"/>
      <c r="HC249"/>
      <c r="HD249"/>
      <c r="HE249"/>
      <c r="HF249"/>
      <c r="HG249"/>
      <c r="HH249"/>
      <c r="HI249"/>
      <c r="HJ249"/>
      <c r="HK249"/>
      <c r="HL249"/>
      <c r="HM249"/>
      <c r="HN249"/>
      <c r="HO249"/>
      <c r="HP249"/>
      <c r="HQ249"/>
      <c r="HR249"/>
      <c r="HS249"/>
      <c r="HT249"/>
      <c r="HU249"/>
      <c r="HV249"/>
      <c r="HW249"/>
      <c r="HX249"/>
      <c r="HY249"/>
      <c r="HZ249"/>
      <c r="IA249"/>
      <c r="IB249"/>
      <c r="IC249"/>
      <c r="ID249"/>
      <c r="IE249"/>
      <c r="IF249"/>
      <c r="IG249"/>
      <c r="IH249"/>
      <c r="II249"/>
      <c r="IJ249"/>
      <c r="IK249"/>
      <c r="IL249"/>
      <c r="IM249"/>
      <c r="IN249"/>
      <c r="IO249"/>
      <c r="IP249"/>
      <c r="IQ249"/>
      <c r="IR249"/>
      <c r="IS249"/>
      <c r="IT249"/>
      <c r="IU249"/>
      <c r="IV249"/>
    </row>
    <row r="250" spans="1:256" s="82" customFormat="1" x14ac:dyDescent="0.2">
      <c r="A250"/>
      <c r="B250"/>
      <c r="C250" s="81"/>
      <c r="D250"/>
      <c r="E250"/>
      <c r="F250"/>
      <c r="G250"/>
      <c r="H250" s="81"/>
      <c r="I250"/>
      <c r="J250"/>
      <c r="K250"/>
      <c r="L250"/>
      <c r="M250" s="81"/>
      <c r="N250"/>
      <c r="O250"/>
      <c r="P250"/>
      <c r="Q250"/>
      <c r="R250" s="81"/>
      <c r="S250"/>
      <c r="T250"/>
      <c r="U250"/>
      <c r="FR250"/>
      <c r="FS250"/>
      <c r="FT250"/>
      <c r="FU250"/>
      <c r="FV250"/>
      <c r="FW250"/>
      <c r="FX250"/>
      <c r="FY250"/>
      <c r="FZ250"/>
      <c r="GA250"/>
      <c r="GB250"/>
      <c r="GC250"/>
      <c r="GD250"/>
      <c r="GE250"/>
      <c r="GF250"/>
      <c r="GG250"/>
      <c r="GH250"/>
      <c r="GI250"/>
      <c r="GJ250"/>
      <c r="GK250"/>
      <c r="GL250"/>
      <c r="GM250"/>
      <c r="GN250"/>
      <c r="GO250"/>
      <c r="GP250"/>
      <c r="GQ250"/>
      <c r="GR250"/>
      <c r="GS250"/>
      <c r="GT250"/>
      <c r="GU250"/>
      <c r="GV250"/>
      <c r="GW250"/>
      <c r="GX250"/>
      <c r="GY250"/>
      <c r="GZ250"/>
      <c r="HA250"/>
      <c r="HB250"/>
      <c r="HC250"/>
      <c r="HD250"/>
      <c r="HE250"/>
      <c r="HF250"/>
      <c r="HG250"/>
      <c r="HH250"/>
      <c r="HI250"/>
      <c r="HJ250"/>
      <c r="HK250"/>
      <c r="HL250"/>
      <c r="HM250"/>
      <c r="HN250"/>
      <c r="HO250"/>
      <c r="HP250"/>
      <c r="HQ250"/>
      <c r="HR250"/>
      <c r="HS250"/>
      <c r="HT250"/>
      <c r="HU250"/>
      <c r="HV250"/>
      <c r="HW250"/>
      <c r="HX250"/>
      <c r="HY250"/>
      <c r="HZ250"/>
      <c r="IA250"/>
      <c r="IB250"/>
      <c r="IC250"/>
      <c r="ID250"/>
      <c r="IE250"/>
      <c r="IF250"/>
      <c r="IG250"/>
      <c r="IH250"/>
      <c r="II250"/>
      <c r="IJ250"/>
      <c r="IK250"/>
      <c r="IL250"/>
      <c r="IM250"/>
      <c r="IN250"/>
      <c r="IO250"/>
      <c r="IP250"/>
      <c r="IQ250"/>
      <c r="IR250"/>
      <c r="IS250"/>
      <c r="IT250"/>
      <c r="IU250"/>
      <c r="IV250"/>
    </row>
    <row r="251" spans="1:256" s="82" customFormat="1" x14ac:dyDescent="0.2">
      <c r="A251"/>
      <c r="B251"/>
      <c r="C251" s="81"/>
      <c r="D251"/>
      <c r="E251"/>
      <c r="F251"/>
      <c r="G251"/>
      <c r="H251" s="81"/>
      <c r="I251"/>
      <c r="J251"/>
      <c r="K251"/>
      <c r="L251"/>
      <c r="M251" s="81"/>
      <c r="N251"/>
      <c r="O251"/>
      <c r="P251"/>
      <c r="Q251"/>
      <c r="R251" s="81"/>
      <c r="S251"/>
      <c r="T251"/>
      <c r="U251"/>
      <c r="FR251"/>
      <c r="FS251"/>
      <c r="FT251"/>
      <c r="FU251"/>
      <c r="FV251"/>
      <c r="FW251"/>
      <c r="FX251"/>
      <c r="FY251"/>
      <c r="FZ251"/>
      <c r="GA251"/>
      <c r="GB251"/>
      <c r="GC251"/>
      <c r="GD251"/>
      <c r="GE251"/>
      <c r="GF251"/>
      <c r="GG251"/>
      <c r="GH251"/>
      <c r="GI251"/>
      <c r="GJ251"/>
      <c r="GK251"/>
      <c r="GL251"/>
      <c r="GM251"/>
      <c r="GN251"/>
      <c r="GO251"/>
      <c r="GP251"/>
      <c r="GQ251"/>
      <c r="GR251"/>
      <c r="GS251"/>
      <c r="GT251"/>
      <c r="GU251"/>
      <c r="GV251"/>
      <c r="GW251"/>
      <c r="GX251"/>
      <c r="GY251"/>
      <c r="GZ251"/>
      <c r="HA251"/>
      <c r="HB251"/>
      <c r="HC251"/>
      <c r="HD251"/>
      <c r="HE251"/>
      <c r="HF251"/>
      <c r="HG251"/>
      <c r="HH251"/>
      <c r="HI251"/>
      <c r="HJ251"/>
      <c r="HK251"/>
      <c r="HL251"/>
      <c r="HM251"/>
      <c r="HN251"/>
      <c r="HO251"/>
      <c r="HP251"/>
      <c r="HQ251"/>
      <c r="HR251"/>
      <c r="HS251"/>
      <c r="HT251"/>
      <c r="HU251"/>
      <c r="HV251"/>
      <c r="HW251"/>
      <c r="HX251"/>
      <c r="HY251"/>
      <c r="HZ251"/>
      <c r="IA251"/>
      <c r="IB251"/>
      <c r="IC251"/>
      <c r="ID251"/>
      <c r="IE251"/>
      <c r="IF251"/>
      <c r="IG251"/>
      <c r="IH251"/>
      <c r="II251"/>
      <c r="IJ251"/>
      <c r="IK251"/>
      <c r="IL251"/>
      <c r="IM251"/>
      <c r="IN251"/>
      <c r="IO251"/>
      <c r="IP251"/>
      <c r="IQ251"/>
      <c r="IR251"/>
      <c r="IS251"/>
      <c r="IT251"/>
      <c r="IU251"/>
      <c r="IV251"/>
    </row>
    <row r="252" spans="1:256" s="82" customFormat="1" x14ac:dyDescent="0.2">
      <c r="A252"/>
      <c r="B252"/>
      <c r="C252" s="81"/>
      <c r="D252"/>
      <c r="E252"/>
      <c r="F252"/>
      <c r="G252"/>
      <c r="H252" s="81"/>
      <c r="I252"/>
      <c r="J252"/>
      <c r="K252"/>
      <c r="L252"/>
      <c r="M252" s="81"/>
      <c r="N252"/>
      <c r="O252"/>
      <c r="P252"/>
      <c r="Q252"/>
      <c r="R252" s="81"/>
      <c r="S252"/>
      <c r="T252"/>
      <c r="U252"/>
      <c r="FR252"/>
      <c r="FS252"/>
      <c r="FT252"/>
      <c r="FU252"/>
      <c r="FV252"/>
      <c r="FW252"/>
      <c r="FX252"/>
      <c r="FY252"/>
      <c r="FZ252"/>
      <c r="GA252"/>
      <c r="GB252"/>
      <c r="GC252"/>
      <c r="GD252"/>
      <c r="GE252"/>
      <c r="GF252"/>
      <c r="GG252"/>
      <c r="GH252"/>
      <c r="GI252"/>
      <c r="GJ252"/>
      <c r="GK252"/>
      <c r="GL252"/>
      <c r="GM252"/>
      <c r="GN252"/>
      <c r="GO252"/>
      <c r="GP252"/>
      <c r="GQ252"/>
      <c r="GR252"/>
      <c r="GS252"/>
      <c r="GT252"/>
      <c r="GU252"/>
      <c r="GV252"/>
      <c r="GW252"/>
      <c r="GX252"/>
      <c r="GY252"/>
      <c r="GZ252"/>
      <c r="HA252"/>
      <c r="HB252"/>
      <c r="HC252"/>
      <c r="HD252"/>
      <c r="HE252"/>
      <c r="HF252"/>
      <c r="HG252"/>
      <c r="HH252"/>
      <c r="HI252"/>
      <c r="HJ252"/>
      <c r="HK252"/>
      <c r="HL252"/>
      <c r="HM252"/>
      <c r="HN252"/>
      <c r="HO252"/>
      <c r="HP252"/>
      <c r="HQ252"/>
      <c r="HR252"/>
      <c r="HS252"/>
      <c r="HT252"/>
      <c r="HU252"/>
      <c r="HV252"/>
      <c r="HW252"/>
      <c r="HX252"/>
      <c r="HY252"/>
      <c r="HZ252"/>
      <c r="IA252"/>
      <c r="IB252"/>
      <c r="IC252"/>
      <c r="ID252"/>
      <c r="IE252"/>
      <c r="IF252"/>
      <c r="IG252"/>
      <c r="IH252"/>
      <c r="II252"/>
      <c r="IJ252"/>
      <c r="IK252"/>
      <c r="IL252"/>
      <c r="IM252"/>
      <c r="IN252"/>
      <c r="IO252"/>
      <c r="IP252"/>
      <c r="IQ252"/>
      <c r="IR252"/>
      <c r="IS252"/>
      <c r="IT252"/>
      <c r="IU252"/>
      <c r="IV252"/>
    </row>
    <row r="253" spans="1:256" s="82" customFormat="1" x14ac:dyDescent="0.2">
      <c r="A253"/>
      <c r="B253"/>
      <c r="C253" s="81"/>
      <c r="D253"/>
      <c r="E253"/>
      <c r="F253"/>
      <c r="G253"/>
      <c r="H253" s="81"/>
      <c r="I253"/>
      <c r="J253"/>
      <c r="K253"/>
      <c r="L253"/>
      <c r="M253" s="81"/>
      <c r="N253"/>
      <c r="O253"/>
      <c r="P253"/>
      <c r="Q253"/>
      <c r="R253" s="81"/>
      <c r="S253"/>
      <c r="T253"/>
      <c r="U253"/>
      <c r="FR253"/>
      <c r="FS253"/>
      <c r="FT253"/>
      <c r="FU253"/>
      <c r="FV253"/>
      <c r="FW253"/>
      <c r="FX253"/>
      <c r="FY253"/>
      <c r="FZ253"/>
      <c r="GA253"/>
      <c r="GB253"/>
      <c r="GC253"/>
      <c r="GD253"/>
      <c r="GE253"/>
      <c r="GF253"/>
      <c r="GG253"/>
      <c r="GH253"/>
      <c r="GI253"/>
      <c r="GJ253"/>
      <c r="GK253"/>
      <c r="GL253"/>
      <c r="GM253"/>
      <c r="GN253"/>
      <c r="GO253"/>
      <c r="GP253"/>
      <c r="GQ253"/>
      <c r="GR253"/>
      <c r="GS253"/>
      <c r="GT253"/>
      <c r="GU253"/>
      <c r="GV253"/>
      <c r="GW253"/>
      <c r="GX253"/>
      <c r="GY253"/>
      <c r="GZ253"/>
      <c r="HA253"/>
      <c r="HB253"/>
      <c r="HC253"/>
      <c r="HD253"/>
      <c r="HE253"/>
      <c r="HF253"/>
      <c r="HG253"/>
      <c r="HH253"/>
      <c r="HI253"/>
      <c r="HJ253"/>
      <c r="HK253"/>
      <c r="HL253"/>
      <c r="HM253"/>
      <c r="HN253"/>
      <c r="HO253"/>
      <c r="HP253"/>
      <c r="HQ253"/>
      <c r="HR253"/>
      <c r="HS253"/>
      <c r="HT253"/>
      <c r="HU253"/>
      <c r="HV253"/>
      <c r="HW253"/>
      <c r="HX253"/>
      <c r="HY253"/>
      <c r="HZ253"/>
      <c r="IA253"/>
      <c r="IB253"/>
      <c r="IC253"/>
      <c r="ID253"/>
      <c r="IE253"/>
      <c r="IF253"/>
      <c r="IG253"/>
      <c r="IH253"/>
      <c r="II253"/>
      <c r="IJ253"/>
      <c r="IK253"/>
      <c r="IL253"/>
      <c r="IM253"/>
      <c r="IN253"/>
      <c r="IO253"/>
      <c r="IP253"/>
      <c r="IQ253"/>
      <c r="IR253"/>
      <c r="IS253"/>
      <c r="IT253"/>
      <c r="IU253"/>
      <c r="IV253"/>
    </row>
    <row r="254" spans="1:256" s="82" customFormat="1" x14ac:dyDescent="0.2">
      <c r="A254"/>
      <c r="B254"/>
      <c r="C254" s="81"/>
      <c r="D254"/>
      <c r="E254"/>
      <c r="F254"/>
      <c r="G254"/>
      <c r="H254" s="81"/>
      <c r="I254"/>
      <c r="J254"/>
      <c r="K254"/>
      <c r="L254"/>
      <c r="M254" s="81"/>
      <c r="N254"/>
      <c r="O254"/>
      <c r="P254"/>
      <c r="Q254"/>
      <c r="R254" s="81"/>
      <c r="S254"/>
      <c r="T254"/>
      <c r="U254"/>
      <c r="FR254"/>
      <c r="FS254"/>
      <c r="FT254"/>
      <c r="FU254"/>
      <c r="FV254"/>
      <c r="FW254"/>
      <c r="FX254"/>
      <c r="FY254"/>
      <c r="FZ254"/>
      <c r="GA254"/>
      <c r="GB254"/>
      <c r="GC254"/>
      <c r="GD254"/>
      <c r="GE254"/>
      <c r="GF254"/>
      <c r="GG254"/>
      <c r="GH254"/>
      <c r="GI254"/>
      <c r="GJ254"/>
      <c r="GK254"/>
      <c r="GL254"/>
      <c r="GM254"/>
      <c r="GN254"/>
      <c r="GO254"/>
      <c r="GP254"/>
      <c r="GQ254"/>
      <c r="GR254"/>
      <c r="GS254"/>
      <c r="GT254"/>
      <c r="GU254"/>
      <c r="GV254"/>
      <c r="GW254"/>
      <c r="GX254"/>
      <c r="GY254"/>
      <c r="GZ254"/>
      <c r="HA254"/>
      <c r="HB254"/>
      <c r="HC254"/>
      <c r="HD254"/>
      <c r="HE254"/>
      <c r="HF254"/>
      <c r="HG254"/>
      <c r="HH254"/>
      <c r="HI254"/>
      <c r="HJ254"/>
      <c r="HK254"/>
      <c r="HL254"/>
      <c r="HM254"/>
      <c r="HN254"/>
      <c r="HO254"/>
      <c r="HP254"/>
      <c r="HQ254"/>
      <c r="HR254"/>
      <c r="HS254"/>
      <c r="HT254"/>
      <c r="HU254"/>
      <c r="HV254"/>
      <c r="HW254"/>
      <c r="HX254"/>
      <c r="HY254"/>
      <c r="HZ254"/>
      <c r="IA254"/>
      <c r="IB254"/>
      <c r="IC254"/>
      <c r="ID254"/>
      <c r="IE254"/>
      <c r="IF254"/>
      <c r="IG254"/>
      <c r="IH254"/>
      <c r="II254"/>
      <c r="IJ254"/>
      <c r="IK254"/>
      <c r="IL254"/>
      <c r="IM254"/>
      <c r="IN254"/>
      <c r="IO254"/>
      <c r="IP254"/>
      <c r="IQ254"/>
      <c r="IR254"/>
      <c r="IS254"/>
      <c r="IT254"/>
      <c r="IU254"/>
      <c r="IV254"/>
    </row>
    <row r="255" spans="1:256" s="82" customFormat="1" x14ac:dyDescent="0.2">
      <c r="A255"/>
      <c r="B255"/>
      <c r="C255" s="81"/>
      <c r="D255"/>
      <c r="E255"/>
      <c r="F255"/>
      <c r="G255"/>
      <c r="H255" s="81"/>
      <c r="I255"/>
      <c r="J255"/>
      <c r="K255"/>
      <c r="L255"/>
      <c r="M255" s="81"/>
      <c r="N255"/>
      <c r="O255"/>
      <c r="P255"/>
      <c r="Q255"/>
      <c r="R255" s="81"/>
      <c r="S255"/>
      <c r="T255"/>
      <c r="U255"/>
      <c r="FR255"/>
      <c r="FS255"/>
      <c r="FT255"/>
      <c r="FU255"/>
      <c r="FV255"/>
      <c r="FW255"/>
      <c r="FX255"/>
      <c r="FY255"/>
      <c r="FZ255"/>
      <c r="GA255"/>
      <c r="GB255"/>
      <c r="GC255"/>
      <c r="GD255"/>
      <c r="GE255"/>
      <c r="GF255"/>
      <c r="GG255"/>
      <c r="GH255"/>
      <c r="GI255"/>
      <c r="GJ255"/>
      <c r="GK255"/>
      <c r="GL255"/>
      <c r="GM255"/>
      <c r="GN255"/>
      <c r="GO255"/>
      <c r="GP255"/>
      <c r="GQ255"/>
      <c r="GR255"/>
      <c r="GS255"/>
      <c r="GT255"/>
      <c r="GU255"/>
      <c r="GV255"/>
      <c r="GW255"/>
      <c r="GX255"/>
      <c r="GY255"/>
      <c r="GZ255"/>
      <c r="HA255"/>
      <c r="HB255"/>
      <c r="HC255"/>
      <c r="HD255"/>
      <c r="HE255"/>
      <c r="HF255"/>
      <c r="HG255"/>
      <c r="HH255"/>
      <c r="HI255"/>
      <c r="HJ255"/>
      <c r="HK255"/>
      <c r="HL255"/>
      <c r="HM255"/>
      <c r="HN255"/>
      <c r="HO255"/>
      <c r="HP255"/>
      <c r="HQ255"/>
      <c r="HR255"/>
      <c r="HS255"/>
      <c r="HT255"/>
      <c r="HU255"/>
      <c r="HV255"/>
      <c r="HW255"/>
      <c r="HX255"/>
      <c r="HY255"/>
      <c r="HZ255"/>
      <c r="IA255"/>
      <c r="IB255"/>
      <c r="IC255"/>
      <c r="ID255"/>
      <c r="IE255"/>
      <c r="IF255"/>
      <c r="IG255"/>
      <c r="IH255"/>
      <c r="II255"/>
      <c r="IJ255"/>
      <c r="IK255"/>
      <c r="IL255"/>
      <c r="IM255"/>
      <c r="IN255"/>
      <c r="IO255"/>
      <c r="IP255"/>
      <c r="IQ255"/>
      <c r="IR255"/>
      <c r="IS255"/>
      <c r="IT255"/>
      <c r="IU255"/>
      <c r="IV255"/>
    </row>
    <row r="256" spans="1:256" s="82" customFormat="1" x14ac:dyDescent="0.2">
      <c r="A256"/>
      <c r="B256"/>
      <c r="C256" s="81"/>
      <c r="D256"/>
      <c r="E256"/>
      <c r="F256"/>
      <c r="G256"/>
      <c r="H256" s="81"/>
      <c r="I256"/>
      <c r="J256"/>
      <c r="K256"/>
      <c r="L256"/>
      <c r="M256" s="81"/>
      <c r="N256"/>
      <c r="O256"/>
      <c r="P256"/>
      <c r="Q256"/>
      <c r="R256" s="81"/>
      <c r="S256"/>
      <c r="T256"/>
      <c r="U256"/>
      <c r="FR256"/>
      <c r="FS256"/>
      <c r="FT256"/>
      <c r="FU256"/>
      <c r="FV256"/>
      <c r="FW256"/>
      <c r="FX256"/>
      <c r="FY256"/>
      <c r="FZ256"/>
      <c r="GA256"/>
      <c r="GB256"/>
      <c r="GC256"/>
      <c r="GD256"/>
      <c r="GE256"/>
      <c r="GF256"/>
      <c r="GG256"/>
      <c r="GH256"/>
      <c r="GI256"/>
      <c r="GJ256"/>
      <c r="GK256"/>
      <c r="GL256"/>
      <c r="GM256"/>
      <c r="GN256"/>
      <c r="GO256"/>
      <c r="GP256"/>
      <c r="GQ256"/>
      <c r="GR256"/>
      <c r="GS256"/>
      <c r="GT256"/>
      <c r="GU256"/>
      <c r="GV256"/>
      <c r="GW256"/>
      <c r="GX256"/>
      <c r="GY256"/>
      <c r="GZ256"/>
      <c r="HA256"/>
      <c r="HB256"/>
      <c r="HC256"/>
      <c r="HD256"/>
      <c r="HE256"/>
      <c r="HF256"/>
      <c r="HG256"/>
      <c r="HH256"/>
      <c r="HI256"/>
      <c r="HJ256"/>
      <c r="HK256"/>
      <c r="HL256"/>
      <c r="HM256"/>
      <c r="HN256"/>
      <c r="HO256"/>
      <c r="HP256"/>
      <c r="HQ256"/>
      <c r="HR256"/>
      <c r="HS256"/>
      <c r="HT256"/>
      <c r="HU256"/>
      <c r="HV256"/>
      <c r="HW256"/>
      <c r="HX256"/>
      <c r="HY256"/>
      <c r="HZ256"/>
      <c r="IA256"/>
      <c r="IB256"/>
      <c r="IC256"/>
      <c r="ID256"/>
      <c r="IE256"/>
      <c r="IF256"/>
      <c r="IG256"/>
      <c r="IH256"/>
      <c r="II256"/>
      <c r="IJ256"/>
      <c r="IK256"/>
      <c r="IL256"/>
      <c r="IM256"/>
      <c r="IN256"/>
      <c r="IO256"/>
      <c r="IP256"/>
      <c r="IQ256"/>
      <c r="IR256"/>
      <c r="IS256"/>
      <c r="IT256"/>
      <c r="IU256"/>
      <c r="IV256"/>
    </row>
    <row r="257" spans="1:256" s="82" customFormat="1" x14ac:dyDescent="0.2">
      <c r="A257"/>
      <c r="B257"/>
      <c r="C257" s="81"/>
      <c r="D257"/>
      <c r="E257"/>
      <c r="F257"/>
      <c r="G257"/>
      <c r="H257" s="81"/>
      <c r="I257"/>
      <c r="J257"/>
      <c r="K257"/>
      <c r="L257"/>
      <c r="M257" s="81"/>
      <c r="N257"/>
      <c r="O257"/>
      <c r="P257"/>
      <c r="Q257"/>
      <c r="R257" s="81"/>
      <c r="S257"/>
      <c r="T257"/>
      <c r="U257"/>
      <c r="FR257"/>
      <c r="FS257"/>
      <c r="FT257"/>
      <c r="FU257"/>
      <c r="FV257"/>
      <c r="FW257"/>
      <c r="FX257"/>
      <c r="FY257"/>
      <c r="FZ257"/>
      <c r="GA257"/>
      <c r="GB257"/>
      <c r="GC257"/>
      <c r="GD257"/>
      <c r="GE257"/>
      <c r="GF257"/>
      <c r="GG257"/>
      <c r="GH257"/>
      <c r="GI257"/>
      <c r="GJ257"/>
      <c r="GK257"/>
      <c r="GL257"/>
      <c r="GM257"/>
      <c r="GN257"/>
      <c r="GO257"/>
      <c r="GP257"/>
      <c r="GQ257"/>
      <c r="GR257"/>
      <c r="GS257"/>
      <c r="GT257"/>
      <c r="GU257"/>
      <c r="GV257"/>
      <c r="GW257"/>
      <c r="GX257"/>
      <c r="GY257"/>
      <c r="GZ257"/>
      <c r="HA257"/>
      <c r="HB257"/>
      <c r="HC257"/>
      <c r="HD257"/>
      <c r="HE257"/>
      <c r="HF257"/>
      <c r="HG257"/>
      <c r="HH257"/>
      <c r="HI257"/>
      <c r="HJ257"/>
      <c r="HK257"/>
      <c r="HL257"/>
      <c r="HM257"/>
      <c r="HN257"/>
      <c r="HO257"/>
      <c r="HP257"/>
      <c r="HQ257"/>
      <c r="HR257"/>
      <c r="HS257"/>
      <c r="HT257"/>
      <c r="HU257"/>
      <c r="HV257"/>
      <c r="HW257"/>
      <c r="HX257"/>
      <c r="HY257"/>
      <c r="HZ257"/>
      <c r="IA257"/>
      <c r="IB257"/>
      <c r="IC257"/>
      <c r="ID257"/>
      <c r="IE257"/>
      <c r="IF257"/>
      <c r="IG257"/>
      <c r="IH257"/>
      <c r="II257"/>
      <c r="IJ257"/>
      <c r="IK257"/>
      <c r="IL257"/>
      <c r="IM257"/>
      <c r="IN257"/>
      <c r="IO257"/>
      <c r="IP257"/>
      <c r="IQ257"/>
      <c r="IR257"/>
      <c r="IS257"/>
      <c r="IT257"/>
      <c r="IU257"/>
      <c r="IV257"/>
    </row>
    <row r="258" spans="1:256" s="82" customFormat="1" x14ac:dyDescent="0.2">
      <c r="A258"/>
      <c r="B258"/>
      <c r="C258" s="81"/>
      <c r="D258"/>
      <c r="E258"/>
      <c r="F258"/>
      <c r="G258"/>
      <c r="H258" s="81"/>
      <c r="I258"/>
      <c r="J258"/>
      <c r="K258"/>
      <c r="L258"/>
      <c r="M258" s="81"/>
      <c r="N258"/>
      <c r="O258"/>
      <c r="P258"/>
      <c r="Q258"/>
      <c r="R258" s="81"/>
      <c r="S258"/>
      <c r="T258"/>
      <c r="U258"/>
      <c r="FR258"/>
      <c r="FS258"/>
      <c r="FT258"/>
      <c r="FU258"/>
      <c r="FV258"/>
      <c r="FW258"/>
      <c r="FX258"/>
      <c r="FY258"/>
      <c r="FZ258"/>
      <c r="GA258"/>
      <c r="GB258"/>
      <c r="GC258"/>
      <c r="GD258"/>
      <c r="GE258"/>
      <c r="GF258"/>
      <c r="GG258"/>
      <c r="GH258"/>
      <c r="GI258"/>
      <c r="GJ258"/>
      <c r="GK258"/>
      <c r="GL258"/>
      <c r="GM258"/>
      <c r="GN258"/>
      <c r="GO258"/>
      <c r="GP258"/>
      <c r="GQ258"/>
      <c r="GR258"/>
      <c r="GS258"/>
      <c r="GT258"/>
      <c r="GU258"/>
      <c r="GV258"/>
      <c r="GW258"/>
      <c r="GX258"/>
      <c r="GY258"/>
      <c r="GZ258"/>
      <c r="HA258"/>
      <c r="HB258"/>
      <c r="HC258"/>
      <c r="HD258"/>
      <c r="HE258"/>
      <c r="HF258"/>
      <c r="HG258"/>
      <c r="HH258"/>
      <c r="HI258"/>
      <c r="HJ258"/>
      <c r="HK258"/>
      <c r="HL258"/>
      <c r="HM258"/>
      <c r="HN258"/>
      <c r="HO258"/>
      <c r="HP258"/>
      <c r="HQ258"/>
      <c r="HR258"/>
      <c r="HS258"/>
      <c r="HT258"/>
      <c r="HU258"/>
      <c r="HV258"/>
      <c r="HW258"/>
      <c r="HX258"/>
      <c r="HY258"/>
      <c r="HZ258"/>
      <c r="IA258"/>
      <c r="IB258"/>
      <c r="IC258"/>
      <c r="ID258"/>
      <c r="IE258"/>
      <c r="IF258"/>
      <c r="IG258"/>
      <c r="IH258"/>
      <c r="II258"/>
      <c r="IJ258"/>
      <c r="IK258"/>
      <c r="IL258"/>
      <c r="IM258"/>
      <c r="IN258"/>
      <c r="IO258"/>
      <c r="IP258"/>
      <c r="IQ258"/>
      <c r="IR258"/>
      <c r="IS258"/>
      <c r="IT258"/>
      <c r="IU258"/>
      <c r="IV258"/>
    </row>
    <row r="259" spans="1:256" s="82" customFormat="1" x14ac:dyDescent="0.2">
      <c r="A259"/>
      <c r="B259"/>
      <c r="C259" s="81"/>
      <c r="D259"/>
      <c r="E259"/>
      <c r="F259"/>
      <c r="G259"/>
      <c r="H259" s="81"/>
      <c r="I259"/>
      <c r="J259"/>
      <c r="K259"/>
      <c r="L259"/>
      <c r="M259" s="81"/>
      <c r="N259"/>
      <c r="O259"/>
      <c r="P259"/>
      <c r="Q259"/>
      <c r="R259" s="81"/>
      <c r="S259"/>
      <c r="T259"/>
      <c r="U259"/>
      <c r="FR259"/>
      <c r="FS259"/>
      <c r="FT259"/>
      <c r="FU259"/>
      <c r="FV259"/>
      <c r="FW259"/>
      <c r="FX259"/>
      <c r="FY259"/>
      <c r="FZ259"/>
      <c r="GA259"/>
      <c r="GB259"/>
      <c r="GC259"/>
      <c r="GD259"/>
      <c r="GE259"/>
      <c r="GF259"/>
      <c r="GG259"/>
      <c r="GH259"/>
      <c r="GI259"/>
      <c r="GJ259"/>
      <c r="GK259"/>
      <c r="GL259"/>
      <c r="GM259"/>
      <c r="GN259"/>
      <c r="GO259"/>
      <c r="GP259"/>
      <c r="GQ259"/>
      <c r="GR259"/>
      <c r="GS259"/>
      <c r="GT259"/>
      <c r="GU259"/>
      <c r="GV259"/>
      <c r="GW259"/>
      <c r="GX259"/>
      <c r="GY259"/>
      <c r="GZ259"/>
      <c r="HA259"/>
      <c r="HB259"/>
      <c r="HC259"/>
      <c r="HD259"/>
      <c r="HE259"/>
      <c r="HF259"/>
      <c r="HG259"/>
      <c r="HH259"/>
      <c r="HI259"/>
      <c r="HJ259"/>
      <c r="HK259"/>
      <c r="HL259"/>
      <c r="HM259"/>
      <c r="HN259"/>
      <c r="HO259"/>
      <c r="HP259"/>
      <c r="HQ259"/>
      <c r="HR259"/>
      <c r="HS259"/>
      <c r="HT259"/>
      <c r="HU259"/>
      <c r="HV259"/>
      <c r="HW259"/>
      <c r="HX259"/>
      <c r="HY259"/>
      <c r="HZ259"/>
      <c r="IA259"/>
      <c r="IB259"/>
      <c r="IC259"/>
      <c r="ID259"/>
      <c r="IE259"/>
      <c r="IF259"/>
      <c r="IG259"/>
      <c r="IH259"/>
      <c r="II259"/>
      <c r="IJ259"/>
      <c r="IK259"/>
      <c r="IL259"/>
      <c r="IM259"/>
      <c r="IN259"/>
      <c r="IO259"/>
      <c r="IP259"/>
      <c r="IQ259"/>
      <c r="IR259"/>
      <c r="IS259"/>
      <c r="IT259"/>
      <c r="IU259"/>
      <c r="IV259"/>
    </row>
    <row r="260" spans="1:256" s="82" customFormat="1" x14ac:dyDescent="0.2">
      <c r="A260"/>
      <c r="B260"/>
      <c r="C260" s="81"/>
      <c r="D260"/>
      <c r="E260"/>
      <c r="F260"/>
      <c r="G260"/>
      <c r="H260" s="81"/>
      <c r="I260"/>
      <c r="J260"/>
      <c r="K260"/>
      <c r="L260"/>
      <c r="M260" s="81"/>
      <c r="N260"/>
      <c r="O260"/>
      <c r="P260"/>
      <c r="Q260"/>
      <c r="R260" s="81"/>
      <c r="S260"/>
      <c r="T260"/>
      <c r="U260"/>
      <c r="FR260"/>
      <c r="FS260"/>
      <c r="FT260"/>
      <c r="FU260"/>
      <c r="FV260"/>
      <c r="FW260"/>
      <c r="FX260"/>
      <c r="FY260"/>
      <c r="FZ260"/>
      <c r="GA260"/>
      <c r="GB260"/>
      <c r="GC260"/>
      <c r="GD260"/>
      <c r="GE260"/>
      <c r="GF260"/>
      <c r="GG260"/>
      <c r="GH260"/>
      <c r="GI260"/>
      <c r="GJ260"/>
      <c r="GK260"/>
      <c r="GL260"/>
      <c r="GM260"/>
      <c r="GN260"/>
      <c r="GO260"/>
      <c r="GP260"/>
      <c r="GQ260"/>
      <c r="GR260"/>
      <c r="GS260"/>
      <c r="GT260"/>
      <c r="GU260"/>
      <c r="GV260"/>
      <c r="GW260"/>
      <c r="GX260"/>
      <c r="GY260"/>
      <c r="GZ260"/>
      <c r="HA260"/>
      <c r="HB260"/>
      <c r="HC260"/>
      <c r="HD260"/>
      <c r="HE260"/>
      <c r="HF260"/>
      <c r="HG260"/>
      <c r="HH260"/>
      <c r="HI260"/>
      <c r="HJ260"/>
      <c r="HK260"/>
      <c r="HL260"/>
      <c r="HM260"/>
      <c r="HN260"/>
      <c r="HO260"/>
      <c r="HP260"/>
      <c r="HQ260"/>
      <c r="HR260"/>
      <c r="HS260"/>
      <c r="HT260"/>
      <c r="HU260"/>
      <c r="HV260"/>
      <c r="HW260"/>
      <c r="HX260"/>
      <c r="HY260"/>
      <c r="HZ260"/>
      <c r="IA260"/>
      <c r="IB260"/>
      <c r="IC260"/>
      <c r="ID260"/>
      <c r="IE260"/>
      <c r="IF260"/>
      <c r="IG260"/>
      <c r="IH260"/>
      <c r="II260"/>
      <c r="IJ260"/>
      <c r="IK260"/>
      <c r="IL260"/>
      <c r="IM260"/>
      <c r="IN260"/>
      <c r="IO260"/>
      <c r="IP260"/>
      <c r="IQ260"/>
      <c r="IR260"/>
      <c r="IS260"/>
      <c r="IT260"/>
      <c r="IU260"/>
      <c r="IV260"/>
    </row>
    <row r="261" spans="1:256" s="82" customFormat="1" x14ac:dyDescent="0.2">
      <c r="A261"/>
      <c r="B261"/>
      <c r="C261" s="81"/>
      <c r="D261"/>
      <c r="E261"/>
      <c r="F261"/>
      <c r="G261"/>
      <c r="H261" s="81"/>
      <c r="I261"/>
      <c r="J261"/>
      <c r="K261"/>
      <c r="L261"/>
      <c r="M261" s="81"/>
      <c r="N261"/>
      <c r="O261"/>
      <c r="P261"/>
      <c r="Q261"/>
      <c r="R261" s="81"/>
      <c r="S261"/>
      <c r="T261"/>
      <c r="U261"/>
      <c r="FR261"/>
      <c r="FS261"/>
      <c r="FT261"/>
      <c r="FU261"/>
      <c r="FV261"/>
      <c r="FW261"/>
      <c r="FX261"/>
      <c r="FY261"/>
      <c r="FZ261"/>
      <c r="GA261"/>
      <c r="GB261"/>
      <c r="GC261"/>
      <c r="GD261"/>
      <c r="GE261"/>
      <c r="GF261"/>
      <c r="GG261"/>
      <c r="GH261"/>
      <c r="GI261"/>
      <c r="GJ261"/>
      <c r="GK261"/>
      <c r="GL261"/>
      <c r="GM261"/>
      <c r="GN261"/>
      <c r="GO261"/>
      <c r="GP261"/>
      <c r="GQ261"/>
      <c r="GR261"/>
      <c r="GS261"/>
      <c r="GT261"/>
      <c r="GU261"/>
      <c r="GV261"/>
      <c r="GW261"/>
      <c r="GX261"/>
      <c r="GY261"/>
      <c r="GZ261"/>
      <c r="HA261"/>
      <c r="HB261"/>
      <c r="HC261"/>
      <c r="HD261"/>
      <c r="HE261"/>
      <c r="HF261"/>
      <c r="HG261"/>
      <c r="HH261"/>
      <c r="HI261"/>
      <c r="HJ261"/>
      <c r="HK261"/>
      <c r="HL261"/>
      <c r="HM261"/>
      <c r="HN261"/>
      <c r="HO261"/>
      <c r="HP261"/>
      <c r="HQ261"/>
      <c r="HR261"/>
      <c r="HS261"/>
      <c r="HT261"/>
      <c r="HU261"/>
      <c r="HV261"/>
      <c r="HW261"/>
      <c r="HX261"/>
      <c r="HY261"/>
      <c r="HZ261"/>
      <c r="IA261"/>
      <c r="IB261"/>
      <c r="IC261"/>
      <c r="ID261"/>
      <c r="IE261"/>
      <c r="IF261"/>
      <c r="IG261"/>
      <c r="IH261"/>
      <c r="II261"/>
      <c r="IJ261"/>
      <c r="IK261"/>
      <c r="IL261"/>
      <c r="IM261"/>
      <c r="IN261"/>
      <c r="IO261"/>
      <c r="IP261"/>
      <c r="IQ261"/>
      <c r="IR261"/>
      <c r="IS261"/>
      <c r="IT261"/>
      <c r="IU261"/>
      <c r="IV261"/>
    </row>
    <row r="262" spans="1:256" s="82" customFormat="1" x14ac:dyDescent="0.2">
      <c r="A262"/>
      <c r="B262"/>
      <c r="C262" s="81"/>
      <c r="D262"/>
      <c r="E262"/>
      <c r="F262"/>
      <c r="G262"/>
      <c r="H262" s="81"/>
      <c r="I262"/>
      <c r="J262"/>
      <c r="K262"/>
      <c r="L262"/>
      <c r="M262" s="81"/>
      <c r="N262"/>
      <c r="O262"/>
      <c r="P262"/>
      <c r="Q262"/>
      <c r="R262" s="81"/>
      <c r="S262"/>
      <c r="T262"/>
      <c r="U262"/>
      <c r="FR262"/>
      <c r="FS262"/>
      <c r="FT262"/>
      <c r="FU262"/>
      <c r="FV262"/>
      <c r="FW262"/>
      <c r="FX262"/>
      <c r="FY262"/>
      <c r="FZ262"/>
      <c r="GA262"/>
      <c r="GB262"/>
      <c r="GC262"/>
      <c r="GD262"/>
      <c r="GE262"/>
      <c r="GF262"/>
      <c r="GG262"/>
      <c r="GH262"/>
      <c r="GI262"/>
      <c r="GJ262"/>
      <c r="GK262"/>
      <c r="GL262"/>
      <c r="GM262"/>
      <c r="GN262"/>
      <c r="GO262"/>
      <c r="GP262"/>
      <c r="GQ262"/>
      <c r="GR262"/>
      <c r="GS262"/>
      <c r="GT262"/>
      <c r="GU262"/>
      <c r="GV262"/>
      <c r="GW262"/>
      <c r="GX262"/>
      <c r="GY262"/>
      <c r="GZ262"/>
      <c r="HA262"/>
      <c r="HB262"/>
      <c r="HC262"/>
      <c r="HD262"/>
      <c r="HE262"/>
      <c r="HF262"/>
      <c r="HG262"/>
      <c r="HH262"/>
      <c r="HI262"/>
      <c r="HJ262"/>
      <c r="HK262"/>
      <c r="HL262"/>
      <c r="HM262"/>
      <c r="HN262"/>
      <c r="HO262"/>
      <c r="HP262"/>
      <c r="HQ262"/>
      <c r="HR262"/>
      <c r="HS262"/>
      <c r="HT262"/>
      <c r="HU262"/>
      <c r="HV262"/>
      <c r="HW262"/>
      <c r="HX262"/>
      <c r="HY262"/>
      <c r="HZ262"/>
      <c r="IA262"/>
      <c r="IB262"/>
      <c r="IC262"/>
      <c r="ID262"/>
      <c r="IE262"/>
      <c r="IF262"/>
      <c r="IG262"/>
      <c r="IH262"/>
      <c r="II262"/>
      <c r="IJ262"/>
      <c r="IK262"/>
      <c r="IL262"/>
      <c r="IM262"/>
      <c r="IN262"/>
      <c r="IO262"/>
      <c r="IP262"/>
      <c r="IQ262"/>
      <c r="IR262"/>
      <c r="IS262"/>
      <c r="IT262"/>
      <c r="IU262"/>
      <c r="IV262"/>
    </row>
    <row r="263" spans="1:256" s="82" customFormat="1" x14ac:dyDescent="0.2">
      <c r="A263"/>
      <c r="B263"/>
      <c r="C263" s="81"/>
      <c r="D263"/>
      <c r="E263"/>
      <c r="F263"/>
      <c r="G263"/>
      <c r="H263" s="81"/>
      <c r="I263"/>
      <c r="J263"/>
      <c r="K263"/>
      <c r="L263"/>
      <c r="M263" s="81"/>
      <c r="N263"/>
      <c r="O263"/>
      <c r="P263"/>
      <c r="Q263"/>
      <c r="R263" s="81"/>
      <c r="S263"/>
      <c r="T263"/>
      <c r="U263"/>
      <c r="FR263"/>
      <c r="FS263"/>
      <c r="FT263"/>
      <c r="FU263"/>
      <c r="FV263"/>
      <c r="FW263"/>
      <c r="FX263"/>
      <c r="FY263"/>
      <c r="FZ263"/>
      <c r="GA263"/>
      <c r="GB263"/>
      <c r="GC263"/>
      <c r="GD263"/>
      <c r="GE263"/>
      <c r="GF263"/>
      <c r="GG263"/>
      <c r="GH263"/>
      <c r="GI263"/>
      <c r="GJ263"/>
      <c r="GK263"/>
      <c r="GL263"/>
      <c r="GM263"/>
      <c r="GN263"/>
      <c r="GO263"/>
      <c r="GP263"/>
      <c r="GQ263"/>
      <c r="GR263"/>
      <c r="GS263"/>
      <c r="GT263"/>
      <c r="GU263"/>
      <c r="GV263"/>
      <c r="GW263"/>
      <c r="GX263"/>
      <c r="GY263"/>
      <c r="GZ263"/>
      <c r="HA263"/>
      <c r="HB263"/>
      <c r="HC263"/>
      <c r="HD263"/>
      <c r="HE263"/>
      <c r="HF263"/>
      <c r="HG263"/>
      <c r="HH263"/>
      <c r="HI263"/>
      <c r="HJ263"/>
      <c r="HK263"/>
      <c r="HL263"/>
      <c r="HM263"/>
      <c r="HN263"/>
      <c r="HO263"/>
      <c r="HP263"/>
      <c r="HQ263"/>
      <c r="HR263"/>
      <c r="HS263"/>
      <c r="HT263"/>
      <c r="HU263"/>
      <c r="HV263"/>
      <c r="HW263"/>
      <c r="HX263"/>
      <c r="HY263"/>
      <c r="HZ263"/>
      <c r="IA263"/>
      <c r="IB263"/>
      <c r="IC263"/>
      <c r="ID263"/>
      <c r="IE263"/>
      <c r="IF263"/>
      <c r="IG263"/>
      <c r="IH263"/>
      <c r="II263"/>
      <c r="IJ263"/>
      <c r="IK263"/>
      <c r="IL263"/>
      <c r="IM263"/>
      <c r="IN263"/>
      <c r="IO263"/>
      <c r="IP263"/>
      <c r="IQ263"/>
      <c r="IR263"/>
      <c r="IS263"/>
      <c r="IT263"/>
      <c r="IU263"/>
      <c r="IV263"/>
    </row>
    <row r="264" spans="1:256" s="82" customFormat="1" x14ac:dyDescent="0.2">
      <c r="A264"/>
      <c r="B264"/>
      <c r="C264" s="81"/>
      <c r="D264"/>
      <c r="E264"/>
      <c r="F264"/>
      <c r="G264"/>
      <c r="H264" s="81"/>
      <c r="I264"/>
      <c r="J264"/>
      <c r="K264"/>
      <c r="L264"/>
      <c r="M264" s="81"/>
      <c r="N264"/>
      <c r="O264"/>
      <c r="P264"/>
      <c r="Q264"/>
      <c r="R264" s="81"/>
      <c r="S264"/>
      <c r="T264"/>
      <c r="U264"/>
      <c r="FR264"/>
      <c r="FS264"/>
      <c r="FT264"/>
      <c r="FU264"/>
      <c r="FV264"/>
      <c r="FW264"/>
      <c r="FX264"/>
      <c r="FY264"/>
      <c r="FZ264"/>
      <c r="GA264"/>
      <c r="GB264"/>
      <c r="GC264"/>
      <c r="GD264"/>
      <c r="GE264"/>
      <c r="GF264"/>
      <c r="GG264"/>
      <c r="GH264"/>
      <c r="GI264"/>
      <c r="GJ264"/>
      <c r="GK264"/>
      <c r="GL264"/>
      <c r="GM264"/>
      <c r="GN264"/>
      <c r="GO264"/>
      <c r="GP264"/>
      <c r="GQ264"/>
      <c r="GR264"/>
      <c r="GS264"/>
      <c r="GT264"/>
      <c r="GU264"/>
      <c r="GV264"/>
      <c r="GW264"/>
      <c r="GX264"/>
      <c r="GY264"/>
      <c r="GZ264"/>
      <c r="HA264"/>
      <c r="HB264"/>
      <c r="HC264"/>
      <c r="HD264"/>
      <c r="HE264"/>
      <c r="HF264"/>
      <c r="HG264"/>
      <c r="HH264"/>
      <c r="HI264"/>
      <c r="HJ264"/>
      <c r="HK264"/>
      <c r="HL264"/>
      <c r="HM264"/>
      <c r="HN264"/>
      <c r="HO264"/>
      <c r="HP264"/>
      <c r="HQ264"/>
      <c r="HR264"/>
      <c r="HS264"/>
      <c r="HT264"/>
      <c r="HU264"/>
      <c r="HV264"/>
      <c r="HW264"/>
      <c r="HX264"/>
      <c r="HY264"/>
      <c r="HZ264"/>
      <c r="IA264"/>
      <c r="IB264"/>
      <c r="IC264"/>
      <c r="ID264"/>
      <c r="IE264"/>
      <c r="IF264"/>
      <c r="IG264"/>
      <c r="IH264"/>
      <c r="II264"/>
      <c r="IJ264"/>
      <c r="IK264"/>
      <c r="IL264"/>
      <c r="IM264"/>
      <c r="IN264"/>
      <c r="IO264"/>
      <c r="IP264"/>
      <c r="IQ264"/>
      <c r="IR264"/>
      <c r="IS264"/>
      <c r="IT264"/>
      <c r="IU264"/>
      <c r="IV264"/>
    </row>
    <row r="265" spans="1:256" s="82" customFormat="1" x14ac:dyDescent="0.2">
      <c r="A265"/>
      <c r="B265"/>
      <c r="C265" s="81"/>
      <c r="D265"/>
      <c r="E265"/>
      <c r="F265"/>
      <c r="G265"/>
      <c r="H265" s="81"/>
      <c r="I265"/>
      <c r="J265"/>
      <c r="K265"/>
      <c r="L265"/>
      <c r="M265" s="81"/>
      <c r="N265"/>
      <c r="O265"/>
      <c r="P265"/>
      <c r="Q265"/>
      <c r="R265" s="81"/>
      <c r="S265"/>
      <c r="T265"/>
      <c r="U265"/>
      <c r="FR265"/>
      <c r="FS265"/>
      <c r="FT265"/>
      <c r="FU265"/>
      <c r="FV265"/>
      <c r="FW265"/>
      <c r="FX265"/>
      <c r="FY265"/>
      <c r="FZ265"/>
      <c r="GA265"/>
      <c r="GB265"/>
      <c r="GC265"/>
      <c r="GD265"/>
      <c r="GE265"/>
      <c r="GF265"/>
      <c r="GG265"/>
      <c r="GH265"/>
      <c r="GI265"/>
      <c r="GJ265"/>
      <c r="GK265"/>
      <c r="GL265"/>
      <c r="GM265"/>
      <c r="GN265"/>
      <c r="GO265"/>
      <c r="GP265"/>
      <c r="GQ265"/>
      <c r="GR265"/>
      <c r="GS265"/>
      <c r="GT265"/>
      <c r="GU265"/>
      <c r="GV265"/>
      <c r="GW265"/>
      <c r="GX265"/>
      <c r="GY265"/>
      <c r="GZ265"/>
      <c r="HA265"/>
      <c r="HB265"/>
      <c r="HC265"/>
      <c r="HD265"/>
      <c r="HE265"/>
      <c r="HF265"/>
      <c r="HG265"/>
      <c r="HH265"/>
      <c r="HI265"/>
      <c r="HJ265"/>
      <c r="HK265"/>
      <c r="HL265"/>
      <c r="HM265"/>
      <c r="HN265"/>
      <c r="HO265"/>
      <c r="HP265"/>
      <c r="HQ265"/>
      <c r="HR265"/>
      <c r="HS265"/>
      <c r="HT265"/>
      <c r="HU265"/>
      <c r="HV265"/>
      <c r="HW265"/>
      <c r="HX265"/>
      <c r="HY265"/>
      <c r="HZ265"/>
      <c r="IA265"/>
      <c r="IB265"/>
      <c r="IC265"/>
      <c r="ID265"/>
      <c r="IE265"/>
      <c r="IF265"/>
      <c r="IG265"/>
      <c r="IH265"/>
      <c r="II265"/>
      <c r="IJ265"/>
      <c r="IK265"/>
      <c r="IL265"/>
      <c r="IM265"/>
      <c r="IN265"/>
      <c r="IO265"/>
      <c r="IP265"/>
      <c r="IQ265"/>
      <c r="IR265"/>
      <c r="IS265"/>
      <c r="IT265"/>
      <c r="IU265"/>
      <c r="IV265"/>
    </row>
    <row r="266" spans="1:256" s="82" customFormat="1" x14ac:dyDescent="0.2">
      <c r="A266"/>
      <c r="B266"/>
      <c r="C266" s="81"/>
      <c r="D266"/>
      <c r="E266"/>
      <c r="F266"/>
      <c r="G266"/>
      <c r="H266" s="81"/>
      <c r="I266"/>
      <c r="J266"/>
      <c r="K266"/>
      <c r="L266"/>
      <c r="M266" s="81"/>
      <c r="N266"/>
      <c r="O266"/>
      <c r="P266"/>
      <c r="Q266"/>
      <c r="R266" s="81"/>
      <c r="S266"/>
      <c r="T266"/>
      <c r="U266"/>
      <c r="FR266"/>
      <c r="FS266"/>
      <c r="FT266"/>
      <c r="FU266"/>
      <c r="FV266"/>
      <c r="FW266"/>
      <c r="FX266"/>
      <c r="FY266"/>
      <c r="FZ266"/>
      <c r="GA266"/>
      <c r="GB266"/>
      <c r="GC266"/>
      <c r="GD266"/>
      <c r="GE266"/>
      <c r="GF266"/>
      <c r="GG266"/>
      <c r="GH266"/>
      <c r="GI266"/>
      <c r="GJ266"/>
      <c r="GK266"/>
      <c r="GL266"/>
      <c r="GM266"/>
      <c r="GN266"/>
      <c r="GO266"/>
      <c r="GP266"/>
      <c r="GQ266"/>
      <c r="GR266"/>
      <c r="GS266"/>
      <c r="GT266"/>
      <c r="GU266"/>
      <c r="GV266"/>
      <c r="GW266"/>
      <c r="GX266"/>
      <c r="GY266"/>
      <c r="GZ266"/>
      <c r="HA266"/>
      <c r="HB266"/>
      <c r="HC266"/>
      <c r="HD266"/>
      <c r="HE266"/>
      <c r="HF266"/>
      <c r="HG266"/>
      <c r="HH266"/>
      <c r="HI266"/>
      <c r="HJ266"/>
      <c r="HK266"/>
      <c r="HL266"/>
      <c r="HM266"/>
      <c r="HN266"/>
      <c r="HO266"/>
      <c r="HP266"/>
      <c r="HQ266"/>
      <c r="HR266"/>
      <c r="HS266"/>
      <c r="HT266"/>
      <c r="HU266"/>
      <c r="HV266"/>
      <c r="HW266"/>
      <c r="HX266"/>
      <c r="HY266"/>
      <c r="HZ266"/>
      <c r="IA266"/>
      <c r="IB266"/>
      <c r="IC266"/>
      <c r="ID266"/>
      <c r="IE266"/>
      <c r="IF266"/>
      <c r="IG266"/>
      <c r="IH266"/>
      <c r="II266"/>
      <c r="IJ266"/>
      <c r="IK266"/>
      <c r="IL266"/>
      <c r="IM266"/>
      <c r="IN266"/>
      <c r="IO266"/>
      <c r="IP266"/>
      <c r="IQ266"/>
      <c r="IR266"/>
      <c r="IS266"/>
      <c r="IT266"/>
      <c r="IU266"/>
      <c r="IV266"/>
    </row>
    <row r="267" spans="1:256" s="82" customFormat="1" x14ac:dyDescent="0.2">
      <c r="A267"/>
      <c r="B267"/>
      <c r="C267" s="81"/>
      <c r="D267"/>
      <c r="E267"/>
      <c r="F267"/>
      <c r="G267"/>
      <c r="H267" s="81"/>
      <c r="I267"/>
      <c r="J267"/>
      <c r="K267"/>
      <c r="L267"/>
      <c r="M267" s="81"/>
      <c r="N267"/>
      <c r="O267"/>
      <c r="P267"/>
      <c r="Q267"/>
      <c r="R267" s="81"/>
      <c r="S267"/>
      <c r="T267"/>
      <c r="U267"/>
      <c r="FR267"/>
      <c r="FS267"/>
      <c r="FT267"/>
      <c r="FU267"/>
      <c r="FV267"/>
      <c r="FW267"/>
      <c r="FX267"/>
      <c r="FY267"/>
      <c r="FZ267"/>
      <c r="GA267"/>
      <c r="GB267"/>
      <c r="GC267"/>
      <c r="GD267"/>
      <c r="GE267"/>
      <c r="GF267"/>
      <c r="GG267"/>
      <c r="GH267"/>
      <c r="GI267"/>
      <c r="GJ267"/>
      <c r="GK267"/>
      <c r="GL267"/>
      <c r="GM267"/>
      <c r="GN267"/>
      <c r="GO267"/>
      <c r="GP267"/>
      <c r="GQ267"/>
      <c r="GR267"/>
      <c r="GS267"/>
      <c r="GT267"/>
      <c r="GU267"/>
      <c r="GV267"/>
      <c r="GW267"/>
      <c r="GX267"/>
      <c r="GY267"/>
      <c r="GZ267"/>
      <c r="HA267"/>
      <c r="HB267"/>
      <c r="HC267"/>
      <c r="HD267"/>
      <c r="HE267"/>
      <c r="HF267"/>
      <c r="HG267"/>
      <c r="HH267"/>
      <c r="HI267"/>
      <c r="HJ267"/>
      <c r="HK267"/>
      <c r="HL267"/>
      <c r="HM267"/>
      <c r="HN267"/>
      <c r="HO267"/>
      <c r="HP267"/>
      <c r="HQ267"/>
      <c r="HR267"/>
      <c r="HS267"/>
      <c r="HT267"/>
      <c r="HU267"/>
      <c r="HV267"/>
      <c r="HW267"/>
      <c r="HX267"/>
      <c r="HY267"/>
      <c r="HZ267"/>
      <c r="IA267"/>
      <c r="IB267"/>
      <c r="IC267"/>
      <c r="ID267"/>
      <c r="IE267"/>
      <c r="IF267"/>
      <c r="IG267"/>
      <c r="IH267"/>
      <c r="II267"/>
      <c r="IJ267"/>
      <c r="IK267"/>
      <c r="IL267"/>
      <c r="IM267"/>
      <c r="IN267"/>
      <c r="IO267"/>
      <c r="IP267"/>
      <c r="IQ267"/>
      <c r="IR267"/>
      <c r="IS267"/>
      <c r="IT267"/>
      <c r="IU267"/>
      <c r="IV267"/>
    </row>
  </sheetData>
  <sheetProtection password="EC94" sheet="1" objects="1" scenarios="1" selectLockedCells="1" selectUnlockedCells="1"/>
  <mergeCells count="173">
    <mergeCell ref="P31:T31"/>
    <mergeCell ref="I31:M31"/>
    <mergeCell ref="B68:I68"/>
    <mergeCell ref="A3:U3"/>
    <mergeCell ref="A4:U4"/>
    <mergeCell ref="K5:P5"/>
    <mergeCell ref="Q5:U5"/>
    <mergeCell ref="B5:J5"/>
    <mergeCell ref="B6:T6"/>
    <mergeCell ref="P7:S7"/>
    <mergeCell ref="O9:P9"/>
    <mergeCell ref="Q9:U9"/>
    <mergeCell ref="A10:U10"/>
    <mergeCell ref="E11:F11"/>
    <mergeCell ref="J11:K11"/>
    <mergeCell ref="O11:S11"/>
    <mergeCell ref="B14:T14"/>
    <mergeCell ref="C15:T15"/>
    <mergeCell ref="T7:U7"/>
    <mergeCell ref="E8:F8"/>
    <mergeCell ref="J8:K8"/>
    <mergeCell ref="O8:P8"/>
    <mergeCell ref="Q8:U8"/>
    <mergeCell ref="B7:O7"/>
    <mergeCell ref="E9:F9"/>
    <mergeCell ref="J9:K9"/>
    <mergeCell ref="E16:T16"/>
    <mergeCell ref="A17:D17"/>
    <mergeCell ref="E17:H17"/>
    <mergeCell ref="J17:M17"/>
    <mergeCell ref="O17:S17"/>
    <mergeCell ref="T17:U17"/>
    <mergeCell ref="E12:F12"/>
    <mergeCell ref="J12:K12"/>
    <mergeCell ref="O12:P12"/>
    <mergeCell ref="T12:U12"/>
    <mergeCell ref="E13:F13"/>
    <mergeCell ref="J13:K13"/>
    <mergeCell ref="O13:P13"/>
    <mergeCell ref="T13:U13"/>
    <mergeCell ref="A18:D18"/>
    <mergeCell ref="J18:M18"/>
    <mergeCell ref="O18:S18"/>
    <mergeCell ref="T18:U18"/>
    <mergeCell ref="A19:D19"/>
    <mergeCell ref="E19:H19"/>
    <mergeCell ref="J19:M19"/>
    <mergeCell ref="O19:S19"/>
    <mergeCell ref="T19:U19"/>
    <mergeCell ref="E18:H18"/>
    <mergeCell ref="A20:D20"/>
    <mergeCell ref="E20:H20"/>
    <mergeCell ref="J20:M20"/>
    <mergeCell ref="O20:S20"/>
    <mergeCell ref="T20:U20"/>
    <mergeCell ref="A21:D21"/>
    <mergeCell ref="E21:H21"/>
    <mergeCell ref="J21:M21"/>
    <mergeCell ref="O21:S21"/>
    <mergeCell ref="T21:U21"/>
    <mergeCell ref="A22:D22"/>
    <mergeCell ref="E22:H22"/>
    <mergeCell ref="J22:M22"/>
    <mergeCell ref="O22:S22"/>
    <mergeCell ref="T22:U22"/>
    <mergeCell ref="A23:D23"/>
    <mergeCell ref="E23:H23"/>
    <mergeCell ref="J23:M23"/>
    <mergeCell ref="O23:S23"/>
    <mergeCell ref="T23:U23"/>
    <mergeCell ref="A24:D24"/>
    <mergeCell ref="E24:H24"/>
    <mergeCell ref="J24:M24"/>
    <mergeCell ref="O24:S24"/>
    <mergeCell ref="T24:U24"/>
    <mergeCell ref="A25:D25"/>
    <mergeCell ref="E25:H25"/>
    <mergeCell ref="J25:M25"/>
    <mergeCell ref="O25:S25"/>
    <mergeCell ref="T25:U25"/>
    <mergeCell ref="A28:D28"/>
    <mergeCell ref="F28:I28"/>
    <mergeCell ref="K28:N28"/>
    <mergeCell ref="P28:S28"/>
    <mergeCell ref="T28:U28"/>
    <mergeCell ref="A29:U29"/>
    <mergeCell ref="A26:D26"/>
    <mergeCell ref="E26:H26"/>
    <mergeCell ref="J26:M26"/>
    <mergeCell ref="O26:S26"/>
    <mergeCell ref="T26:U26"/>
    <mergeCell ref="A27:D27"/>
    <mergeCell ref="E27:U27"/>
    <mergeCell ref="A38:E38"/>
    <mergeCell ref="F38:J38"/>
    <mergeCell ref="K38:U38"/>
    <mergeCell ref="A39:E39"/>
    <mergeCell ref="F39:J39"/>
    <mergeCell ref="K39:U39"/>
    <mergeCell ref="A32:C32"/>
    <mergeCell ref="E32:U32"/>
    <mergeCell ref="A36:U36"/>
    <mergeCell ref="A37:C37"/>
    <mergeCell ref="D37:G37"/>
    <mergeCell ref="H37:N37"/>
    <mergeCell ref="O37:U37"/>
    <mergeCell ref="A42:E42"/>
    <mergeCell ref="F42:J42"/>
    <mergeCell ref="K42:U42"/>
    <mergeCell ref="A43:U43"/>
    <mergeCell ref="E44:J44"/>
    <mergeCell ref="O44:P44"/>
    <mergeCell ref="T44:U44"/>
    <mergeCell ref="A40:E40"/>
    <mergeCell ref="F40:J40"/>
    <mergeCell ref="K40:U40"/>
    <mergeCell ref="A41:E41"/>
    <mergeCell ref="F41:J41"/>
    <mergeCell ref="K41:U41"/>
    <mergeCell ref="A47:D47"/>
    <mergeCell ref="E47:I47"/>
    <mergeCell ref="K47:P47"/>
    <mergeCell ref="Q47:U47"/>
    <mergeCell ref="A48:D48"/>
    <mergeCell ref="E48:I48"/>
    <mergeCell ref="K48:P48"/>
    <mergeCell ref="Q48:U48"/>
    <mergeCell ref="A45:D45"/>
    <mergeCell ref="E45:I45"/>
    <mergeCell ref="K45:P45"/>
    <mergeCell ref="Q45:U45"/>
    <mergeCell ref="A46:D46"/>
    <mergeCell ref="E46:I46"/>
    <mergeCell ref="K46:P46"/>
    <mergeCell ref="Q46:U46"/>
    <mergeCell ref="T55:U55"/>
    <mergeCell ref="J52:K52"/>
    <mergeCell ref="O52:P52"/>
    <mergeCell ref="T52:U52"/>
    <mergeCell ref="J53:K53"/>
    <mergeCell ref="O53:P53"/>
    <mergeCell ref="T53:U53"/>
    <mergeCell ref="A49:U49"/>
    <mergeCell ref="J50:K50"/>
    <mergeCell ref="O50:P50"/>
    <mergeCell ref="T50:U50"/>
    <mergeCell ref="J51:K51"/>
    <mergeCell ref="O51:P51"/>
    <mergeCell ref="T51:U51"/>
    <mergeCell ref="A2:D2"/>
    <mergeCell ref="A75:E75"/>
    <mergeCell ref="O75:T75"/>
    <mergeCell ref="A65:T67"/>
    <mergeCell ref="A69:T69"/>
    <mergeCell ref="A70:T71"/>
    <mergeCell ref="A74:E74"/>
    <mergeCell ref="K63:U63"/>
    <mergeCell ref="F74:I74"/>
    <mergeCell ref="K74:N74"/>
    <mergeCell ref="O74:T74"/>
    <mergeCell ref="A59:T62"/>
    <mergeCell ref="A64:T64"/>
    <mergeCell ref="K68:U68"/>
    <mergeCell ref="A56:U56"/>
    <mergeCell ref="K57:T57"/>
    <mergeCell ref="A58:T58"/>
    <mergeCell ref="B57:I57"/>
    <mergeCell ref="B63:I63"/>
    <mergeCell ref="J54:K54"/>
    <mergeCell ref="O54:P54"/>
    <mergeCell ref="T54:U54"/>
    <mergeCell ref="J55:K55"/>
    <mergeCell ref="O55:P55"/>
  </mergeCells>
  <printOptions horizontalCentered="1"/>
  <pageMargins left="0.25" right="0.25" top="0.27986111111111112" bottom="0.22013888888888888" header="0.51180555555555551" footer="0.51180555555555551"/>
  <pageSetup paperSize="5" scale="82" firstPageNumber="0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58"/>
  <sheetViews>
    <sheetView topLeftCell="A31" workbookViewId="0">
      <selection activeCell="R42" sqref="R42"/>
    </sheetView>
  </sheetViews>
  <sheetFormatPr defaultRowHeight="13.5" x14ac:dyDescent="0.25"/>
  <cols>
    <col min="1" max="1" width="9.7109375" style="139" customWidth="1"/>
    <col min="2" max="23" width="8.85546875" style="141" customWidth="1"/>
    <col min="24" max="24" width="9.7109375" style="141" customWidth="1"/>
  </cols>
  <sheetData>
    <row r="1" spans="2:24" x14ac:dyDescent="0.25">
      <c r="B1" s="140" t="s">
        <v>233</v>
      </c>
      <c r="C1" s="140" t="s">
        <v>234</v>
      </c>
      <c r="D1" s="140" t="s">
        <v>235</v>
      </c>
      <c r="E1" s="140" t="s">
        <v>236</v>
      </c>
      <c r="F1" s="140" t="s">
        <v>237</v>
      </c>
      <c r="G1" s="140" t="s">
        <v>238</v>
      </c>
      <c r="H1" s="140" t="s">
        <v>239</v>
      </c>
      <c r="I1" s="140" t="s">
        <v>745</v>
      </c>
      <c r="J1" s="140" t="s">
        <v>240</v>
      </c>
      <c r="K1" s="140" t="s">
        <v>741</v>
      </c>
      <c r="L1" s="140" t="s">
        <v>233</v>
      </c>
      <c r="M1" s="140" t="s">
        <v>234</v>
      </c>
      <c r="N1" s="140" t="s">
        <v>242</v>
      </c>
      <c r="O1" s="140" t="s">
        <v>857</v>
      </c>
      <c r="P1" s="140" t="s">
        <v>243</v>
      </c>
      <c r="Q1" s="140" t="s">
        <v>244</v>
      </c>
      <c r="R1" s="140" t="s">
        <v>245</v>
      </c>
      <c r="S1" s="140" t="s">
        <v>236</v>
      </c>
      <c r="T1" s="140"/>
      <c r="U1" s="140" t="s">
        <v>241</v>
      </c>
      <c r="V1" s="140" t="s">
        <v>246</v>
      </c>
      <c r="W1" s="140"/>
    </row>
    <row r="2" spans="2:24" x14ac:dyDescent="0.25">
      <c r="B2" s="140" t="s">
        <v>247</v>
      </c>
      <c r="C2" s="140" t="s">
        <v>248</v>
      </c>
      <c r="D2" s="140" t="s">
        <v>249</v>
      </c>
      <c r="E2" s="140" t="s">
        <v>250</v>
      </c>
      <c r="F2" s="140" t="s">
        <v>251</v>
      </c>
      <c r="G2" s="140" t="s">
        <v>252</v>
      </c>
      <c r="H2" s="140" t="s">
        <v>253</v>
      </c>
      <c r="I2" s="140" t="s">
        <v>746</v>
      </c>
      <c r="J2" s="140" t="s">
        <v>254</v>
      </c>
      <c r="K2" s="140" t="s">
        <v>742</v>
      </c>
      <c r="L2" s="140" t="s">
        <v>247</v>
      </c>
      <c r="M2" s="140" t="s">
        <v>248</v>
      </c>
      <c r="N2" s="140" t="s">
        <v>256</v>
      </c>
      <c r="O2" s="140" t="s">
        <v>858</v>
      </c>
      <c r="P2" s="140" t="s">
        <v>257</v>
      </c>
      <c r="Q2" s="140" t="s">
        <v>258</v>
      </c>
      <c r="R2" s="140" t="s">
        <v>259</v>
      </c>
      <c r="S2" s="140" t="s">
        <v>250</v>
      </c>
      <c r="T2" s="140"/>
      <c r="U2" s="140" t="s">
        <v>255</v>
      </c>
      <c r="V2" s="140" t="s">
        <v>260</v>
      </c>
      <c r="W2" s="140"/>
    </row>
    <row r="3" spans="2:24" x14ac:dyDescent="0.25">
      <c r="B3" s="140" t="s">
        <v>261</v>
      </c>
      <c r="C3" s="140" t="s">
        <v>262</v>
      </c>
      <c r="D3" s="140" t="s">
        <v>263</v>
      </c>
      <c r="E3" s="140" t="s">
        <v>264</v>
      </c>
      <c r="F3" s="140" t="s">
        <v>265</v>
      </c>
      <c r="G3" s="140" t="s">
        <v>266</v>
      </c>
      <c r="L3" s="140" t="s">
        <v>261</v>
      </c>
      <c r="M3" s="140" t="s">
        <v>262</v>
      </c>
      <c r="N3" s="140" t="s">
        <v>267</v>
      </c>
      <c r="O3" s="140" t="s">
        <v>859</v>
      </c>
      <c r="P3" s="140" t="s">
        <v>268</v>
      </c>
      <c r="Q3" s="140" t="s">
        <v>269</v>
      </c>
      <c r="R3" s="140" t="s">
        <v>270</v>
      </c>
      <c r="S3" s="140" t="s">
        <v>264</v>
      </c>
      <c r="T3" s="140"/>
      <c r="U3" s="140"/>
      <c r="V3" s="140"/>
      <c r="W3" s="140"/>
    </row>
    <row r="4" spans="2:24" x14ac:dyDescent="0.25">
      <c r="B4" s="140" t="s">
        <v>271</v>
      </c>
      <c r="C4" s="140" t="s">
        <v>272</v>
      </c>
      <c r="D4" s="140" t="s">
        <v>273</v>
      </c>
      <c r="E4" s="140" t="s">
        <v>274</v>
      </c>
      <c r="G4" s="140" t="s">
        <v>275</v>
      </c>
      <c r="L4" s="140" t="s">
        <v>271</v>
      </c>
      <c r="M4" s="140" t="s">
        <v>272</v>
      </c>
      <c r="N4" s="140" t="s">
        <v>276</v>
      </c>
      <c r="O4" s="140" t="s">
        <v>860</v>
      </c>
      <c r="P4" s="140" t="s">
        <v>277</v>
      </c>
      <c r="Q4" s="140"/>
      <c r="R4" s="140" t="s">
        <v>278</v>
      </c>
      <c r="S4" s="140" t="s">
        <v>274</v>
      </c>
      <c r="T4" s="140"/>
      <c r="U4" s="140"/>
      <c r="V4" s="140"/>
      <c r="W4" s="140"/>
    </row>
    <row r="5" spans="2:24" x14ac:dyDescent="0.25">
      <c r="B5" s="140" t="s">
        <v>279</v>
      </c>
      <c r="C5" s="140" t="s">
        <v>280</v>
      </c>
      <c r="D5" s="140" t="s">
        <v>281</v>
      </c>
      <c r="E5" s="140" t="s">
        <v>282</v>
      </c>
      <c r="G5" s="140" t="s">
        <v>283</v>
      </c>
      <c r="L5" s="140" t="s">
        <v>279</v>
      </c>
      <c r="M5" s="140" t="s">
        <v>280</v>
      </c>
      <c r="N5" s="140"/>
      <c r="O5" s="140" t="s">
        <v>861</v>
      </c>
      <c r="P5" s="140" t="s">
        <v>284</v>
      </c>
      <c r="Q5" s="140"/>
      <c r="R5" s="140"/>
      <c r="S5" s="140" t="s">
        <v>282</v>
      </c>
      <c r="T5" s="140"/>
      <c r="U5" s="140"/>
      <c r="V5" s="140"/>
      <c r="W5" s="140"/>
    </row>
    <row r="6" spans="2:24" x14ac:dyDescent="0.25">
      <c r="C6" s="140" t="s">
        <v>285</v>
      </c>
      <c r="E6" s="140" t="s">
        <v>263</v>
      </c>
      <c r="L6" s="140"/>
      <c r="M6" s="140" t="s">
        <v>285</v>
      </c>
      <c r="N6" s="140"/>
      <c r="O6" s="140"/>
      <c r="P6" s="140" t="s">
        <v>286</v>
      </c>
      <c r="Q6" s="140"/>
      <c r="R6" s="140"/>
      <c r="S6" s="140" t="s">
        <v>263</v>
      </c>
      <c r="T6" s="140"/>
      <c r="U6" s="140"/>
      <c r="V6" s="140"/>
      <c r="W6" s="140"/>
    </row>
    <row r="7" spans="2:24" x14ac:dyDescent="0.25">
      <c r="C7" s="140"/>
      <c r="E7" s="140"/>
      <c r="L7" s="140"/>
      <c r="M7" s="140"/>
      <c r="N7" s="140"/>
      <c r="O7" s="140"/>
      <c r="P7" s="140" t="s">
        <v>287</v>
      </c>
      <c r="Q7" s="140"/>
      <c r="R7" s="140"/>
      <c r="S7" s="140" t="s">
        <v>288</v>
      </c>
      <c r="T7" s="140"/>
      <c r="U7" s="140"/>
      <c r="V7" s="140"/>
      <c r="W7" s="140"/>
    </row>
    <row r="8" spans="2:24" x14ac:dyDescent="0.25">
      <c r="C8" s="140"/>
      <c r="E8" s="140"/>
      <c r="L8" s="140"/>
      <c r="M8" s="140"/>
      <c r="N8" s="140"/>
      <c r="O8" s="140"/>
      <c r="P8" s="140" t="s">
        <v>289</v>
      </c>
      <c r="Q8" s="140"/>
      <c r="R8" s="140" t="s">
        <v>799</v>
      </c>
      <c r="S8" s="140"/>
      <c r="T8" s="140"/>
      <c r="U8" s="140"/>
      <c r="V8" s="140"/>
      <c r="W8" s="140"/>
    </row>
    <row r="9" spans="2:24" x14ac:dyDescent="0.25">
      <c r="E9" s="140" t="s">
        <v>288</v>
      </c>
      <c r="L9" s="140" t="s">
        <v>852</v>
      </c>
      <c r="M9" s="140"/>
      <c r="N9" s="140" t="s">
        <v>797</v>
      </c>
      <c r="O9" s="140"/>
      <c r="P9" s="140" t="s">
        <v>291</v>
      </c>
      <c r="Q9" s="140"/>
      <c r="R9" s="140" t="s">
        <v>800</v>
      </c>
      <c r="S9" s="140"/>
      <c r="T9" s="140"/>
      <c r="U9" s="140"/>
      <c r="V9" s="140"/>
      <c r="W9" s="140"/>
    </row>
    <row r="10" spans="2:24" x14ac:dyDescent="0.25">
      <c r="L10" s="140" t="s">
        <v>853</v>
      </c>
      <c r="M10" s="140"/>
      <c r="N10" s="140" t="s">
        <v>798</v>
      </c>
      <c r="O10" s="140"/>
      <c r="P10" s="140" t="s">
        <v>293</v>
      </c>
      <c r="Q10" s="140"/>
      <c r="R10" s="140"/>
      <c r="S10" s="140"/>
      <c r="T10" s="140"/>
      <c r="U10" s="140"/>
      <c r="V10" s="140"/>
      <c r="W10" s="140"/>
    </row>
    <row r="11" spans="2:24" x14ac:dyDescent="0.25">
      <c r="B11" s="140" t="s">
        <v>290</v>
      </c>
      <c r="C11" s="140" t="s">
        <v>243</v>
      </c>
      <c r="E11" s="140" t="s">
        <v>846</v>
      </c>
      <c r="G11" s="140" t="s">
        <v>801</v>
      </c>
      <c r="J11" s="140" t="s">
        <v>794</v>
      </c>
      <c r="L11" s="140"/>
      <c r="M11" s="140"/>
      <c r="N11" s="140"/>
      <c r="O11" s="140"/>
      <c r="P11" s="140" t="s">
        <v>294</v>
      </c>
      <c r="Q11" s="140"/>
      <c r="R11" s="140" t="s">
        <v>295</v>
      </c>
      <c r="S11" s="140"/>
      <c r="T11" s="140"/>
      <c r="U11" s="140"/>
      <c r="V11" s="140"/>
      <c r="W11" s="140"/>
      <c r="X11" s="140"/>
    </row>
    <row r="12" spans="2:24" x14ac:dyDescent="0.25">
      <c r="B12" s="140" t="s">
        <v>292</v>
      </c>
      <c r="C12" s="140" t="s">
        <v>257</v>
      </c>
      <c r="E12" s="140" t="s">
        <v>847</v>
      </c>
      <c r="G12" s="140" t="s">
        <v>802</v>
      </c>
      <c r="J12" s="140" t="s">
        <v>795</v>
      </c>
      <c r="L12" s="140"/>
      <c r="M12" s="140"/>
      <c r="N12" s="140"/>
      <c r="O12" s="140"/>
      <c r="P12" s="140" t="s">
        <v>296</v>
      </c>
      <c r="Q12" s="140"/>
      <c r="R12" s="140" t="s">
        <v>297</v>
      </c>
      <c r="S12" s="140"/>
      <c r="T12" s="140"/>
      <c r="U12" s="140"/>
      <c r="V12" s="140"/>
      <c r="W12" s="140"/>
      <c r="X12" s="140"/>
    </row>
    <row r="13" spans="2:24" x14ac:dyDescent="0.25">
      <c r="C13" s="140" t="s">
        <v>268</v>
      </c>
      <c r="E13" s="140" t="s">
        <v>848</v>
      </c>
      <c r="G13" s="140" t="s">
        <v>803</v>
      </c>
      <c r="J13" s="140" t="s">
        <v>796</v>
      </c>
      <c r="L13" s="140"/>
      <c r="M13" s="140"/>
      <c r="N13" s="140"/>
      <c r="O13" s="140"/>
      <c r="P13" s="140"/>
      <c r="Q13" s="140"/>
      <c r="R13" s="140"/>
      <c r="S13" s="140"/>
      <c r="T13" s="140"/>
      <c r="U13" s="140"/>
      <c r="V13" s="140"/>
      <c r="W13" s="140"/>
      <c r="X13" s="140"/>
    </row>
    <row r="14" spans="2:24" x14ac:dyDescent="0.25">
      <c r="B14" s="143" t="s">
        <v>844</v>
      </c>
      <c r="C14" s="140" t="s">
        <v>277</v>
      </c>
      <c r="E14" s="140" t="s">
        <v>849</v>
      </c>
      <c r="G14" s="140" t="s">
        <v>804</v>
      </c>
      <c r="S14" s="140"/>
      <c r="T14" s="140"/>
      <c r="U14" s="140"/>
      <c r="V14" s="140"/>
      <c r="W14" s="140"/>
      <c r="X14" s="140"/>
    </row>
    <row r="15" spans="2:24" x14ac:dyDescent="0.25">
      <c r="B15" s="143" t="s">
        <v>845</v>
      </c>
      <c r="C15" s="140" t="s">
        <v>284</v>
      </c>
      <c r="G15" s="140" t="s">
        <v>805</v>
      </c>
      <c r="R15" s="140" t="s">
        <v>829</v>
      </c>
    </row>
    <row r="16" spans="2:24" x14ac:dyDescent="0.25">
      <c r="B16" s="140" t="s">
        <v>883</v>
      </c>
      <c r="G16" s="140" t="s">
        <v>806</v>
      </c>
      <c r="L16" s="140" t="s">
        <v>816</v>
      </c>
      <c r="M16" s="140" t="s">
        <v>812</v>
      </c>
      <c r="N16" s="140" t="s">
        <v>854</v>
      </c>
      <c r="O16" s="140" t="s">
        <v>824</v>
      </c>
      <c r="P16" s="140" t="s">
        <v>896</v>
      </c>
      <c r="Q16" s="140" t="s">
        <v>835</v>
      </c>
      <c r="R16" s="140" t="s">
        <v>830</v>
      </c>
      <c r="U16" s="140" t="s">
        <v>862</v>
      </c>
    </row>
    <row r="17" spans="2:21" x14ac:dyDescent="0.25">
      <c r="B17" s="140" t="s">
        <v>884</v>
      </c>
      <c r="C17" s="140" t="s">
        <v>784</v>
      </c>
      <c r="E17" s="140" t="s">
        <v>733</v>
      </c>
      <c r="G17" s="140" t="s">
        <v>807</v>
      </c>
      <c r="L17" s="140" t="s">
        <v>817</v>
      </c>
      <c r="M17" s="140" t="s">
        <v>813</v>
      </c>
      <c r="N17" s="140" t="s">
        <v>855</v>
      </c>
      <c r="O17" s="140" t="s">
        <v>825</v>
      </c>
      <c r="P17" s="140" t="s">
        <v>897</v>
      </c>
      <c r="Q17" s="140" t="s">
        <v>836</v>
      </c>
      <c r="R17" s="140" t="s">
        <v>831</v>
      </c>
      <c r="U17" s="140" t="s">
        <v>863</v>
      </c>
    </row>
    <row r="18" spans="2:21" x14ac:dyDescent="0.25">
      <c r="B18" s="140" t="s">
        <v>885</v>
      </c>
      <c r="C18" s="140" t="s">
        <v>785</v>
      </c>
      <c r="E18" s="140" t="s">
        <v>734</v>
      </c>
      <c r="L18" s="140" t="s">
        <v>818</v>
      </c>
      <c r="M18" s="140" t="s">
        <v>814</v>
      </c>
      <c r="N18" s="140" t="s">
        <v>856</v>
      </c>
      <c r="O18" s="140" t="s">
        <v>826</v>
      </c>
      <c r="P18" s="140" t="s">
        <v>898</v>
      </c>
      <c r="Q18" s="140" t="s">
        <v>837</v>
      </c>
      <c r="R18" s="140" t="s">
        <v>832</v>
      </c>
      <c r="U18" s="140" t="s">
        <v>864</v>
      </c>
    </row>
    <row r="19" spans="2:21" x14ac:dyDescent="0.25">
      <c r="C19" s="140" t="s">
        <v>711</v>
      </c>
      <c r="D19" s="140" t="s">
        <v>728</v>
      </c>
      <c r="L19" s="140" t="s">
        <v>819</v>
      </c>
      <c r="M19" s="140" t="s">
        <v>815</v>
      </c>
      <c r="N19" s="140"/>
      <c r="O19" s="140" t="s">
        <v>827</v>
      </c>
      <c r="P19" s="140"/>
      <c r="Q19" s="140" t="s">
        <v>838</v>
      </c>
      <c r="R19" s="140" t="s">
        <v>833</v>
      </c>
      <c r="U19" s="140" t="s">
        <v>865</v>
      </c>
    </row>
    <row r="20" spans="2:21" x14ac:dyDescent="0.25">
      <c r="C20" s="140" t="s">
        <v>712</v>
      </c>
      <c r="D20" s="140" t="s">
        <v>729</v>
      </c>
      <c r="E20" s="140" t="s">
        <v>715</v>
      </c>
      <c r="F20" s="140" t="s">
        <v>725</v>
      </c>
      <c r="G20" s="140" t="s">
        <v>718</v>
      </c>
      <c r="H20" s="140" t="s">
        <v>259</v>
      </c>
      <c r="L20" s="140"/>
      <c r="M20" s="140"/>
      <c r="N20" s="140" t="s">
        <v>298</v>
      </c>
      <c r="O20" s="140" t="s">
        <v>828</v>
      </c>
      <c r="P20" s="140"/>
      <c r="Q20" s="140" t="s">
        <v>839</v>
      </c>
      <c r="R20" s="140" t="s">
        <v>834</v>
      </c>
      <c r="U20" s="140" t="s">
        <v>866</v>
      </c>
    </row>
    <row r="21" spans="2:21" x14ac:dyDescent="0.25">
      <c r="B21" s="140" t="s">
        <v>912</v>
      </c>
      <c r="C21" s="140" t="s">
        <v>713</v>
      </c>
      <c r="D21" s="140" t="s">
        <v>730</v>
      </c>
      <c r="E21" s="140" t="s">
        <v>716</v>
      </c>
      <c r="F21" s="140" t="s">
        <v>726</v>
      </c>
      <c r="G21" s="140" t="s">
        <v>719</v>
      </c>
      <c r="H21" s="140" t="s">
        <v>270</v>
      </c>
    </row>
    <row r="22" spans="2:21" x14ac:dyDescent="0.25">
      <c r="B22" s="140" t="s">
        <v>913</v>
      </c>
      <c r="C22" s="140" t="s">
        <v>714</v>
      </c>
      <c r="D22" s="140" t="s">
        <v>731</v>
      </c>
      <c r="E22" s="140" t="s">
        <v>717</v>
      </c>
      <c r="F22" s="140" t="s">
        <v>727</v>
      </c>
      <c r="G22" s="140" t="s">
        <v>720</v>
      </c>
      <c r="H22" s="140" t="s">
        <v>278</v>
      </c>
      <c r="Q22" s="140" t="s">
        <v>790</v>
      </c>
      <c r="R22" s="140" t="s">
        <v>786</v>
      </c>
    </row>
    <row r="23" spans="2:21" x14ac:dyDescent="0.25">
      <c r="B23" s="140" t="s">
        <v>914</v>
      </c>
      <c r="C23" s="140"/>
      <c r="D23" s="140" t="s">
        <v>732</v>
      </c>
      <c r="Q23" s="140" t="s">
        <v>791</v>
      </c>
      <c r="R23" s="140" t="s">
        <v>787</v>
      </c>
    </row>
    <row r="24" spans="2:21" x14ac:dyDescent="0.25">
      <c r="Q24" s="140" t="s">
        <v>792</v>
      </c>
      <c r="R24" s="140" t="s">
        <v>788</v>
      </c>
    </row>
    <row r="25" spans="2:21" x14ac:dyDescent="0.25">
      <c r="C25" s="140" t="s">
        <v>840</v>
      </c>
      <c r="D25" s="140" t="s">
        <v>781</v>
      </c>
      <c r="E25" s="140" t="s">
        <v>810</v>
      </c>
      <c r="I25" s="140" t="s">
        <v>850</v>
      </c>
      <c r="L25" s="140" t="s">
        <v>842</v>
      </c>
      <c r="Q25" s="140" t="s">
        <v>793</v>
      </c>
      <c r="R25" s="140" t="s">
        <v>789</v>
      </c>
    </row>
    <row r="26" spans="2:21" x14ac:dyDescent="0.25">
      <c r="C26" s="140" t="s">
        <v>841</v>
      </c>
      <c r="D26" s="140" t="s">
        <v>782</v>
      </c>
      <c r="E26" s="140" t="s">
        <v>811</v>
      </c>
      <c r="I26" s="140" t="s">
        <v>851</v>
      </c>
      <c r="L26" s="140" t="s">
        <v>843</v>
      </c>
    </row>
    <row r="27" spans="2:21" x14ac:dyDescent="0.25">
      <c r="D27" s="140" t="s">
        <v>783</v>
      </c>
      <c r="E27" s="140" t="s">
        <v>808</v>
      </c>
    </row>
    <row r="28" spans="2:21" x14ac:dyDescent="0.25">
      <c r="E28" s="140" t="s">
        <v>809</v>
      </c>
    </row>
    <row r="29" spans="2:21" x14ac:dyDescent="0.25">
      <c r="Q29" s="140"/>
      <c r="R29" s="140"/>
    </row>
    <row r="30" spans="2:21" ht="14.25" thickBot="1" x14ac:dyDescent="0.3">
      <c r="C30" s="141" t="s">
        <v>299</v>
      </c>
      <c r="H30" s="141" t="s">
        <v>300</v>
      </c>
      <c r="Q30" s="140"/>
      <c r="R30" s="140"/>
    </row>
    <row r="31" spans="2:21" x14ac:dyDescent="0.25">
      <c r="C31" s="145" t="s">
        <v>301</v>
      </c>
      <c r="D31" s="146" t="str">
        <f>IF('BVR2'!C17="Confirmed Owner",1,"")</f>
        <v/>
      </c>
      <c r="E31" s="147" t="str">
        <f>IF('BVR2'!C17="Confirmed Not Owner",1,"")</f>
        <v/>
      </c>
      <c r="F31" s="147" t="str">
        <f>IF('BVR2'!C17="Unknown",1,"")</f>
        <v/>
      </c>
      <c r="H31" s="145" t="s">
        <v>301</v>
      </c>
      <c r="I31" s="148" t="str">
        <f>IF(OR('BVR2'!C18="Well-Known - Good",'BVR2'!C18="Known - Good"),1,"")</f>
        <v/>
      </c>
      <c r="J31" s="148" t="str">
        <f>IF('BVR2'!C18="Unknown",1,"")</f>
        <v/>
      </c>
      <c r="K31" s="148" t="str">
        <f>IF(OR('BVR2'!C18="Well-Known - Bad",'BVR2'!C18="Known - Bad"),1,"")</f>
        <v/>
      </c>
      <c r="M31" s="140" t="s">
        <v>867</v>
      </c>
      <c r="Q31" s="140" t="s">
        <v>875</v>
      </c>
      <c r="R31" s="140" t="s">
        <v>872</v>
      </c>
      <c r="S31" s="140" t="s">
        <v>904</v>
      </c>
    </row>
    <row r="32" spans="2:21" x14ac:dyDescent="0.25">
      <c r="C32" s="145" t="s">
        <v>302</v>
      </c>
      <c r="D32" s="149" t="str">
        <f>IF('BVR2'!C25="Confirmed Owner",1,"")</f>
        <v/>
      </c>
      <c r="E32" s="150" t="str">
        <f>IF('BVR2'!C25="Confirmed Not Owner",1,"")</f>
        <v/>
      </c>
      <c r="F32" s="150" t="str">
        <f>IF('BVR2'!C25="Unknown",1,"")</f>
        <v/>
      </c>
      <c r="H32" s="145" t="s">
        <v>302</v>
      </c>
      <c r="I32" s="151" t="str">
        <f>IF(OR('BVR2'!C26="Well-Known - Good",'BVR2'!C26="Known - Good"),1,"")</f>
        <v/>
      </c>
      <c r="J32" s="151" t="str">
        <f>IF('BVR2'!C26="Unknown",1,"")</f>
        <v/>
      </c>
      <c r="K32" s="151" t="str">
        <f>IF(OR('BVR2'!C26="Well-Known - Bad",'BVR2'!C26="Known - Bad"),1,"")</f>
        <v/>
      </c>
      <c r="M32" s="140" t="s">
        <v>868</v>
      </c>
      <c r="Q32" s="140" t="s">
        <v>876</v>
      </c>
      <c r="R32" s="140" t="s">
        <v>873</v>
      </c>
      <c r="S32" s="140" t="s">
        <v>905</v>
      </c>
    </row>
    <row r="33" spans="3:19" x14ac:dyDescent="0.25">
      <c r="C33" s="145" t="s">
        <v>303</v>
      </c>
      <c r="D33" s="149" t="str">
        <f>IF('BVR2'!C34="Confirmed Owner",1,"")</f>
        <v/>
      </c>
      <c r="E33" s="150" t="str">
        <f>IF('BVR2'!C34="Confirmed Not Owner",1,"")</f>
        <v/>
      </c>
      <c r="F33" s="150" t="str">
        <f>IF('BVR2'!C34="Unknown",1,"")</f>
        <v/>
      </c>
      <c r="H33" s="145" t="s">
        <v>303</v>
      </c>
      <c r="I33" s="151" t="str">
        <f>IF(OR('BVR2'!C35="Well-Known - Good",'BVR2'!C35="Known - Good"),1,"")</f>
        <v/>
      </c>
      <c r="J33" s="151" t="str">
        <f>IF('BVR2'!C35="Unknown",1,"")</f>
        <v/>
      </c>
      <c r="K33" s="151" t="str">
        <f>IF(OR('BVR2'!C35="Well-Known - Bad",'BVR2'!C35="Known - Bad"),1,"")</f>
        <v/>
      </c>
      <c r="M33" s="140" t="s">
        <v>869</v>
      </c>
      <c r="Q33" s="140" t="s">
        <v>877</v>
      </c>
      <c r="R33" s="140" t="s">
        <v>874</v>
      </c>
      <c r="S33" s="140" t="s">
        <v>906</v>
      </c>
    </row>
    <row r="34" spans="3:19" ht="14.25" thickBot="1" x14ac:dyDescent="0.3">
      <c r="C34" s="145" t="s">
        <v>304</v>
      </c>
      <c r="D34" s="152" t="str">
        <f>IF('BVR2'!C43="Confirmed Owner",1,"")</f>
        <v/>
      </c>
      <c r="E34" s="153" t="str">
        <f>IF('BVR2'!C43="Confirmed Not Owner",1,"")</f>
        <v/>
      </c>
      <c r="F34" s="153" t="str">
        <f>IF('BVR2'!C43="Unknown",1,"")</f>
        <v/>
      </c>
      <c r="H34" s="145" t="s">
        <v>304</v>
      </c>
      <c r="I34" s="154" t="str">
        <f>IF(OR('BVR2'!C44="Well-Known - Good",'BVR2'!C44="Known - Good"),1,"")</f>
        <v/>
      </c>
      <c r="J34" s="154" t="str">
        <f>IF('BVR2'!C44="Unknown",1,"")</f>
        <v/>
      </c>
      <c r="K34" s="154" t="str">
        <f>IF(OR('BVR2'!C44="Well-Known - Bad",'BVR2'!C44="Known - Bad"),1,"")</f>
        <v/>
      </c>
      <c r="M34" s="140" t="s">
        <v>870</v>
      </c>
    </row>
    <row r="35" spans="3:19" x14ac:dyDescent="0.25">
      <c r="C35" s="140"/>
      <c r="D35" s="140"/>
      <c r="E35" s="140"/>
      <c r="F35" s="140"/>
      <c r="M35" s="140" t="s">
        <v>871</v>
      </c>
      <c r="Q35" s="140" t="s">
        <v>886</v>
      </c>
      <c r="R35" s="140" t="s">
        <v>899</v>
      </c>
    </row>
    <row r="36" spans="3:19" ht="14.25" thickBot="1" x14ac:dyDescent="0.3">
      <c r="C36" s="141" t="s">
        <v>305</v>
      </c>
      <c r="Q36" s="140" t="s">
        <v>887</v>
      </c>
      <c r="R36" s="140" t="s">
        <v>900</v>
      </c>
    </row>
    <row r="37" spans="3:19" x14ac:dyDescent="0.25">
      <c r="C37" s="145" t="s">
        <v>301</v>
      </c>
      <c r="D37" s="155" t="str">
        <f>IF('BVR2'!C19="Existing and Operational",1,"")</f>
        <v/>
      </c>
      <c r="E37" s="156" t="str">
        <f>IF('BVR2'!C19="Existing but Not Operational",1,"")</f>
        <v/>
      </c>
      <c r="F37" s="156" t="str">
        <f>IF('BVR2'!C19="Not Existing at the Address",1,"")</f>
        <v/>
      </c>
      <c r="G37" s="156" t="str">
        <f>IF('BVR2'!C19="Unknown",1,"")</f>
        <v/>
      </c>
      <c r="H37" s="157" t="str">
        <f>IF('BVR2'!C19="Moved Out",1,"")</f>
        <v/>
      </c>
      <c r="M37" s="140" t="s">
        <v>878</v>
      </c>
      <c r="N37" s="140" t="s">
        <v>891</v>
      </c>
      <c r="O37" s="140" t="s">
        <v>907</v>
      </c>
      <c r="Q37" s="140" t="s">
        <v>888</v>
      </c>
      <c r="R37" s="140" t="s">
        <v>901</v>
      </c>
    </row>
    <row r="38" spans="3:19" x14ac:dyDescent="0.25">
      <c r="C38" s="145" t="s">
        <v>302</v>
      </c>
      <c r="D38" s="158" t="str">
        <f>IF('BVR2'!C23="Existing and Operational",1,"")</f>
        <v/>
      </c>
      <c r="E38" s="159" t="str">
        <f>IF('BVR2'!C23="Existing but Not Operational",1,"")</f>
        <v/>
      </c>
      <c r="F38" s="159" t="str">
        <f>IF('BVR2'!C23="Not Existing at the Address",1,"")</f>
        <v/>
      </c>
      <c r="G38" s="159" t="str">
        <f>IF('BVR2'!C23="Unknown",1,"")</f>
        <v/>
      </c>
      <c r="H38" s="160" t="str">
        <f>IF('BVR2'!C23="Moved Out",1,"")</f>
        <v/>
      </c>
      <c r="M38" s="140" t="s">
        <v>879</v>
      </c>
      <c r="N38" s="140" t="s">
        <v>892</v>
      </c>
      <c r="O38" s="140" t="s">
        <v>908</v>
      </c>
      <c r="Q38" s="140" t="s">
        <v>889</v>
      </c>
      <c r="R38" s="140" t="s">
        <v>902</v>
      </c>
    </row>
    <row r="39" spans="3:19" x14ac:dyDescent="0.25">
      <c r="C39" s="145" t="s">
        <v>303</v>
      </c>
      <c r="D39" s="158" t="str">
        <f>IF('BVR2'!C32="Existing and Operational",1,"")</f>
        <v/>
      </c>
      <c r="E39" s="159" t="str">
        <f>IF('BVR2'!C32="Existing but Not Operational",1,"")</f>
        <v/>
      </c>
      <c r="F39" s="159" t="str">
        <f>IF('BVR2'!C32="Not Existing at the Address",1,"")</f>
        <v/>
      </c>
      <c r="G39" s="159" t="str">
        <f>IF('BVR2'!C32="Unknown",1,"")</f>
        <v/>
      </c>
      <c r="H39" s="160" t="str">
        <f>IF('BVR2'!C32="Moved Out",1,"")</f>
        <v/>
      </c>
      <c r="M39" s="140" t="s">
        <v>880</v>
      </c>
      <c r="N39" s="140" t="s">
        <v>893</v>
      </c>
      <c r="O39" s="140" t="s">
        <v>909</v>
      </c>
      <c r="Q39" s="140" t="s">
        <v>890</v>
      </c>
      <c r="R39" s="140" t="s">
        <v>903</v>
      </c>
    </row>
    <row r="40" spans="3:19" x14ac:dyDescent="0.25">
      <c r="C40" s="145" t="s">
        <v>304</v>
      </c>
      <c r="D40" s="158" t="str">
        <f>IF('BVR2'!C41="Existing and Operational",1,"")</f>
        <v/>
      </c>
      <c r="E40" s="159" t="str">
        <f>IF('BVR2'!C41="Existing but Not Operational",1,"")</f>
        <v/>
      </c>
      <c r="F40" s="159" t="str">
        <f>IF('BVR2'!C41="Not Existing at the Address",1,"")</f>
        <v/>
      </c>
      <c r="G40" s="159" t="str">
        <f>IF('BVR2'!C41="Unknown",1,"")</f>
        <v/>
      </c>
      <c r="H40" s="160" t="str">
        <f>IF('BVR2'!C41="Moved Out",1,"")</f>
        <v/>
      </c>
      <c r="M40" s="140" t="s">
        <v>881</v>
      </c>
      <c r="N40" s="140" t="s">
        <v>894</v>
      </c>
      <c r="O40" s="140" t="s">
        <v>910</v>
      </c>
    </row>
    <row r="41" spans="3:19" ht="14.25" thickBot="1" x14ac:dyDescent="0.3">
      <c r="C41" s="145" t="s">
        <v>306</v>
      </c>
      <c r="D41" s="161" t="str">
        <f>IF('BVR2'!C55="Existing and Operational",1,"")</f>
        <v/>
      </c>
      <c r="E41" s="162" t="str">
        <f>IF('BVR2'!C55="Existing but Not Operational",1,"")</f>
        <v/>
      </c>
      <c r="F41" s="162" t="str">
        <f>IF('BVR2'!C55="Not Existing at the Address",1,"")</f>
        <v/>
      </c>
      <c r="G41" s="162" t="str">
        <f>IF('BVR2'!C55="Unknown",1,"")</f>
        <v/>
      </c>
      <c r="H41" s="163" t="str">
        <f>IF('BVR2'!C55="Moved Out",1,"")</f>
        <v/>
      </c>
      <c r="M41" s="140" t="s">
        <v>882</v>
      </c>
      <c r="N41" s="140" t="s">
        <v>895</v>
      </c>
      <c r="O41" s="140" t="s">
        <v>911</v>
      </c>
    </row>
    <row r="43" spans="3:19" ht="14.25" thickBot="1" x14ac:dyDescent="0.3">
      <c r="D43" s="462" t="s">
        <v>307</v>
      </c>
      <c r="E43" s="462"/>
      <c r="F43" s="462"/>
      <c r="G43" s="462" t="s">
        <v>308</v>
      </c>
      <c r="H43" s="462"/>
      <c r="I43" s="141" t="s">
        <v>309</v>
      </c>
      <c r="J43" s="141" t="s">
        <v>310</v>
      </c>
    </row>
    <row r="44" spans="3:19" x14ac:dyDescent="0.25">
      <c r="C44" s="145" t="s">
        <v>302</v>
      </c>
      <c r="D44" s="164" t="str">
        <f>IF(AND(D32="",I32="",D38="",E32="",J32=""),"",IF(OR(AND(D32=1,I32=1,D38=1),AND(E32=1,I32=1,D38=1),AND(D32=1,J32=1,D38=1),AND(E32=1,J32=1,D38=1)),TRIM(UPPER("INFORMANT 1 / "&amp;'BVR2'!C29&amp;" / KNOWN SUBJECT AND BUSINESS")),""))</f>
        <v/>
      </c>
      <c r="E44" s="165" t="str">
        <f>IF(AND(D32="",I32="",E38="",E32="",J32=""),"",IF(OR(AND(D32=1,I32=1,E38=1),AND(E32=1,I32=1,E38=1),AND(D32=1,J32=1,E38=1),AND(E32=1,J32=1,E38=1)),TRIM(UPPER("INFORMANT 1 / "&amp;'BVR2'!C29&amp;" / KNOWN SUBJECT AND BUSINESS")),""))</f>
        <v/>
      </c>
      <c r="F44" s="166" t="str">
        <f>IF(AND(D32="",I32="",H38="",E32="",J32=""),"",IF(OR(AND(D32=1,I32=1,H38=1),AND(E32=1,I32=1,H38=1),AND(D32=1,J32=1,H38=1),AND(E32=1,J32=1,H38=1)),TRIM(UPPER("INFORMANT 1 / "&amp;'BVR2'!C29&amp;" / KNOWN SUBJECT AND BUSINESS")),""))</f>
        <v/>
      </c>
      <c r="G44" s="164" t="str">
        <f>IF(AND(D32="",I32="",F38="",E32="",J32=""),"",IF(OR(AND(D32=1,I32=1,F38=1),AND(E32=1,I32=1,F38=1),AND(D32=1,J32=1,F38=1),AND(E32=1,J32=1,F38=1)),TRIM(UPPER("INFORMANT 1 / "&amp;'BVR2'!C29&amp;" / KNOWN SUBJECT BUT UNKNOWN BUSINESS")),""))</f>
        <v/>
      </c>
      <c r="H44" s="166" t="str">
        <f>IF(AND(D32="",I32="",G38="",E32="",J32=""),"",IF(OR(AND(D32=1,I32=1,G38=1),AND(E32=1,I32=1,G38=1),AND(D32=1,J32=1,G38=1),AND(E32=1,J32=1,G38=1)),TRIM(UPPER("INFORMANT 1 / "&amp;'BVR2'!C29&amp;" / KNOWN SUBJECT BUT UNKNOWN BUSINESS")),""))</f>
        <v/>
      </c>
      <c r="I44" s="167" t="str">
        <f>IF(AND(F32="",J32="",D38="",E38="",H38=""),"",IF(OR(AND(F32=1,J32=1,D38=1),AND(F32=1,J32=1,E38=1),AND(F32=1,J32=1,H38=1)),TRIM(UPPER("INFORMANT 1 / "&amp;'BVR2'!C29&amp;" / UNKNOWN SUBJECT BUT KNOWN BUSINESS")),""))</f>
        <v/>
      </c>
      <c r="J44" s="168" t="str">
        <f>IF(AND(F32="",J32="",F38="",G38=""),"",IF(OR(AND(F32=1,J32=1,F38=1),AND(F32=1,J32=1,G38=1)),TRIM(UPPER("INFORMANT 1 / "&amp;'BVR2'!C29&amp;" / UNKNOWN SUBJECT AND BUSINESS")),""))</f>
        <v/>
      </c>
    </row>
    <row r="45" spans="3:19" x14ac:dyDescent="0.25">
      <c r="C45" s="145" t="s">
        <v>303</v>
      </c>
      <c r="D45" s="169" t="str">
        <f>IF(AND(D33="",I33="",D39="",E33="",J33=""),"",IF(OR(AND(D33=1,I33=1,D39=1),AND(E33=1,I33=1,D39=1),AND(D33=1,J33=1,D39=1),AND(E33=1,J33=1,D39=1)),TRIM(UPPER("INFORMANT 2 / "&amp;'BVR2'!C38&amp;" / KNOWN SUBJECT AND BUSINESS")),""))</f>
        <v/>
      </c>
      <c r="E45" s="144" t="str">
        <f>IF(AND(D33="",I33="",E39="",E33="",J33=""),"",IF(OR(AND(D33=1,I33=1,E39=1),AND(E33=1,I33=1,E39=1),AND(D33=1,J33=1,E39=1),AND(E33=1,J33=1,E39=1)),TRIM(UPPER("INFORMANT 2 / "&amp;'BVR2'!C38&amp;" / KNOWN SUBJECT AND BUSINESS")),""))</f>
        <v/>
      </c>
      <c r="F45" s="170" t="str">
        <f>IF(AND(D33="",I33="",H39="",E33="",J33=""),"",IF(OR(AND(D33=1,I33=1,H39=1),AND(E33=1,I33=1,H39=1),AND(D33=1,J33=1,H39=1),AND(E33=1,J33=1,H39=1)),TRIM(UPPER("INFORMANT 2 / "&amp;'BVR2'!C38&amp;" / KNOWN SUBJECT AND BUSINESS")),""))</f>
        <v/>
      </c>
      <c r="G45" s="169" t="str">
        <f>IF(AND(D33="",I33="",F39="",E33="",J33=""),"",IF(OR(AND(D33=1,I33=1,F39=1),AND(E33=1,I33=1,F39=1),AND(D33=1,J33=1,F39=1),AND(E33=1,J33=1,F39=1)),TRIM(UPPER("INFORMANT 2 / "&amp;'BVR2'!C38&amp;" / KNOWN SUBJECT BUT UNKNOWN BUSINESS")),""))</f>
        <v/>
      </c>
      <c r="H45" s="170" t="str">
        <f>IF(AND(D33="",I33="",G39="",E33="",J33=""),"",IF(OR(AND(D33=1,I33=1,G39=1),AND(E33=1,I33=1,G39=1),AND(D33=1,J33=1,G39=1),AND(E33=1,J33=1,G39=1)),TRIM(UPPER("INFORMANT 2 / "&amp;'BVR2'!C38&amp;" / KNOWN SUBJECT BUT UNKNOWN BUSINESS")),""))</f>
        <v/>
      </c>
      <c r="I45" s="171" t="str">
        <f>IF(AND(F33="",J33="",D39="",E39="",H39=""),"",IF(OR(AND(F33=1,J33=1,D39=1),AND(F33=1,J33=1,E39=1),AND(F33=1,J33=1,H39=1)),TRIM(UPPER("INFORMANT 2 / "&amp;'BVR2'!C38&amp;" / UNKNOWN SUBJECT BUT KNOWN BUSINESS")),""))</f>
        <v/>
      </c>
      <c r="J45" s="172" t="str">
        <f>IF(AND(F33="",J33="",F39="",G39=""),"",IF(OR(AND(F33=1,J33=1,F39=1),AND(F33=1,J33=1,G39=1)),TRIM(UPPER("INFORMANT 2 / "&amp;'BVR2'!C38&amp;" / UNKNOWN SUBJECT AND BUSINESS")),""))</f>
        <v/>
      </c>
    </row>
    <row r="46" spans="3:19" ht="14.25" thickBot="1" x14ac:dyDescent="0.3">
      <c r="C46" s="145" t="s">
        <v>304</v>
      </c>
      <c r="D46" s="173" t="str">
        <f>IF(AND(D34="",I34="",D40="",E34="",J34=""),"",IF(OR(AND(D34=1,I34=1,D40=1),AND(E34=1,I34=1,D40=1),AND(D34=1,J34=1,D40=1),AND(E34=1,J34=1,D40=1)),TRIM(UPPER("INFORMANT 3 / "&amp;'BVR2'!C47&amp;" / KNOWN SUBJECT AND BUSINESS")),""))</f>
        <v/>
      </c>
      <c r="E46" s="174" t="str">
        <f>IF(AND(D34="",I34="",E40="",E34="",J34=""),"",IF(OR(AND(D34=1,I34=1,E40=1),AND(E34=1,I34=1,E40=1),AND(D34=1,J34=1,E40=1),AND(E34=1,J34=1,E40=1)),TRIM(UPPER("INFORMANT 3 / "&amp;'BVR2'!C47&amp;" / KNOWN SUBJECT AND BUSINESS")),""))</f>
        <v/>
      </c>
      <c r="F46" s="175" t="str">
        <f>IF(AND(D34="",I34="",H40="",E34="",J34=""),"",IF(OR(AND(D34=1,I34=1,H40=1),AND(E34=1,I34=1,H40=1),AND(D34=1,J34=1,H40=1),AND(E34=1,J34=1,H40=1)),TRIM(UPPER("INFORMANT 3 / "&amp;'BVR2'!C47&amp;" / KNOWN SUBJECT AND BUSINESS")),""))</f>
        <v/>
      </c>
      <c r="G46" s="173" t="str">
        <f>IF(AND(D34="",I34="",F40="",E34="",J34=""),"",IF(OR(AND(D34=1,I34=1,F40=1),AND(E34=1,I34=1,F40=1),AND(D34=1,J34=1,F40=1),AND(E34=1,J34=1,F40=1)),TRIM(UPPER("INFORMANT 3 / "&amp;'BVR2'!C47&amp;" / KNOWN SUBJECT BUT UNKNOWN BUSINESS")),""))</f>
        <v/>
      </c>
      <c r="H46" s="175" t="str">
        <f>IF(AND(D34="",I34="",G40="",E34="",J34=""),"",IF(OR(AND(D34=1,I34=1,G40=1),AND(E34=1,I34=1,G40=1),AND(D34=1,J34=1,G40=1),AND(E34=1,J34=1,G40=1)),TRIM(UPPER("INFORMANT 3 / "&amp;'BVR2'!C47&amp;" / KNOWN SUBJECT BUT UNKNOWN BUSINESS")),""))</f>
        <v/>
      </c>
      <c r="I46" s="176" t="str">
        <f>IF(AND(F34="",J34="",D40="",E40="",H40=""),"",IF(OR(AND(F34=1,J34=1,D40=1),AND(F34=1,J34=1,E40=1),AND(F34=1,J34=1,H40=1)),TRIM(UPPER("INFORMANT 3 / "&amp;'BVR2'!C47&amp;" / UNKNOWN SUBJECT BUT KNOWN BUSINESS")),""))</f>
        <v/>
      </c>
      <c r="J46" s="177" t="str">
        <f>IF(AND(F34="",J34="",F40="",G40=""),"",IF(OR(AND(F34=1,J34=1,F40=1),AND(F34=1,J34=1,G40=1)),TRIM(UPPER("INFORMANT 3 / "&amp;'BVR2'!C47&amp;" / UNKNOWN SUBJECT AND BUSINESS")),""))</f>
        <v/>
      </c>
    </row>
    <row r="48" spans="3:19" ht="14.25" thickBot="1" x14ac:dyDescent="0.3"/>
    <row r="49" spans="2:24" ht="14.25" thickBot="1" x14ac:dyDescent="0.3">
      <c r="C49" s="178" t="s">
        <v>301</v>
      </c>
      <c r="D49" s="179" t="str">
        <f>IF(AND(D31="",I31="",D37="",E31="",J31=""),"",IF(AND('BVR2'!D15="Registered",OR(AND(D31=1,I31=1,D37=1),AND(E31=1,I31=1,D37=1),AND(D31=1,J31=1,D37=1),AND(E31=1,J31=1,D37=1))),TRIM(UPPER("BARANGAY "&amp;'BVR2'!F21&amp;" / KNOWN SUBJECT / KNOWN BUSINESS AND "&amp;'BVR2'!D15)),TRIM(UPPER("BARANGAY "&amp;'BVR2'!F21&amp;" / KNOWN SUBJECT / KNOWN BUSINESS BUT "&amp;'BVR2'!D15))))</f>
        <v/>
      </c>
      <c r="E49" s="180" t="str">
        <f>IF(AND(D31="",I31="",E37="",E31="",J31=""),"",IF(AND('BVR2'!D15="Registered",OR(AND(D31=1,I31=1,E37=1),AND(E31=1,I31=1,E37=1),AND(D31=1,J31=1,E37=1),AND(E31=1,J31=1,E37=1))),TRIM(UPPER("BARANGAY "&amp;'BVR2'!F21&amp;" / KNOWN SUBJECT / KNOWN BUSINESS AND "&amp;'BVR2'!D15)),TRIM(UPPER("BARANGAY "&amp;'BVR2'!F21&amp;" / KNOWN SUBJECT / KNOWN BUSINESS BUT "&amp;'BVR2'!D15))))</f>
        <v/>
      </c>
      <c r="F49" s="181" t="str">
        <f>IF(AND(D31="",I31="",H37="",E31="",J31=""),"",IF(AND('BVR2'!D15="Registered",OR(AND(D31=1,I31=1,H37=1),AND(E31=1,I31=1,H37=1),AND(D31=1,J31=1,H37=1),AND(E31=1,J31=1,H37=1))),TRIM(UPPER("BARANGAY "&amp;'BVR2'!F21&amp;" / KNOWN SUBJECT / KNOWN BUSINESS AND "&amp;'BVR2'!D15)),TRIM(UPPER("BARANGAY "&amp;'BVR2'!F21&amp;" / KNOWN SUBJECT / KNOWN BUSINESS BUT "&amp;'BVR2'!D15))))</f>
        <v/>
      </c>
      <c r="G49" s="179" t="str">
        <f>IF(AND(D31="",I31="",F37="",E31="",J31=""),"",IF(AND('BVR2'!D15="Registered",OR(AND(D31=1,I31=1,F37=1),AND(E31=1,I31=1,F37=1),AND(D31=1,J31=1,F37=1),AND(E31=1,J31=1,F37=1))),TRIM(UPPER("BARANGAY "&amp;'BVR2'!F21&amp;" / KNOWN SUBJECT / UNKNOWN BUSINESS BUT "&amp;'BVR2'!D15)),TRIM(UPPER("BARANGAY "&amp;'BVR2'!F21&amp;" / KNOWN SUBJECT / UNKNOWN BUSINESS AND "&amp;'BVR2'!D15))))</f>
        <v/>
      </c>
      <c r="H49" s="181" t="str">
        <f>IF(AND(D31="",I31="",G37="",E31="",J31=""),"",IF(AND('BVR2'!D15="Registered",OR(AND(D31=1,I31=1,G37=1),AND(E31=1,I31=1,G37=1),AND(D31=1,J31=1,G37=1),AND(E31=1,J31=1,G37=1))),TRIM(UPPER("BARANGAY "&amp;'BVR2'!F21&amp;" / KNOWN SUBJECT / UNKNOWN BUSINESS BUT "&amp;'BVR2'!D15)),TRIM(UPPER("BARANGAY "&amp;'BVR2'!F21&amp;" / KNOWN SUBJECT / UNKNOWN BUSINESS AND "&amp;'BVR2'!D15))))</f>
        <v/>
      </c>
      <c r="I49" s="182" t="str">
        <f>IF(AND(F31="",J31="",D37="",E37="",H37=""),"",IF(AND('BVR2'!D15="Registered",OR(AND(F31=1,J31=1,D37=1),AND(F31=1,J31=1,E37=1),AND(F31=1,J31=1,H37=1))),TRIM(UPPER("BARANGAY "&amp;'BVR2'!F21&amp;" / UNKNOWN SUBJECT / UNKNOWN BUSINESS BUT "&amp;'BVR2'!D15)),TRIM(UPPER("BARANGAY "&amp;'BVR2'!F21&amp;" / UNKNOWN SUBJECT / UNKNOWN BUSINESS AND "&amp;'BVR2'!D15))))</f>
        <v/>
      </c>
      <c r="J49" s="183" t="str">
        <f>IF(AND(F31="",J31="",F37="",G37=""),"",IF(AND('BVR2'!D15="Registered",OR(AND(F31=1,J31=1,F37=1),AND(F31=1,J31=1,G37=1))),TRIM(UPPER("BARANGAY "&amp;'BVR2'!F21&amp;" / UNKNOWN SUBJECT / UNKNOWN BUSINESS BUT "&amp;'BVR2'!D15)),TRIM(UPPER("BARANGAY "&amp;'BVR2'!F21&amp;" / UNKNOWN SUBJECT / UNKNOWN BUSINESS AND "&amp;'BVR2'!D15))))</f>
        <v/>
      </c>
    </row>
    <row r="53" spans="2:24" x14ac:dyDescent="0.25">
      <c r="C53" s="144" t="str">
        <f>IF(AND('BVR2'!C61="",'BVR2'!D61="",'BVR2'!E61=""),"",IF('BVR2'!D61="",'BVR2'!C61&amp;" "&amp;'BVR2'!E61,IF(AND('BVR2'!C61="",'BVR2'!D61=""),'BVR2'!E61,IF(AND('BVR2'!D61="",'BVR2'!E61=""),'BVR2'!C61,IF('BVR2'!E61="",'BVR2'!C61&amp;" "&amp;'BVR2'!D61,'BVR2'!C61&amp;" "&amp;'BVR2'!D61&amp;", "&amp;'BVR2'!E61)))))</f>
        <v>INPUT||pt=C:61||val= INPUT||pt=D:61||val=, INPUT||pt=E:61||val=</v>
      </c>
      <c r="E53" s="141" t="s">
        <v>99</v>
      </c>
    </row>
    <row r="54" spans="2:24" x14ac:dyDescent="0.25">
      <c r="E54" s="184" t="s">
        <v>302</v>
      </c>
      <c r="F54" s="144" t="str">
        <f>IF(AND(D44="",E44="",F44=""),"",IF(D44&gt;0,D44,IF(E44&gt;0,E44,IF(F44&gt;0,F44))))</f>
        <v/>
      </c>
      <c r="G54" s="144" t="str">
        <f>IF(AND(G44="",H44=""),"",IF(G44&gt;0,G44,IF(H44&gt;0,H44)))</f>
        <v/>
      </c>
      <c r="H54" s="144" t="str">
        <f t="shared" ref="H54:I56" si="0">IF(I44="","",I44)</f>
        <v/>
      </c>
      <c r="I54" s="144" t="str">
        <f t="shared" si="0"/>
        <v/>
      </c>
      <c r="K54" s="144" t="str">
        <f>IF(AND(OR(D32=1,E32=1),OR(I32=1,K32=1),OR(D38=1,E38=1,H38=1)),F54,IF(AND(OR(D32=1,E32=1),OR(I32=1,K32=1),OR(F38=1,G38=1)),G54,IF(AND(F32=1,J32=1,OR(D38=1,E38=1,H38=1)),H54,IF(AND(F32=1,J32=1,G38=1),I54,""))))</f>
        <v/>
      </c>
    </row>
    <row r="55" spans="2:24" ht="15" x14ac:dyDescent="0.25">
      <c r="B55" s="142"/>
      <c r="E55" s="184" t="s">
        <v>303</v>
      </c>
      <c r="F55" s="144" t="str">
        <f>IF(AND(D45="",E45="",F45=""),"",IF(D45&gt;0,D45,IF(E45&gt;0,E45,IF(F45&gt;0,F45))))</f>
        <v/>
      </c>
      <c r="G55" s="144" t="str">
        <f>IF(AND(G45="",H45=""),"",IF(G45&gt;0,G45,IF(H45&gt;0,H45)))</f>
        <v/>
      </c>
      <c r="H55" s="144" t="str">
        <f t="shared" si="0"/>
        <v/>
      </c>
      <c r="I55" s="144" t="str">
        <f t="shared" si="0"/>
        <v/>
      </c>
      <c r="J55" s="142"/>
      <c r="K55" s="144" t="str">
        <f>IF(AND(OR(D33=1,E33=1),OR(I33=1,K33=1),OR(D39=1,E39=1,H39=1)),F55,IF(AND(OR(D33=1,E33=1),OR(I33=1,K33=1),OR(F39=1,G39=1)),G55,IF(AND(F33=1,J33=1,OR(D39=1,E39=1,H39=1)),H55,IF(AND(F33=1,J33=1,G39=1),I55,""))))</f>
        <v/>
      </c>
      <c r="L55" s="142"/>
      <c r="M55" s="142"/>
      <c r="N55" s="142"/>
      <c r="O55" s="142"/>
      <c r="P55" s="142"/>
      <c r="Q55" s="142"/>
      <c r="R55" s="142"/>
      <c r="S55" s="142"/>
      <c r="T55" s="142"/>
      <c r="U55" s="142"/>
      <c r="V55" s="142"/>
      <c r="W55" s="142"/>
      <c r="X55" s="142"/>
    </row>
    <row r="56" spans="2:24" ht="15" x14ac:dyDescent="0.25">
      <c r="B56" s="142"/>
      <c r="C56" s="142"/>
      <c r="D56" s="142"/>
      <c r="E56" s="184" t="s">
        <v>304</v>
      </c>
      <c r="F56" s="144" t="str">
        <f>IF(AND(D46="",E46="",F46=""),"",IF(D46&gt;0,D46,IF(E46&gt;0,E46,IF(F46&gt;0,F46))))</f>
        <v/>
      </c>
      <c r="G56" s="144" t="str">
        <f>IF(AND(G46="",H46=""),"",IF(G46&gt;0,G46,IF(H46&gt;0,H46)))</f>
        <v/>
      </c>
      <c r="H56" s="144" t="str">
        <f t="shared" si="0"/>
        <v/>
      </c>
      <c r="I56" s="144" t="str">
        <f t="shared" si="0"/>
        <v/>
      </c>
      <c r="J56" s="142"/>
      <c r="K56" s="144" t="str">
        <f>IF(AND(OR(D34=1,E34=1),OR(I34=1,K34=1),OR(D40=1,E40=1,H40=1)),F56,IF(AND(OR(D34=1,E34=1),OR(I34=1,K34=1),OR(F40=1,G40=1)),G56,IF(AND(F34=1,J34=1,OR(D40=1,E40=1,H40=1)),H56,IF(AND(F34=1,J34=1,G40=1),I56,""))))</f>
        <v/>
      </c>
      <c r="L56" s="142"/>
      <c r="M56" s="142"/>
      <c r="N56" s="142"/>
      <c r="O56" s="142"/>
      <c r="P56" s="142"/>
      <c r="Q56" s="142"/>
      <c r="R56" s="142"/>
      <c r="S56" s="142"/>
      <c r="T56" s="142"/>
      <c r="U56" s="142"/>
      <c r="V56" s="142"/>
      <c r="W56" s="142"/>
      <c r="X56" s="142"/>
    </row>
    <row r="57" spans="2:24" ht="15" x14ac:dyDescent="0.25">
      <c r="B57" s="142"/>
      <c r="C57" s="142"/>
      <c r="D57" s="142"/>
      <c r="E57" s="184" t="s">
        <v>301</v>
      </c>
      <c r="F57" s="144" t="str">
        <f>IF(AND(D49="",E49="",F49=""),"",IF(D49&gt;0,D49,IF(E49&gt;0,E49,IF(F49&gt;0,F49))))</f>
        <v/>
      </c>
      <c r="G57" s="144" t="str">
        <f>IF(AND(G49="",H49=""),"",IF(G49&gt;0,G49,IF(H49&gt;0,H49)))</f>
        <v/>
      </c>
      <c r="H57" s="144" t="str">
        <f>IF(I49="","",I49)</f>
        <v/>
      </c>
      <c r="I57" s="144" t="str">
        <f>IF(J49="","",J49)</f>
        <v/>
      </c>
      <c r="J57" s="142"/>
      <c r="K57" s="144" t="str">
        <f>IF(AND(OR(D31=1,E31=1),OR(I31=1,K31=1),OR(D37=1,E37=1,H37=1)),F57,IF(AND(OR(D31=1,E31=1),OR(I31=1,K31=1),OR(F37=1,G37=1)),G57,IF(AND(F31=1,J31=1,OR(D37=1,E37=1,H37=1)),H57,IF(AND(F31=1,J31=1,G37=1),I57,""))))</f>
        <v/>
      </c>
      <c r="L57" s="142"/>
      <c r="M57" s="142"/>
      <c r="N57" s="142"/>
      <c r="O57" s="142"/>
      <c r="P57" s="142"/>
      <c r="Q57" s="142"/>
      <c r="R57" s="142"/>
      <c r="S57" s="142"/>
      <c r="T57" s="142"/>
      <c r="U57" s="142"/>
      <c r="V57" s="142"/>
      <c r="W57" s="142"/>
      <c r="X57" s="142"/>
    </row>
    <row r="58" spans="2:24" ht="15" x14ac:dyDescent="0.25">
      <c r="B58" s="142"/>
      <c r="C58" s="142"/>
      <c r="D58" s="142"/>
      <c r="E58" s="142"/>
      <c r="F58" s="142"/>
      <c r="G58" s="142"/>
      <c r="H58" s="142"/>
      <c r="I58" s="142"/>
      <c r="J58" s="142"/>
      <c r="K58" s="142"/>
      <c r="L58" s="142"/>
      <c r="M58" s="142"/>
      <c r="N58" s="142"/>
      <c r="O58" s="142"/>
      <c r="P58" s="142"/>
      <c r="Q58" s="142"/>
      <c r="R58" s="142"/>
      <c r="S58" s="142"/>
      <c r="T58" s="142"/>
      <c r="U58" s="142"/>
      <c r="V58" s="142"/>
      <c r="W58" s="142"/>
      <c r="X58" s="142"/>
    </row>
    <row r="59" spans="2:24" ht="15" x14ac:dyDescent="0.25">
      <c r="B59" s="142"/>
      <c r="C59" s="142"/>
      <c r="D59" s="142"/>
      <c r="E59" s="142"/>
      <c r="F59" s="142"/>
      <c r="G59" s="142"/>
      <c r="H59" s="142"/>
      <c r="I59" s="142"/>
      <c r="J59" s="142"/>
      <c r="K59" s="142"/>
      <c r="L59" s="142"/>
      <c r="M59" s="142"/>
      <c r="N59" s="142"/>
      <c r="O59" s="142"/>
      <c r="P59" s="142"/>
      <c r="Q59" s="142"/>
      <c r="R59" s="142"/>
      <c r="S59" s="142"/>
      <c r="T59" s="142"/>
      <c r="U59" s="142"/>
      <c r="V59" s="142"/>
      <c r="W59" s="142"/>
      <c r="X59" s="142"/>
    </row>
    <row r="60" spans="2:24" ht="15" x14ac:dyDescent="0.25">
      <c r="B60" s="142"/>
      <c r="C60" s="142"/>
      <c r="D60" s="142"/>
      <c r="E60" s="142"/>
      <c r="F60" s="142"/>
      <c r="G60" s="142"/>
      <c r="H60" s="142"/>
      <c r="I60" s="142"/>
      <c r="J60" s="142"/>
      <c r="K60" s="142"/>
      <c r="L60" s="142"/>
      <c r="M60" s="142"/>
      <c r="N60" s="142"/>
      <c r="O60" s="142"/>
      <c r="P60" s="142"/>
      <c r="Q60" s="142"/>
      <c r="R60" s="142"/>
      <c r="S60" s="142"/>
      <c r="T60" s="142"/>
      <c r="U60" s="142"/>
      <c r="V60" s="142"/>
      <c r="W60" s="142"/>
      <c r="X60" s="142"/>
    </row>
    <row r="61" spans="2:24" ht="15" x14ac:dyDescent="0.25">
      <c r="B61" s="142"/>
      <c r="C61" s="142"/>
      <c r="D61" s="142"/>
      <c r="E61" s="142"/>
      <c r="F61" s="142"/>
      <c r="G61" s="142"/>
      <c r="H61" s="142"/>
      <c r="I61" s="142"/>
      <c r="J61" s="142"/>
      <c r="K61" s="142"/>
      <c r="L61" s="142"/>
      <c r="M61" s="142"/>
      <c r="N61" s="142"/>
      <c r="O61" s="142"/>
      <c r="P61" s="142"/>
      <c r="Q61" s="142"/>
      <c r="R61" s="142"/>
      <c r="S61" s="142"/>
      <c r="T61" s="142"/>
      <c r="U61" s="142"/>
      <c r="V61" s="142"/>
      <c r="W61" s="142"/>
      <c r="X61" s="142"/>
    </row>
    <row r="62" spans="2:24" ht="15" x14ac:dyDescent="0.25">
      <c r="B62" s="142"/>
      <c r="C62" s="142"/>
      <c r="D62" s="142"/>
      <c r="E62" s="142"/>
      <c r="F62" s="142"/>
      <c r="G62" s="142"/>
      <c r="H62" s="142"/>
      <c r="I62" s="142"/>
      <c r="J62" s="142"/>
      <c r="K62" s="142"/>
      <c r="L62" s="142"/>
      <c r="M62" s="142"/>
      <c r="N62" s="142"/>
      <c r="O62" s="142"/>
      <c r="P62" s="142"/>
      <c r="Q62" s="142"/>
      <c r="R62" s="142"/>
      <c r="S62" s="142"/>
      <c r="T62" s="142"/>
      <c r="U62" s="142"/>
      <c r="V62" s="142"/>
      <c r="W62" s="142"/>
      <c r="X62" s="142"/>
    </row>
    <row r="63" spans="2:24" ht="15" x14ac:dyDescent="0.25">
      <c r="B63" s="142"/>
      <c r="C63" s="142"/>
      <c r="D63" s="142"/>
      <c r="E63" s="142"/>
      <c r="F63" s="142"/>
      <c r="G63" s="142"/>
      <c r="H63" s="142"/>
      <c r="I63" s="142"/>
      <c r="J63" s="142"/>
      <c r="K63" s="142"/>
      <c r="L63" s="142"/>
      <c r="M63" s="142"/>
      <c r="N63" s="142"/>
      <c r="O63" s="142"/>
      <c r="P63" s="142"/>
      <c r="Q63" s="142"/>
      <c r="R63" s="142"/>
      <c r="S63" s="142"/>
      <c r="T63" s="142"/>
      <c r="U63" s="142"/>
      <c r="V63" s="142"/>
      <c r="W63" s="142"/>
      <c r="X63" s="142"/>
    </row>
    <row r="64" spans="2:24" ht="15" x14ac:dyDescent="0.25">
      <c r="B64" s="142"/>
      <c r="C64" s="142"/>
      <c r="D64" s="142"/>
      <c r="E64" s="142"/>
      <c r="F64" s="142"/>
      <c r="G64" s="142"/>
      <c r="H64" s="142"/>
      <c r="I64" s="142"/>
      <c r="J64" s="142"/>
      <c r="K64" s="142"/>
      <c r="L64" s="142"/>
      <c r="M64" s="142"/>
      <c r="N64" s="142"/>
      <c r="O64" s="142"/>
      <c r="P64" s="142"/>
      <c r="Q64" s="142"/>
      <c r="R64" s="142"/>
      <c r="S64" s="142"/>
      <c r="T64" s="142"/>
      <c r="U64" s="142"/>
      <c r="V64" s="142"/>
      <c r="W64" s="142"/>
      <c r="X64" s="142"/>
    </row>
    <row r="65" spans="2:24" ht="15" x14ac:dyDescent="0.25">
      <c r="B65" s="142"/>
      <c r="C65" s="142"/>
      <c r="D65" s="142"/>
      <c r="E65" s="142"/>
      <c r="F65" s="142"/>
      <c r="G65" s="142"/>
      <c r="H65" s="142"/>
      <c r="I65" s="142"/>
      <c r="J65" s="142"/>
      <c r="K65" s="142"/>
      <c r="L65" s="142"/>
      <c r="M65" s="142"/>
      <c r="N65" s="142"/>
      <c r="O65" s="142"/>
      <c r="P65" s="142"/>
      <c r="Q65" s="142"/>
      <c r="R65" s="142"/>
      <c r="S65" s="142"/>
      <c r="T65" s="142"/>
      <c r="U65" s="142"/>
      <c r="V65" s="142"/>
      <c r="W65" s="142"/>
      <c r="X65" s="142"/>
    </row>
    <row r="66" spans="2:24" ht="15" x14ac:dyDescent="0.25">
      <c r="B66" s="142"/>
      <c r="C66" s="142"/>
      <c r="D66" s="142"/>
      <c r="E66" s="142"/>
      <c r="F66" s="142"/>
      <c r="G66" s="142"/>
      <c r="H66" s="142"/>
      <c r="I66" s="142"/>
      <c r="J66" s="142"/>
      <c r="K66" s="142"/>
      <c r="L66" s="142"/>
      <c r="M66" s="142"/>
      <c r="N66" s="142"/>
      <c r="O66" s="142"/>
      <c r="P66" s="142"/>
      <c r="Q66" s="142"/>
      <c r="R66" s="142"/>
      <c r="S66" s="142"/>
      <c r="T66" s="142"/>
      <c r="U66" s="142"/>
      <c r="V66" s="142"/>
      <c r="W66" s="142"/>
      <c r="X66" s="142"/>
    </row>
    <row r="67" spans="2:24" ht="15" x14ac:dyDescent="0.25">
      <c r="B67" s="142"/>
      <c r="C67" s="142"/>
      <c r="D67" s="142"/>
      <c r="E67" s="142"/>
      <c r="F67" s="142"/>
      <c r="G67" s="142"/>
      <c r="H67" s="142"/>
      <c r="I67" s="142"/>
      <c r="J67" s="142"/>
      <c r="K67" s="142"/>
      <c r="L67" s="142"/>
      <c r="M67" s="142"/>
      <c r="N67" s="142"/>
      <c r="O67" s="142"/>
      <c r="P67" s="142"/>
      <c r="Q67" s="142"/>
      <c r="R67" s="142"/>
      <c r="S67" s="142"/>
      <c r="T67" s="142"/>
      <c r="U67" s="142"/>
      <c r="V67" s="142"/>
      <c r="W67" s="142"/>
      <c r="X67" s="142"/>
    </row>
    <row r="68" spans="2:24" ht="15" x14ac:dyDescent="0.25">
      <c r="B68" s="142"/>
      <c r="C68" s="142"/>
      <c r="D68" s="142"/>
      <c r="H68" s="142"/>
      <c r="I68" s="142"/>
      <c r="J68" s="142"/>
      <c r="K68" s="142"/>
      <c r="L68" s="142"/>
      <c r="M68" s="142"/>
      <c r="N68" s="142"/>
      <c r="O68" s="142"/>
      <c r="P68" s="142"/>
      <c r="Q68" s="142"/>
      <c r="R68" s="142"/>
      <c r="S68" s="142"/>
      <c r="T68" s="142"/>
      <c r="U68" s="142"/>
      <c r="V68" s="142"/>
      <c r="W68" s="142"/>
      <c r="X68" s="142"/>
    </row>
    <row r="69" spans="2:24" ht="15" x14ac:dyDescent="0.25">
      <c r="B69" s="142"/>
      <c r="C69" s="142"/>
      <c r="D69" s="142"/>
      <c r="H69" s="142"/>
      <c r="I69" s="142"/>
      <c r="J69" s="142"/>
      <c r="K69" s="142"/>
      <c r="L69" s="142"/>
      <c r="M69" s="142"/>
      <c r="N69" s="142"/>
      <c r="O69" s="142"/>
      <c r="P69" s="142"/>
      <c r="Q69" s="142"/>
      <c r="R69" s="142"/>
      <c r="S69" s="142"/>
      <c r="T69" s="142"/>
      <c r="U69" s="142"/>
      <c r="V69" s="142"/>
      <c r="W69" s="142"/>
      <c r="X69" s="142"/>
    </row>
    <row r="70" spans="2:24" ht="15" x14ac:dyDescent="0.25">
      <c r="B70" s="142"/>
      <c r="C70" s="142"/>
      <c r="D70" s="142"/>
      <c r="H70" s="142"/>
      <c r="I70" s="142"/>
      <c r="J70" s="142"/>
      <c r="K70" s="142"/>
      <c r="L70" s="142"/>
      <c r="M70" s="142"/>
      <c r="N70" s="142"/>
      <c r="O70" s="142"/>
      <c r="P70" s="142"/>
      <c r="Q70" s="142"/>
      <c r="R70" s="142"/>
      <c r="S70" s="142"/>
      <c r="T70" s="142"/>
      <c r="U70" s="142"/>
      <c r="V70" s="142"/>
      <c r="W70" s="142"/>
      <c r="X70" s="142"/>
    </row>
    <row r="71" spans="2:24" ht="15" x14ac:dyDescent="0.25">
      <c r="B71" s="142"/>
      <c r="C71" s="142"/>
      <c r="D71" s="142"/>
      <c r="E71" s="142"/>
      <c r="F71" s="142"/>
      <c r="G71" s="142"/>
      <c r="H71" s="142"/>
      <c r="I71" s="142"/>
      <c r="J71" s="142"/>
      <c r="K71" s="142"/>
      <c r="L71" s="142"/>
      <c r="M71" s="142"/>
      <c r="N71" s="142"/>
      <c r="O71" s="142"/>
      <c r="P71" s="142"/>
      <c r="Q71" s="142"/>
      <c r="R71" s="142"/>
      <c r="S71" s="142"/>
      <c r="T71" s="142"/>
      <c r="U71" s="142"/>
      <c r="V71" s="142"/>
      <c r="W71" s="142"/>
      <c r="X71" s="142"/>
    </row>
    <row r="72" spans="2:24" ht="15" x14ac:dyDescent="0.25">
      <c r="B72" s="142"/>
      <c r="D72" s="186" t="s">
        <v>311</v>
      </c>
      <c r="E72" s="187" t="str">
        <f>IF(AND('BVR2'!C76="",'BVR2'!C77=""),"",IF('BVR2'!C77="",UPPER('BVR2'!C76&amp;B74),UPPER('BVR2'!C76&amp;" - "&amp;'BVR2'!C77&amp;B74)))</f>
        <v>INPUT||PT=C:76||VAL= - INPUT||PT=C:77||VAL=INPUT||PT=C:78||VAL= / INPUT||PT=D:78||VAL=</v>
      </c>
      <c r="F72" s="187" t="str">
        <f>IF(AND('BVR2'!C79="",'BVR2'!C80=""),"",IF('BVR2'!C80="",UPPER('BVR2'!C79&amp;B77),UPPER('BVR2'!C79&amp;" - "&amp;'BVR2'!C80&amp;B77)))</f>
        <v>INPUT||PT=C:79||VAL= - INPUT||PT=C:80||VAL=INPUT||PT=C:81||VAL= / INPUT||PT=D:81||VAL=</v>
      </c>
      <c r="G72" s="187" t="str">
        <f>IF(AND('BVR2'!C82="",'BVR2'!C83=""),"",IF('BVR2'!C83="",UPPER('BVR2'!C82&amp;B80),UPPER('BVR2'!C82&amp;" - "&amp;'BVR2'!C83&amp;B80)))</f>
        <v>INPUT||PT=C:82||VAL= - INPUT||PT=C:83||VAL=INPUT||PT=C:84||VAL= / INPUT||PT=D:84||VAL=</v>
      </c>
      <c r="H72" s="142"/>
      <c r="I72" s="142"/>
      <c r="J72" s="142"/>
      <c r="K72" s="142"/>
      <c r="L72" s="142"/>
      <c r="M72" s="142"/>
      <c r="N72" s="142"/>
      <c r="O72" s="142"/>
      <c r="P72" s="142"/>
      <c r="Q72" s="142"/>
      <c r="R72" s="142"/>
      <c r="S72" s="142"/>
      <c r="T72" s="142"/>
      <c r="U72" s="142"/>
      <c r="V72" s="142"/>
      <c r="W72" s="142"/>
      <c r="X72" s="142"/>
    </row>
    <row r="73" spans="2:24" ht="15" x14ac:dyDescent="0.25">
      <c r="B73" s="142"/>
      <c r="D73" s="186" t="s">
        <v>312</v>
      </c>
      <c r="E73" s="187" t="str">
        <f>IF(AND('BVR2'!C86="",'BVR2'!C87=""),"",IF('BVR2'!C87="",UPPER('BVR2'!C86&amp;B84),UPPER('BVR2'!C86&amp;" - "&amp;'BVR2'!C87&amp;B84)))</f>
        <v>INPUT||PT=C:86||VAL= - INPUT||PT=C:87||VAL=INPUT||PT=C:88||VAL= / INPUT||PT=D:88||VAL=</v>
      </c>
      <c r="F73" s="187" t="str">
        <f>IF(AND('BVR2'!C89="",'BVR2'!C90=""),"",IF('BVR2'!C90="",UPPER('BVR2'!C89&amp;B87),UPPER('BVR2'!C89&amp;" - "&amp;'BVR2'!C90&amp;B87)))</f>
        <v>INPUT||PT=C:89||VAL= - INPUT||PT=C:90||VAL=INPUT||PT=C:91||VAL= / INPUT||PT=D:91||VAL=</v>
      </c>
      <c r="G73" s="187" t="str">
        <f>IF(AND('BVR2'!C92="",'BVR2'!C93=""),"",IF('BVR2'!C93="",UPPER('BVR2'!C92&amp;B90),UPPER('BVR2'!C92&amp;" - "&amp;'BVR2'!C93&amp;B90)))</f>
        <v>INPUT||PT=C:92||VAL= - INPUT||PT=C:93||VAL=INPUT||PT=C:94||VAL= / INPUT||PT=D:94||VAL=</v>
      </c>
      <c r="L73" s="142"/>
      <c r="M73" s="142"/>
      <c r="N73" s="142"/>
      <c r="O73" s="142"/>
      <c r="P73" s="142"/>
      <c r="Q73" s="142"/>
      <c r="R73" s="142"/>
      <c r="S73" s="142"/>
      <c r="T73" s="142"/>
      <c r="U73" s="142"/>
      <c r="V73" s="142"/>
      <c r="W73" s="142"/>
      <c r="X73" s="142"/>
    </row>
    <row r="74" spans="2:24" ht="15" x14ac:dyDescent="0.25">
      <c r="B74" s="185" t="str">
        <f>IF('BVR2'!C78="","",IF('BVR2'!D78="",TRIM(" - "&amp;'BVR2'!C78),TRIM('BVR2'!C78&amp;" / "&amp;'BVR2'!D78)))</f>
        <v>INPUT||pt=C:78||val= / INPUT||pt=D:78||val=</v>
      </c>
      <c r="D74" s="186" t="s">
        <v>313</v>
      </c>
      <c r="E74" s="187" t="str">
        <f>IF(AND('BVR2'!C96="",'BVR2'!C97=""),"",IF('BVR2'!C97="",UPPER('BVR2'!C96&amp;B94),UPPER('BVR2'!C96&amp;" - "&amp;'BVR2'!C97&amp;B94)))</f>
        <v>INPUT||PT=C:96||VAL= - INPUT||PT=C:97||VAL=INPUT||PT=C:98||VAL= / INPUT||PT=D:98||VAL=</v>
      </c>
      <c r="F74" s="187" t="str">
        <f>IF(AND('BVR2'!C99="",'BVR2'!C100=""),"",IF('BVR2'!C100="",UPPER('BVR2'!C99&amp;B97),UPPER('BVR2'!C99&amp;" - "&amp;'BVR2'!C100&amp;B97)))</f>
        <v>INPUT||PT=C:99||VAL= - INPUT||PT=C:100||VAL=INPUT||PT=C:102||VAL= / INPUT||PT=D:101||VAL=</v>
      </c>
      <c r="G74" s="187" t="str">
        <f>IF(AND('BVR2'!C102="",'BVR2'!C103=""),"",IF('BVR2'!C103="",UPPER('BVR2'!C102&amp;B100),UPPER('BVR2'!C102&amp;" - "&amp;'BVR2'!C103&amp;B100)))</f>
        <v>INPUT||PT=C:102||VAL= - INPUT||PT=C:103||VAL=INPUT||PT=C:104||VAL= / INPUT||PT=D:104||VAL=</v>
      </c>
      <c r="H74" s="142"/>
      <c r="I74" s="142"/>
      <c r="J74" s="142"/>
      <c r="K74" s="142"/>
      <c r="L74" s="142"/>
      <c r="M74" s="142"/>
      <c r="N74" s="142"/>
      <c r="O74" s="142"/>
      <c r="P74" s="142"/>
      <c r="Q74" s="142"/>
      <c r="R74" s="142"/>
      <c r="S74" s="142"/>
      <c r="T74" s="142"/>
      <c r="U74" s="142"/>
      <c r="V74" s="142"/>
      <c r="W74" s="142"/>
      <c r="X74" s="142"/>
    </row>
    <row r="75" spans="2:24" ht="15" x14ac:dyDescent="0.25">
      <c r="B75" s="142"/>
      <c r="C75" s="142"/>
      <c r="D75" s="142"/>
      <c r="E75" s="142"/>
      <c r="F75" s="142"/>
      <c r="G75" s="142"/>
      <c r="H75" s="142"/>
      <c r="I75" s="142"/>
      <c r="J75" s="142"/>
      <c r="K75" s="142"/>
      <c r="L75" s="142"/>
      <c r="M75" s="142"/>
      <c r="N75" s="142"/>
      <c r="O75" s="142"/>
      <c r="P75" s="142"/>
      <c r="Q75" s="142"/>
      <c r="R75" s="142"/>
      <c r="S75" s="142"/>
      <c r="T75" s="142"/>
      <c r="U75" s="142"/>
      <c r="V75" s="142"/>
      <c r="W75" s="142"/>
      <c r="X75" s="142"/>
    </row>
    <row r="76" spans="2:24" ht="15" x14ac:dyDescent="0.25">
      <c r="C76" s="142"/>
      <c r="D76" s="142"/>
      <c r="E76" s="142"/>
      <c r="F76" s="142"/>
      <c r="G76" s="142"/>
      <c r="H76" s="142"/>
      <c r="I76" s="142"/>
      <c r="J76" s="142"/>
      <c r="K76" s="142"/>
    </row>
    <row r="77" spans="2:24" ht="15" x14ac:dyDescent="0.25">
      <c r="B77" s="185" t="str">
        <f>IF('BVR2'!C81="","",IF('BVR2'!D81="",TRIM(" - "&amp;'BVR2'!C81),TRIM('BVR2'!C81&amp;" / "&amp;'BVR2'!D81)))</f>
        <v>INPUT||pt=C:81||val= / INPUT||pt=D:81||val=</v>
      </c>
      <c r="E77" s="142"/>
      <c r="F77" s="142"/>
      <c r="G77" s="142"/>
      <c r="H77" s="142"/>
      <c r="I77" s="142"/>
      <c r="J77" s="142"/>
      <c r="K77" s="142"/>
      <c r="L77" s="142"/>
      <c r="M77" s="142"/>
      <c r="N77" s="142"/>
      <c r="O77" s="142"/>
      <c r="P77" s="142"/>
      <c r="Q77" s="142"/>
      <c r="R77" s="142"/>
      <c r="S77" s="142"/>
      <c r="T77" s="142"/>
      <c r="U77" s="142"/>
      <c r="V77" s="142"/>
      <c r="W77" s="142"/>
      <c r="X77" s="142"/>
    </row>
    <row r="78" spans="2:24" ht="15" x14ac:dyDescent="0.25">
      <c r="B78" s="142"/>
      <c r="C78" s="142"/>
      <c r="D78" s="142"/>
      <c r="E78" s="142"/>
      <c r="F78" s="142"/>
      <c r="G78" s="142"/>
      <c r="H78" s="142"/>
      <c r="I78" s="142"/>
      <c r="J78" s="142"/>
      <c r="K78" s="142"/>
      <c r="L78" s="142"/>
      <c r="M78" s="142"/>
      <c r="N78" s="142"/>
      <c r="O78" s="142"/>
      <c r="P78" s="142"/>
      <c r="Q78" s="142"/>
      <c r="R78" s="142"/>
      <c r="S78" s="142"/>
      <c r="T78" s="142"/>
      <c r="U78" s="142"/>
      <c r="V78" s="142"/>
      <c r="W78" s="142"/>
      <c r="X78" s="142"/>
    </row>
    <row r="79" spans="2:24" ht="15" x14ac:dyDescent="0.25">
      <c r="B79" s="142"/>
      <c r="C79" s="142"/>
      <c r="D79" s="142"/>
      <c r="E79" s="142"/>
      <c r="F79" s="142"/>
      <c r="G79" s="142"/>
      <c r="H79" s="142"/>
      <c r="I79" s="142"/>
      <c r="J79" s="142"/>
      <c r="K79" s="142"/>
      <c r="L79" s="142"/>
      <c r="M79" s="142"/>
      <c r="N79" s="142"/>
      <c r="O79" s="142"/>
      <c r="P79" s="142"/>
      <c r="Q79" s="142"/>
      <c r="R79" s="142"/>
      <c r="S79" s="142"/>
      <c r="T79" s="142"/>
      <c r="U79" s="142"/>
      <c r="V79" s="142"/>
      <c r="W79" s="142"/>
      <c r="X79" s="142"/>
    </row>
    <row r="80" spans="2:24" ht="15" x14ac:dyDescent="0.25">
      <c r="B80" s="185" t="str">
        <f>IF('BVR2'!C84="","",IF('BVR2'!D84="",TRIM(" - "&amp;'BVR2'!C84),TRIM('BVR2'!C84&amp;" / "&amp;'BVR2'!D84)))</f>
        <v>INPUT||pt=C:84||val= / INPUT||pt=D:84||val=</v>
      </c>
      <c r="C80" s="142"/>
      <c r="D80" s="142"/>
      <c r="E80" s="142"/>
      <c r="F80" s="142"/>
      <c r="G80" s="142"/>
      <c r="H80" s="142"/>
      <c r="I80" s="142"/>
      <c r="J80" s="142"/>
      <c r="K80" s="142"/>
      <c r="L80" s="142"/>
      <c r="M80" s="142"/>
      <c r="N80" s="142"/>
      <c r="O80" s="142"/>
      <c r="P80" s="142"/>
      <c r="Q80" s="142"/>
      <c r="R80" s="142"/>
      <c r="S80" s="142"/>
      <c r="T80" s="142"/>
      <c r="U80" s="142"/>
      <c r="V80" s="142"/>
      <c r="W80" s="142"/>
      <c r="X80" s="142"/>
    </row>
    <row r="81" spans="2:24" ht="15" x14ac:dyDescent="0.25">
      <c r="B81" s="142"/>
      <c r="C81" s="142"/>
      <c r="D81" s="142"/>
      <c r="E81" s="142"/>
      <c r="F81" s="142"/>
      <c r="G81" s="142"/>
      <c r="H81" s="142"/>
      <c r="I81" s="142"/>
      <c r="J81" s="142"/>
      <c r="K81" s="142"/>
      <c r="L81" s="142"/>
      <c r="M81" s="142"/>
      <c r="N81" s="142"/>
      <c r="O81" s="142"/>
      <c r="P81" s="142"/>
      <c r="Q81" s="142"/>
      <c r="R81" s="142"/>
      <c r="S81" s="142"/>
      <c r="T81" s="142"/>
      <c r="U81" s="142"/>
      <c r="V81" s="142"/>
      <c r="W81" s="142"/>
      <c r="X81" s="142"/>
    </row>
    <row r="82" spans="2:24" ht="15" x14ac:dyDescent="0.25">
      <c r="B82" s="142"/>
      <c r="C82" s="142"/>
      <c r="D82" s="142"/>
      <c r="E82" s="142"/>
      <c r="F82" s="142"/>
      <c r="G82" s="142"/>
      <c r="H82" s="142"/>
      <c r="I82" s="142"/>
      <c r="J82" s="142"/>
      <c r="K82" s="142"/>
      <c r="L82" s="142"/>
      <c r="M82" s="142"/>
      <c r="N82" s="142"/>
      <c r="O82" s="142"/>
      <c r="P82" s="142"/>
      <c r="Q82" s="142"/>
      <c r="R82" s="142"/>
      <c r="S82" s="142"/>
      <c r="T82" s="142"/>
      <c r="U82" s="142"/>
      <c r="V82" s="142"/>
      <c r="W82" s="142"/>
      <c r="X82" s="142"/>
    </row>
    <row r="83" spans="2:24" ht="15" x14ac:dyDescent="0.25">
      <c r="B83" s="142"/>
      <c r="C83" s="142"/>
      <c r="D83" s="142"/>
      <c r="L83" s="142"/>
      <c r="M83" s="142"/>
      <c r="N83" s="142"/>
      <c r="O83" s="142"/>
      <c r="P83" s="142"/>
      <c r="Q83" s="142"/>
      <c r="R83" s="142"/>
      <c r="S83" s="142"/>
      <c r="T83" s="142"/>
      <c r="U83" s="142"/>
      <c r="V83" s="142"/>
      <c r="W83" s="142"/>
      <c r="X83" s="142"/>
    </row>
    <row r="84" spans="2:24" ht="15" x14ac:dyDescent="0.25">
      <c r="B84" s="185" t="str">
        <f>IF('BVR2'!C88="","",IF('BVR2'!D88="",TRIM(" - "&amp;'BVR2'!C88),TRIM('BVR2'!C88&amp;" / "&amp;'BVR2'!D88)))</f>
        <v>INPUT||pt=C:88||val= / INPUT||pt=D:88||val=</v>
      </c>
      <c r="C84" s="142"/>
      <c r="D84" s="142"/>
      <c r="E84" s="142"/>
      <c r="F84" s="142"/>
      <c r="G84" s="142"/>
      <c r="H84" s="142"/>
      <c r="I84" s="142"/>
      <c r="J84" s="142"/>
      <c r="K84" s="142"/>
      <c r="L84" s="142"/>
      <c r="M84" s="142"/>
      <c r="N84" s="142"/>
      <c r="O84" s="142"/>
      <c r="P84" s="142"/>
      <c r="Q84" s="142"/>
      <c r="R84" s="142"/>
      <c r="S84" s="142"/>
      <c r="T84" s="142"/>
      <c r="U84" s="142"/>
      <c r="V84" s="142"/>
      <c r="W84" s="142"/>
      <c r="X84" s="142"/>
    </row>
    <row r="85" spans="2:24" ht="15" x14ac:dyDescent="0.25">
      <c r="B85" s="142"/>
      <c r="C85" s="142"/>
      <c r="D85" s="142"/>
      <c r="E85" s="142"/>
      <c r="F85" s="142"/>
      <c r="G85" s="142"/>
      <c r="H85" s="142"/>
      <c r="I85" s="142"/>
      <c r="J85" s="142"/>
      <c r="K85" s="142"/>
      <c r="L85" s="142"/>
      <c r="M85" s="142"/>
      <c r="N85" s="142"/>
      <c r="O85" s="142"/>
      <c r="P85" s="142"/>
      <c r="Q85" s="142"/>
      <c r="R85" s="142"/>
      <c r="S85" s="142"/>
      <c r="T85" s="142"/>
      <c r="U85" s="142"/>
      <c r="V85" s="142"/>
      <c r="W85" s="142"/>
      <c r="X85" s="142"/>
    </row>
    <row r="86" spans="2:24" ht="15" x14ac:dyDescent="0.25">
      <c r="C86" s="142"/>
      <c r="D86" s="142"/>
      <c r="E86" s="142"/>
      <c r="F86" s="142"/>
      <c r="G86" s="142"/>
      <c r="H86" s="142"/>
      <c r="I86" s="142"/>
      <c r="J86" s="142"/>
      <c r="K86" s="142"/>
    </row>
    <row r="87" spans="2:24" ht="15" x14ac:dyDescent="0.25">
      <c r="B87" s="185" t="str">
        <f>IF('BVR2'!C91="","",IF('BVR2'!D91="",TRIM(" - "&amp;'BVR2'!C91),TRIM('BVR2'!C91&amp;" / "&amp;'BVR2'!D91)))</f>
        <v>INPUT||pt=C:91||val= / INPUT||pt=D:91||val=</v>
      </c>
      <c r="E87" s="142"/>
      <c r="F87" s="142"/>
      <c r="G87" s="142"/>
      <c r="H87" s="142"/>
      <c r="I87" s="142"/>
      <c r="J87" s="142"/>
      <c r="K87" s="142"/>
      <c r="L87" s="142"/>
      <c r="M87" s="142"/>
      <c r="N87" s="142"/>
      <c r="O87" s="142"/>
      <c r="P87" s="142"/>
      <c r="Q87" s="142"/>
      <c r="R87" s="142"/>
      <c r="S87" s="142"/>
      <c r="T87" s="142"/>
      <c r="U87" s="142"/>
      <c r="V87" s="142"/>
      <c r="W87" s="142"/>
      <c r="X87" s="142"/>
    </row>
    <row r="88" spans="2:24" ht="15" x14ac:dyDescent="0.25">
      <c r="B88" s="142"/>
      <c r="C88" s="142"/>
      <c r="D88" s="142"/>
      <c r="E88" s="142"/>
      <c r="F88" s="142"/>
      <c r="G88" s="142"/>
      <c r="H88" s="142"/>
      <c r="I88" s="142"/>
      <c r="J88" s="142"/>
      <c r="K88" s="142"/>
      <c r="L88" s="142"/>
      <c r="M88" s="142"/>
      <c r="N88" s="142"/>
      <c r="O88" s="142"/>
      <c r="P88" s="142"/>
      <c r="Q88" s="142"/>
      <c r="R88" s="142"/>
      <c r="S88" s="142"/>
      <c r="T88" s="142"/>
      <c r="U88" s="142"/>
      <c r="V88" s="142"/>
      <c r="W88" s="142"/>
      <c r="X88" s="142"/>
    </row>
    <row r="89" spans="2:24" ht="15" x14ac:dyDescent="0.25">
      <c r="B89" s="142"/>
      <c r="C89" s="142"/>
      <c r="D89" s="142"/>
      <c r="E89" s="142"/>
      <c r="F89" s="142"/>
      <c r="G89" s="142"/>
      <c r="H89" s="142"/>
      <c r="I89" s="142"/>
      <c r="J89" s="142"/>
      <c r="K89" s="142"/>
      <c r="L89" s="142"/>
      <c r="M89" s="142"/>
      <c r="N89" s="142"/>
      <c r="O89" s="142"/>
      <c r="P89" s="142"/>
      <c r="Q89" s="142"/>
      <c r="R89" s="142"/>
      <c r="S89" s="142"/>
      <c r="T89" s="142"/>
      <c r="U89" s="142"/>
      <c r="V89" s="142"/>
      <c r="W89" s="142"/>
      <c r="X89" s="142"/>
    </row>
    <row r="90" spans="2:24" ht="15" x14ac:dyDescent="0.25">
      <c r="B90" s="185" t="str">
        <f>IF('BVR2'!C94="","",IF('BVR2'!D94="",TRIM(" - "&amp;'BVR2'!C94),TRIM('BVR2'!C94&amp;" / "&amp;'BVR2'!D94)))</f>
        <v>INPUT||pt=C:94||val= / INPUT||pt=D:94||val=</v>
      </c>
      <c r="C90" s="142"/>
      <c r="D90" s="142"/>
      <c r="E90" s="142"/>
      <c r="F90" s="142"/>
      <c r="G90" s="142"/>
      <c r="H90" s="142"/>
      <c r="I90" s="142"/>
      <c r="J90" s="142"/>
      <c r="K90" s="142"/>
      <c r="L90" s="142"/>
      <c r="M90" s="142"/>
      <c r="N90" s="142"/>
      <c r="O90" s="142"/>
      <c r="P90" s="142"/>
      <c r="Q90" s="142"/>
      <c r="R90" s="142"/>
      <c r="S90" s="142"/>
      <c r="T90" s="142"/>
      <c r="U90" s="142"/>
      <c r="V90" s="142"/>
      <c r="W90" s="142"/>
      <c r="X90" s="142"/>
    </row>
    <row r="91" spans="2:24" ht="15" x14ac:dyDescent="0.25">
      <c r="B91" s="142"/>
      <c r="C91" s="142"/>
      <c r="D91" s="142"/>
      <c r="E91" s="142"/>
      <c r="F91" s="142"/>
      <c r="G91" s="142"/>
      <c r="H91" s="142"/>
      <c r="I91" s="142"/>
      <c r="J91" s="142"/>
      <c r="K91" s="142"/>
      <c r="L91" s="142"/>
      <c r="M91" s="142"/>
      <c r="N91" s="142"/>
      <c r="O91" s="142"/>
      <c r="P91" s="142"/>
      <c r="Q91" s="142"/>
      <c r="R91" s="142"/>
      <c r="S91" s="142"/>
      <c r="T91" s="142"/>
      <c r="U91" s="142"/>
      <c r="V91" s="142"/>
      <c r="W91" s="142"/>
      <c r="X91" s="142"/>
    </row>
    <row r="92" spans="2:24" ht="15" x14ac:dyDescent="0.25">
      <c r="B92" s="142"/>
      <c r="C92" s="142"/>
      <c r="D92" s="142"/>
      <c r="E92" s="142"/>
      <c r="F92" s="142"/>
      <c r="G92" s="142"/>
      <c r="H92" s="142"/>
      <c r="I92" s="142"/>
      <c r="J92" s="142"/>
      <c r="K92" s="142"/>
      <c r="L92" s="142"/>
      <c r="M92" s="142"/>
      <c r="N92" s="142"/>
      <c r="O92" s="142"/>
      <c r="P92" s="142"/>
      <c r="Q92" s="142"/>
      <c r="R92" s="142"/>
      <c r="S92" s="142"/>
      <c r="T92" s="142"/>
      <c r="U92" s="142"/>
      <c r="V92" s="142"/>
      <c r="W92" s="142"/>
      <c r="X92" s="142"/>
    </row>
    <row r="93" spans="2:24" ht="15" x14ac:dyDescent="0.25">
      <c r="B93" s="142"/>
      <c r="C93" s="142"/>
      <c r="D93" s="142"/>
      <c r="L93" s="142"/>
      <c r="M93" s="142"/>
      <c r="N93" s="142"/>
      <c r="O93" s="142"/>
      <c r="P93" s="142"/>
      <c r="Q93" s="142"/>
      <c r="R93" s="142"/>
      <c r="S93" s="142"/>
      <c r="T93" s="142"/>
      <c r="U93" s="142"/>
      <c r="V93" s="142"/>
      <c r="W93" s="142"/>
      <c r="X93" s="142"/>
    </row>
    <row r="94" spans="2:24" ht="15" x14ac:dyDescent="0.25">
      <c r="B94" s="185" t="str">
        <f>IF('BVR2'!C98="","",IF('BVR2'!D98="",TRIM(" - "&amp;'BVR2'!C98),TRIM('BVR2'!C98&amp;" / "&amp;'BVR2'!D98)))</f>
        <v>INPUT||pt=C:98||val= / INPUT||pt=D:98||val=</v>
      </c>
      <c r="C94" s="142"/>
      <c r="D94" s="142"/>
      <c r="L94" s="142"/>
      <c r="M94" s="142"/>
      <c r="N94" s="142"/>
      <c r="O94" s="142"/>
      <c r="P94" s="142"/>
      <c r="Q94" s="142"/>
      <c r="R94" s="142"/>
      <c r="S94" s="142"/>
      <c r="T94" s="142"/>
      <c r="U94" s="142"/>
      <c r="V94" s="142"/>
      <c r="W94" s="142"/>
      <c r="X94" s="142"/>
    </row>
    <row r="95" spans="2:24" ht="15" x14ac:dyDescent="0.25">
      <c r="B95" s="142"/>
      <c r="C95" s="142"/>
      <c r="D95" s="142"/>
      <c r="L95" s="142"/>
      <c r="M95" s="142"/>
      <c r="N95" s="142"/>
      <c r="O95" s="142"/>
      <c r="P95" s="142"/>
      <c r="Q95" s="142"/>
      <c r="R95" s="142"/>
      <c r="S95" s="142"/>
      <c r="T95" s="142"/>
      <c r="U95" s="142"/>
      <c r="V95" s="142"/>
      <c r="W95" s="142"/>
      <c r="X95" s="142"/>
    </row>
    <row r="96" spans="2:24" ht="15" x14ac:dyDescent="0.25">
      <c r="C96" s="142"/>
      <c r="D96" s="142"/>
    </row>
    <row r="97" spans="2:2" x14ac:dyDescent="0.25">
      <c r="B97" s="144" t="str">
        <f>IF('BVR2'!C101="","",IF('BVR2'!D101="",TRIM(" - "&amp;'BVR2'!C101),TRIM('BVR2'!C101&amp;" / "&amp;'BVR2'!D101)))</f>
        <v>INPUT||pt=C:102||val= / INPUT||pt=D:101||val=</v>
      </c>
    </row>
    <row r="100" spans="2:2" x14ac:dyDescent="0.25">
      <c r="B100" s="144" t="str">
        <f>IF('BVR2'!C104="","",IF('BVR2'!D104="",TRIM(" - "&amp;'BVR2'!C104),TRIM('BVR2'!C104&amp;" / "&amp;'BVR2'!D104)))</f>
        <v>INPUT||pt=C:104||val= / INPUT||pt=D:104||val=</v>
      </c>
    </row>
    <row r="129" spans="2:6" x14ac:dyDescent="0.25">
      <c r="C129" s="144" t="str">
        <f>IF('BVR2'!B129="YES","LAND","")</f>
        <v/>
      </c>
      <c r="D129" s="144" t="str">
        <f>IF('BVR2'!B130="YES","BUILDING","")</f>
        <v/>
      </c>
      <c r="E129" s="144" t="str">
        <f>IF('BVR2'!F129="YES","MACHINERIES","")</f>
        <v/>
      </c>
      <c r="F129" s="144" t="str">
        <f>IF('BVR2'!F130="YES","TRANSPORTATION EQUIPMENTS","")</f>
        <v/>
      </c>
    </row>
    <row r="130" spans="2:6" x14ac:dyDescent="0.25">
      <c r="B130" s="141" t="s">
        <v>757</v>
      </c>
      <c r="C130" s="141" t="s">
        <v>759</v>
      </c>
      <c r="E130" s="141" t="s">
        <v>765</v>
      </c>
      <c r="F130" s="141" t="s">
        <v>767</v>
      </c>
    </row>
    <row r="131" spans="2:6" x14ac:dyDescent="0.25">
      <c r="B131" s="141" t="s">
        <v>758</v>
      </c>
      <c r="C131" s="141" t="s">
        <v>760</v>
      </c>
      <c r="E131" s="141" t="s">
        <v>766</v>
      </c>
      <c r="F131" s="141" t="s">
        <v>768</v>
      </c>
    </row>
    <row r="132" spans="2:6" x14ac:dyDescent="0.25">
      <c r="B132" s="141" t="s">
        <v>761</v>
      </c>
      <c r="C132" s="141" t="s">
        <v>763</v>
      </c>
      <c r="E132" s="141" t="s">
        <v>769</v>
      </c>
      <c r="F132" s="141" t="s">
        <v>771</v>
      </c>
    </row>
    <row r="133" spans="2:6" x14ac:dyDescent="0.25">
      <c r="B133" s="141" t="s">
        <v>762</v>
      </c>
      <c r="C133" s="141" t="s">
        <v>764</v>
      </c>
      <c r="E133" s="141" t="s">
        <v>770</v>
      </c>
      <c r="F133" s="141" t="s">
        <v>772</v>
      </c>
    </row>
    <row r="134" spans="2:6" x14ac:dyDescent="0.25">
      <c r="B134" s="141" t="s">
        <v>773</v>
      </c>
      <c r="C134" s="141" t="s">
        <v>775</v>
      </c>
      <c r="E134" s="141" t="s">
        <v>779</v>
      </c>
      <c r="F134" s="141" t="s">
        <v>777</v>
      </c>
    </row>
    <row r="135" spans="2:6" x14ac:dyDescent="0.25">
      <c r="B135" s="141" t="s">
        <v>774</v>
      </c>
      <c r="C135" s="141" t="s">
        <v>776</v>
      </c>
      <c r="E135" s="141" t="s">
        <v>780</v>
      </c>
      <c r="F135" s="141" t="s">
        <v>778</v>
      </c>
    </row>
    <row r="141" spans="2:6" x14ac:dyDescent="0.25">
      <c r="B141" s="140" t="s">
        <v>739</v>
      </c>
      <c r="C141" s="140" t="s">
        <v>753</v>
      </c>
      <c r="D141" s="140" t="s">
        <v>755</v>
      </c>
    </row>
    <row r="142" spans="2:6" x14ac:dyDescent="0.25">
      <c r="B142" s="140" t="s">
        <v>740</v>
      </c>
      <c r="C142" s="140" t="s">
        <v>754</v>
      </c>
      <c r="D142" s="140" t="s">
        <v>756</v>
      </c>
    </row>
    <row r="147" spans="3:5" x14ac:dyDescent="0.25">
      <c r="C147" s="140" t="s">
        <v>735</v>
      </c>
      <c r="D147" s="140" t="s">
        <v>743</v>
      </c>
      <c r="E147" s="140" t="s">
        <v>751</v>
      </c>
    </row>
    <row r="148" spans="3:5" x14ac:dyDescent="0.25">
      <c r="C148" s="140" t="s">
        <v>736</v>
      </c>
      <c r="D148" s="140" t="s">
        <v>744</v>
      </c>
      <c r="E148" s="140" t="s">
        <v>752</v>
      </c>
    </row>
    <row r="149" spans="3:5" x14ac:dyDescent="0.25">
      <c r="C149" s="140" t="s">
        <v>737</v>
      </c>
      <c r="D149" s="140" t="s">
        <v>749</v>
      </c>
      <c r="E149" s="140" t="s">
        <v>747</v>
      </c>
    </row>
    <row r="150" spans="3:5" x14ac:dyDescent="0.25">
      <c r="C150" s="140" t="s">
        <v>738</v>
      </c>
      <c r="D150" s="140" t="s">
        <v>750</v>
      </c>
      <c r="E150" s="140" t="s">
        <v>748</v>
      </c>
    </row>
    <row r="155" spans="3:5" x14ac:dyDescent="0.25">
      <c r="D155" s="141" t="s">
        <v>721</v>
      </c>
    </row>
    <row r="156" spans="3:5" x14ac:dyDescent="0.25">
      <c r="D156" s="141" t="s">
        <v>722</v>
      </c>
    </row>
    <row r="157" spans="3:5" x14ac:dyDescent="0.25">
      <c r="D157" s="141" t="s">
        <v>723</v>
      </c>
    </row>
    <row r="158" spans="3:5" x14ac:dyDescent="0.25">
      <c r="D158" s="141" t="s">
        <v>724</v>
      </c>
    </row>
  </sheetData>
  <mergeCells count="2">
    <mergeCell ref="D43:F43"/>
    <mergeCell ref="G43:H4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PD form</vt:lpstr>
      <vt:lpstr>BV form (2)</vt:lpstr>
      <vt:lpstr>BVR2</vt:lpstr>
      <vt:lpstr>BV form</vt:lpstr>
      <vt:lpstr>DROPDOWN LIST</vt:lpstr>
      <vt:lpstr>'BV form'!Print_Area</vt:lpstr>
      <vt:lpstr>'BV form (2)'!Print_Area</vt:lpstr>
      <vt:lpstr>'BVR2'!Print_Area</vt:lpstr>
      <vt:lpstr>'PD form'!Print_Area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jcdomingo</dc:creator>
  <cp:lastModifiedBy>Dodong Pogi</cp:lastModifiedBy>
  <cp:revision>1</cp:revision>
  <cp:lastPrinted>2013-04-06T03:43:00Z</cp:lastPrinted>
  <dcterms:created xsi:type="dcterms:W3CDTF">2004-08-20T09:20:34Z</dcterms:created>
  <dcterms:modified xsi:type="dcterms:W3CDTF">2020-02-24T03:03:20Z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-553867461</vt:i4>
  </property>
  <property fmtid="{D5CDD505-2E9C-101B-9397-08002B2CF9AE}" pid="3" name="_AuthorEmail">
    <vt:lpwstr>mgsim@rcbcsavings.com</vt:lpwstr>
  </property>
  <property fmtid="{D5CDD505-2E9C-101B-9397-08002B2CF9AE}" pid="4" name="_AuthorEmailDisplayName">
    <vt:lpwstr>Marcial G. Sim Jr.</vt:lpwstr>
  </property>
  <property fmtid="{D5CDD505-2E9C-101B-9397-08002B2CF9AE}" pid="5" name="_EmailSubject">
    <vt:lpwstr>Proposed CI forms for external CI</vt:lpwstr>
  </property>
  <property fmtid="{D5CDD505-2E9C-101B-9397-08002B2CF9AE}" pid="6" name="_PreviousAdHocReviewCycleID">
    <vt:i4>1132908127</vt:i4>
  </property>
  <property fmtid="{D5CDD505-2E9C-101B-9397-08002B2CF9AE}" pid="7" name="_ReviewingToolsShownOnce">
    <vt:lpwstr/>
  </property>
</Properties>
</file>