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statistical_results/cor/"/>
    </mc:Choice>
  </mc:AlternateContent>
  <xr:revisionPtr revIDLastSave="0" documentId="13_ncr:1_{37BE1345-E59E-1A43-96BC-E3DEA952D4A9}" xr6:coauthVersionLast="47" xr6:coauthVersionMax="47" xr10:uidLastSave="{00000000-0000-0000-0000-000000000000}"/>
  <bookViews>
    <workbookView xWindow="37180" yWindow="780" windowWidth="28040" windowHeight="16940" xr2:uid="{B5CFC9CD-33D7-BD45-9CBE-28F9C363F6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G21" i="1"/>
  <c r="F22" i="1"/>
  <c r="F21" i="1"/>
  <c r="D21" i="1"/>
  <c r="Q4" i="1"/>
  <c r="Q5" i="1"/>
  <c r="Q3" i="1"/>
  <c r="P4" i="1"/>
  <c r="P5" i="1"/>
  <c r="P3" i="1"/>
  <c r="D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M6" i="1"/>
  <c r="F4" i="1"/>
  <c r="F5" i="1"/>
  <c r="F13" i="1"/>
  <c r="F14" i="1"/>
  <c r="E5" i="1"/>
  <c r="E6" i="1"/>
  <c r="E7" i="1"/>
  <c r="E10" i="1"/>
  <c r="E13" i="1"/>
  <c r="E14" i="1"/>
  <c r="E15" i="1"/>
  <c r="D5" i="1"/>
  <c r="D6" i="1"/>
  <c r="D13" i="1"/>
  <c r="D14" i="1"/>
  <c r="M5" i="1"/>
  <c r="F6" i="1" s="1"/>
  <c r="M4" i="1"/>
  <c r="E8" i="1" s="1"/>
  <c r="M3" i="1"/>
  <c r="D7" i="1" s="1"/>
  <c r="L5" i="1"/>
  <c r="L4" i="1"/>
  <c r="L3" i="1"/>
  <c r="D4" i="1" l="1"/>
  <c r="F12" i="1"/>
  <c r="D11" i="1"/>
  <c r="D3" i="1"/>
  <c r="E12" i="1"/>
  <c r="E4" i="1"/>
  <c r="F11" i="1"/>
  <c r="F3" i="1"/>
  <c r="D10" i="1"/>
  <c r="E11" i="1"/>
  <c r="E3" i="1"/>
  <c r="F10" i="1"/>
  <c r="D2" i="1"/>
  <c r="F9" i="1"/>
  <c r="D16" i="1"/>
  <c r="D8" i="1"/>
  <c r="E2" i="1"/>
  <c r="E9" i="1"/>
  <c r="F16" i="1"/>
  <c r="F8" i="1"/>
  <c r="D12" i="1"/>
  <c r="D9" i="1"/>
  <c r="F2" i="1"/>
  <c r="D15" i="1"/>
  <c r="E16" i="1"/>
  <c r="F15" i="1"/>
  <c r="F7" i="1"/>
  <c r="E17" i="1"/>
  <c r="N4" i="1" s="1"/>
  <c r="D17" i="1" l="1"/>
  <c r="F17" i="1"/>
  <c r="N5" i="1" s="1"/>
  <c r="D22" i="1" l="1"/>
  <c r="N3" i="1"/>
</calcChain>
</file>

<file path=xl/sharedStrings.xml><?xml version="1.0" encoding="utf-8"?>
<sst xmlns="http://schemas.openxmlformats.org/spreadsheetml/2006/main" count="33" uniqueCount="28">
  <si>
    <t>group2</t>
  </si>
  <si>
    <t>group1</t>
  </si>
  <si>
    <t>group3</t>
  </si>
  <si>
    <t>count</t>
  </si>
  <si>
    <t>sum</t>
  </si>
  <si>
    <t>variance</t>
  </si>
  <si>
    <t>d_g1^2</t>
  </si>
  <si>
    <t>d_g2^2</t>
  </si>
  <si>
    <t>d_g3^2</t>
  </si>
  <si>
    <t>spread</t>
  </si>
  <si>
    <t>s^2=fraq{\sum(x_i - \hat{x}^2)}{n-1}</t>
  </si>
  <si>
    <t>mean</t>
  </si>
  <si>
    <t>SS</t>
  </si>
  <si>
    <t>SSW</t>
  </si>
  <si>
    <t>SSB</t>
  </si>
  <si>
    <t>SS between groups</t>
  </si>
  <si>
    <t>variation of each mean arround the grand mean</t>
  </si>
  <si>
    <t>SS within groups</t>
  </si>
  <si>
    <t>variation due to individial differences in the score</t>
  </si>
  <si>
    <t>grand mean</t>
  </si>
  <si>
    <t>SST</t>
  </si>
  <si>
    <t>df</t>
  </si>
  <si>
    <t>MS</t>
  </si>
  <si>
    <t>F</t>
  </si>
  <si>
    <t>f-crit</t>
  </si>
  <si>
    <t>pval</t>
  </si>
  <si>
    <t>F stat &gt; F crit; test is significant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</si>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</sst>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FD5E-17F0-6742-817E-02A1356DB7AC}">
  <dimension ref="A1:Q25"/>
  <sheetViews>
    <sheetView tabSelected="1" topLeftCell="A4" zoomScale="164" workbookViewId="0">
      <selection activeCell="J21" sqref="J21"/>
    </sheetView>
  </sheetViews>
  <sheetFormatPr baseColWidth="10" defaultRowHeight="16" x14ac:dyDescent="0.2"/>
  <sheetData>
    <row r="1" spans="1:17" x14ac:dyDescent="0.2">
      <c r="A1" t="s">
        <v>1</v>
      </c>
      <c r="B1" t="s">
        <v>0</v>
      </c>
      <c r="C1" t="s">
        <v>2</v>
      </c>
      <c r="D1" t="s">
        <v>6</v>
      </c>
      <c r="E1" t="s">
        <v>7</v>
      </c>
      <c r="F1" t="s">
        <v>8</v>
      </c>
      <c r="N1" t="s">
        <v>9</v>
      </c>
    </row>
    <row r="2" spans="1:17" x14ac:dyDescent="0.2">
      <c r="A2">
        <v>48</v>
      </c>
      <c r="B2">
        <v>49</v>
      </c>
      <c r="C2">
        <v>47</v>
      </c>
      <c r="D2">
        <f>(A2-$M$3)^2</f>
        <v>0.21777777777777954</v>
      </c>
      <c r="E2">
        <f>(B2-$M$4)^2</f>
        <v>1</v>
      </c>
      <c r="F2">
        <f>(C2-$M$5)^2</f>
        <v>13.937777777777784</v>
      </c>
      <c r="G2">
        <f>(A2-$M$6)^2</f>
        <v>3.0044444444444478</v>
      </c>
      <c r="H2">
        <f t="shared" ref="H2:I16" si="0">(B2-$M$6)^2</f>
        <v>0.53777777777777913</v>
      </c>
      <c r="I2">
        <f t="shared" si="0"/>
        <v>7.4711111111111164</v>
      </c>
      <c r="K2" t="s">
        <v>3</v>
      </c>
      <c r="L2" t="s">
        <v>4</v>
      </c>
      <c r="M2" t="s">
        <v>11</v>
      </c>
      <c r="N2" t="s">
        <v>5</v>
      </c>
    </row>
    <row r="3" spans="1:17" x14ac:dyDescent="0.2">
      <c r="A3">
        <v>51</v>
      </c>
      <c r="B3">
        <v>55</v>
      </c>
      <c r="C3">
        <v>51</v>
      </c>
      <c r="D3">
        <f t="shared" ref="D3:D16" si="1">(A3-$M$3)^2</f>
        <v>6.4177777777777685</v>
      </c>
      <c r="E3">
        <f t="shared" ref="E3:E16" si="2">(B3-$M$4)^2</f>
        <v>25</v>
      </c>
      <c r="F3">
        <f t="shared" ref="F3:F16" si="3">(C3-$M$5)^2</f>
        <v>7.1111111111110611E-2</v>
      </c>
      <c r="G3">
        <f t="shared" ref="G3:G16" si="4">(A3-$M$6)^2</f>
        <v>1.6044444444444421</v>
      </c>
      <c r="H3">
        <f t="shared" si="0"/>
        <v>27.737777777777769</v>
      </c>
      <c r="I3">
        <f t="shared" si="0"/>
        <v>1.6044444444444421</v>
      </c>
      <c r="J3" t="s">
        <v>1</v>
      </c>
      <c r="K3">
        <v>15</v>
      </c>
      <c r="L3">
        <f>SUM(A2:A16)</f>
        <v>727</v>
      </c>
      <c r="M3">
        <f>AVERAGE(A2:A16)</f>
        <v>48.466666666666669</v>
      </c>
      <c r="N3">
        <f>D17/14</f>
        <v>10.266666666666667</v>
      </c>
      <c r="P3">
        <f>(M3-$M$6)^2</f>
        <v>1.6044444444444421</v>
      </c>
      <c r="Q3">
        <f>P3*15</f>
        <v>24.066666666666631</v>
      </c>
    </row>
    <row r="4" spans="1:17" x14ac:dyDescent="0.2">
      <c r="A4">
        <v>49</v>
      </c>
      <c r="B4">
        <v>53</v>
      </c>
      <c r="C4">
        <v>55</v>
      </c>
      <c r="D4">
        <f t="shared" si="1"/>
        <v>0.28444444444444245</v>
      </c>
      <c r="E4">
        <f t="shared" si="2"/>
        <v>9</v>
      </c>
      <c r="F4">
        <f t="shared" si="3"/>
        <v>18.204444444444437</v>
      </c>
      <c r="G4">
        <f t="shared" si="4"/>
        <v>0.53777777777777913</v>
      </c>
      <c r="H4">
        <f t="shared" si="0"/>
        <v>10.671111111111104</v>
      </c>
      <c r="I4">
        <f t="shared" si="0"/>
        <v>27.737777777777769</v>
      </c>
      <c r="J4" t="s">
        <v>0</v>
      </c>
      <c r="K4">
        <v>15</v>
      </c>
      <c r="L4">
        <f>SUM(B2:B16)</f>
        <v>750</v>
      </c>
      <c r="M4">
        <f>AVERAGE(B2:B16)</f>
        <v>50</v>
      </c>
      <c r="N4">
        <f>E17/14</f>
        <v>11.714285714285714</v>
      </c>
      <c r="P4">
        <f t="shared" ref="P4:P5" si="5">(M4-$M$6)^2</f>
        <v>7.1111111111110611E-2</v>
      </c>
      <c r="Q4">
        <f t="shared" ref="Q4:Q5" si="6">P4*15</f>
        <v>1.0666666666666591</v>
      </c>
    </row>
    <row r="5" spans="1:17" x14ac:dyDescent="0.2">
      <c r="A5">
        <v>45</v>
      </c>
      <c r="B5">
        <v>54</v>
      </c>
      <c r="C5">
        <v>47</v>
      </c>
      <c r="D5">
        <f t="shared" si="1"/>
        <v>12.017777777777791</v>
      </c>
      <c r="E5">
        <f t="shared" si="2"/>
        <v>16</v>
      </c>
      <c r="F5">
        <f t="shared" si="3"/>
        <v>13.937777777777784</v>
      </c>
      <c r="G5">
        <f t="shared" si="4"/>
        <v>22.404444444444454</v>
      </c>
      <c r="H5">
        <f t="shared" si="0"/>
        <v>18.204444444444437</v>
      </c>
      <c r="I5">
        <f t="shared" si="0"/>
        <v>7.4711111111111164</v>
      </c>
      <c r="J5" t="s">
        <v>2</v>
      </c>
      <c r="K5">
        <v>15</v>
      </c>
      <c r="L5">
        <f>SUM(C2:C16)</f>
        <v>761</v>
      </c>
      <c r="M5">
        <f>AVERAGE(C2:C16)</f>
        <v>50.733333333333334</v>
      </c>
      <c r="N5">
        <f>F17/14</f>
        <v>13.495238095238095</v>
      </c>
      <c r="P5">
        <f t="shared" si="5"/>
        <v>1</v>
      </c>
      <c r="Q5">
        <f t="shared" si="6"/>
        <v>15</v>
      </c>
    </row>
    <row r="6" spans="1:17" x14ac:dyDescent="0.2">
      <c r="A6">
        <v>53</v>
      </c>
      <c r="B6">
        <v>48</v>
      </c>
      <c r="C6">
        <v>57</v>
      </c>
      <c r="D6">
        <f t="shared" si="1"/>
        <v>20.551111111111094</v>
      </c>
      <c r="E6">
        <f t="shared" si="2"/>
        <v>4</v>
      </c>
      <c r="F6">
        <f t="shared" si="3"/>
        <v>39.271111111111097</v>
      </c>
      <c r="G6">
        <f t="shared" si="4"/>
        <v>10.671111111111104</v>
      </c>
      <c r="H6">
        <f t="shared" si="0"/>
        <v>3.0044444444444478</v>
      </c>
      <c r="I6">
        <f t="shared" si="0"/>
        <v>52.804444444444428</v>
      </c>
      <c r="J6" t="s">
        <v>19</v>
      </c>
      <c r="M6">
        <f>AVERAGE(A2:C16)</f>
        <v>49.733333333333334</v>
      </c>
    </row>
    <row r="7" spans="1:17" x14ac:dyDescent="0.2">
      <c r="A7">
        <v>46</v>
      </c>
      <c r="B7">
        <v>47</v>
      </c>
      <c r="C7">
        <v>52</v>
      </c>
      <c r="D7">
        <f t="shared" si="1"/>
        <v>6.0844444444444541</v>
      </c>
      <c r="E7">
        <f t="shared" si="2"/>
        <v>9</v>
      </c>
      <c r="F7">
        <f t="shared" si="3"/>
        <v>1.6044444444444421</v>
      </c>
      <c r="G7">
        <f t="shared" si="4"/>
        <v>13.937777777777784</v>
      </c>
      <c r="H7">
        <f t="shared" si="0"/>
        <v>7.4711111111111164</v>
      </c>
      <c r="I7">
        <f t="shared" si="0"/>
        <v>5.1377777777777736</v>
      </c>
    </row>
    <row r="8" spans="1:17" x14ac:dyDescent="0.2">
      <c r="A8">
        <v>51</v>
      </c>
      <c r="B8">
        <v>54</v>
      </c>
      <c r="C8">
        <v>48</v>
      </c>
      <c r="D8">
        <f t="shared" si="1"/>
        <v>6.4177777777777685</v>
      </c>
      <c r="E8">
        <f t="shared" si="2"/>
        <v>16</v>
      </c>
      <c r="F8">
        <f t="shared" si="3"/>
        <v>7.4711111111111164</v>
      </c>
      <c r="G8">
        <f t="shared" si="4"/>
        <v>1.6044444444444421</v>
      </c>
      <c r="H8">
        <f t="shared" si="0"/>
        <v>18.204444444444437</v>
      </c>
      <c r="I8">
        <f t="shared" si="0"/>
        <v>3.0044444444444478</v>
      </c>
    </row>
    <row r="9" spans="1:17" x14ac:dyDescent="0.2">
      <c r="A9">
        <v>45</v>
      </c>
      <c r="B9">
        <v>55</v>
      </c>
      <c r="C9">
        <v>52</v>
      </c>
      <c r="D9">
        <f t="shared" si="1"/>
        <v>12.017777777777791</v>
      </c>
      <c r="E9">
        <f t="shared" si="2"/>
        <v>25</v>
      </c>
      <c r="F9">
        <f t="shared" si="3"/>
        <v>1.6044444444444421</v>
      </c>
      <c r="G9">
        <f t="shared" si="4"/>
        <v>22.404444444444454</v>
      </c>
      <c r="H9">
        <f t="shared" si="0"/>
        <v>27.737777777777769</v>
      </c>
      <c r="I9">
        <f t="shared" si="0"/>
        <v>5.1377777777777736</v>
      </c>
      <c r="K9" t="s">
        <v>5</v>
      </c>
      <c r="L9" t="s">
        <v>10</v>
      </c>
    </row>
    <row r="10" spans="1:17" x14ac:dyDescent="0.2">
      <c r="A10">
        <v>53</v>
      </c>
      <c r="B10">
        <v>48</v>
      </c>
      <c r="C10">
        <v>48</v>
      </c>
      <c r="D10">
        <f t="shared" si="1"/>
        <v>20.551111111111094</v>
      </c>
      <c r="E10">
        <f t="shared" si="2"/>
        <v>4</v>
      </c>
      <c r="F10">
        <f t="shared" si="3"/>
        <v>7.4711111111111164</v>
      </c>
      <c r="G10">
        <f t="shared" si="4"/>
        <v>10.671111111111104</v>
      </c>
      <c r="H10">
        <f t="shared" si="0"/>
        <v>3.0044444444444478</v>
      </c>
      <c r="I10">
        <f t="shared" si="0"/>
        <v>3.0044444444444478</v>
      </c>
    </row>
    <row r="11" spans="1:17" x14ac:dyDescent="0.2">
      <c r="A11">
        <v>53</v>
      </c>
      <c r="B11">
        <v>45</v>
      </c>
      <c r="C11">
        <v>52</v>
      </c>
      <c r="D11">
        <f t="shared" si="1"/>
        <v>20.551111111111094</v>
      </c>
      <c r="E11">
        <f t="shared" si="2"/>
        <v>25</v>
      </c>
      <c r="F11">
        <f t="shared" si="3"/>
        <v>1.6044444444444421</v>
      </c>
      <c r="G11">
        <f t="shared" si="4"/>
        <v>10.671111111111104</v>
      </c>
      <c r="H11">
        <f t="shared" si="0"/>
        <v>22.404444444444454</v>
      </c>
      <c r="I11">
        <f t="shared" si="0"/>
        <v>5.1377777777777736</v>
      </c>
    </row>
    <row r="12" spans="1:17" x14ac:dyDescent="0.2">
      <c r="A12">
        <v>50</v>
      </c>
      <c r="B12">
        <v>47</v>
      </c>
      <c r="C12">
        <v>47</v>
      </c>
      <c r="D12">
        <f t="shared" si="1"/>
        <v>2.3511111111111052</v>
      </c>
      <c r="E12">
        <f t="shared" si="2"/>
        <v>9</v>
      </c>
      <c r="F12">
        <f t="shared" si="3"/>
        <v>13.937777777777784</v>
      </c>
      <c r="G12">
        <f t="shared" si="4"/>
        <v>7.1111111111110611E-2</v>
      </c>
      <c r="H12">
        <f t="shared" si="0"/>
        <v>7.4711111111111164</v>
      </c>
      <c r="I12">
        <f t="shared" si="0"/>
        <v>7.4711111111111164</v>
      </c>
    </row>
    <row r="13" spans="1:17" x14ac:dyDescent="0.2">
      <c r="A13">
        <v>45</v>
      </c>
      <c r="B13">
        <v>46</v>
      </c>
      <c r="C13">
        <v>51</v>
      </c>
      <c r="D13">
        <f t="shared" si="1"/>
        <v>12.017777777777791</v>
      </c>
      <c r="E13">
        <f t="shared" si="2"/>
        <v>16</v>
      </c>
      <c r="F13">
        <f t="shared" si="3"/>
        <v>7.1111111111110611E-2</v>
      </c>
      <c r="G13">
        <f t="shared" si="4"/>
        <v>22.404444444444454</v>
      </c>
      <c r="H13">
        <f t="shared" si="0"/>
        <v>13.937777777777784</v>
      </c>
      <c r="I13">
        <f t="shared" si="0"/>
        <v>1.6044444444444421</v>
      </c>
    </row>
    <row r="14" spans="1:17" x14ac:dyDescent="0.2">
      <c r="A14">
        <v>48</v>
      </c>
      <c r="B14">
        <v>48</v>
      </c>
      <c r="C14">
        <v>58</v>
      </c>
      <c r="D14">
        <f t="shared" si="1"/>
        <v>0.21777777777777954</v>
      </c>
      <c r="E14">
        <f t="shared" si="2"/>
        <v>4</v>
      </c>
      <c r="F14">
        <f t="shared" si="3"/>
        <v>52.804444444444428</v>
      </c>
      <c r="G14">
        <f t="shared" si="4"/>
        <v>3.0044444444444478</v>
      </c>
      <c r="H14">
        <f t="shared" si="0"/>
        <v>3.0044444444444478</v>
      </c>
      <c r="I14">
        <f t="shared" si="0"/>
        <v>68.33777777777776</v>
      </c>
    </row>
    <row r="15" spans="1:17" x14ac:dyDescent="0.2">
      <c r="A15">
        <v>45</v>
      </c>
      <c r="B15">
        <v>51</v>
      </c>
      <c r="C15">
        <v>47</v>
      </c>
      <c r="D15">
        <f t="shared" si="1"/>
        <v>12.017777777777791</v>
      </c>
      <c r="E15">
        <f t="shared" si="2"/>
        <v>1</v>
      </c>
      <c r="F15">
        <f t="shared" si="3"/>
        <v>13.937777777777784</v>
      </c>
      <c r="G15">
        <f t="shared" si="4"/>
        <v>22.404444444444454</v>
      </c>
      <c r="H15">
        <f t="shared" si="0"/>
        <v>1.6044444444444421</v>
      </c>
      <c r="I15">
        <f t="shared" si="0"/>
        <v>7.4711111111111164</v>
      </c>
    </row>
    <row r="16" spans="1:17" x14ac:dyDescent="0.2">
      <c r="A16">
        <v>45</v>
      </c>
      <c r="B16">
        <v>50</v>
      </c>
      <c r="C16">
        <v>49</v>
      </c>
      <c r="D16">
        <f t="shared" si="1"/>
        <v>12.017777777777791</v>
      </c>
      <c r="E16">
        <f t="shared" si="2"/>
        <v>0</v>
      </c>
      <c r="F16">
        <f t="shared" si="3"/>
        <v>3.0044444444444478</v>
      </c>
      <c r="G16">
        <f t="shared" si="4"/>
        <v>22.404444444444454</v>
      </c>
      <c r="H16">
        <f t="shared" si="0"/>
        <v>7.1111111111110611E-2</v>
      </c>
      <c r="I16">
        <f t="shared" si="0"/>
        <v>0.53777777777777913</v>
      </c>
    </row>
    <row r="17" spans="1:10" x14ac:dyDescent="0.2">
      <c r="C17" t="s">
        <v>12</v>
      </c>
      <c r="D17">
        <f>SUM(D2:D16)</f>
        <v>143.73333333333335</v>
      </c>
      <c r="E17">
        <f>SUM(E2:E16)</f>
        <v>164</v>
      </c>
      <c r="F17">
        <f>SUM(F2:F16)</f>
        <v>188.93333333333334</v>
      </c>
    </row>
    <row r="20" spans="1:10" x14ac:dyDescent="0.2">
      <c r="D20" t="s">
        <v>12</v>
      </c>
      <c r="E20" t="s">
        <v>21</v>
      </c>
      <c r="F20" t="s">
        <v>22</v>
      </c>
      <c r="G20" t="s">
        <v>23</v>
      </c>
      <c r="H20" t="s">
        <v>24</v>
      </c>
      <c r="I20" t="s">
        <v>25</v>
      </c>
      <c r="J20" t="s">
        <v>27</v>
      </c>
    </row>
    <row r="21" spans="1:10" x14ac:dyDescent="0.2">
      <c r="A21" t="s">
        <v>16</v>
      </c>
      <c r="B21" t="s">
        <v>15</v>
      </c>
      <c r="C21" t="s">
        <v>14</v>
      </c>
      <c r="D21">
        <f>SUM(Q3:Q5)</f>
        <v>40.13333333333329</v>
      </c>
      <c r="E21">
        <v>2</v>
      </c>
      <c r="F21">
        <f>D21/E21</f>
        <v>20.066666666666645</v>
      </c>
      <c r="G21">
        <f>F21/F22</f>
        <v>1.6969127516778504</v>
      </c>
      <c r="H21">
        <v>3.2199420000000001</v>
      </c>
      <c r="I21">
        <f>_xlfn.F.DIST.RT(G21,E21,E22)</f>
        <v>0.19557018075956079</v>
      </c>
      <c r="J21" t="b">
        <f>G21&gt;H21</f>
        <v>0</v>
      </c>
    </row>
    <row r="22" spans="1:10" x14ac:dyDescent="0.2">
      <c r="A22" t="s">
        <v>18</v>
      </c>
      <c r="B22" t="s">
        <v>17</v>
      </c>
      <c r="C22" t="s">
        <v>13</v>
      </c>
      <c r="D22">
        <f>SUM(D17:F17)</f>
        <v>496.66666666666669</v>
      </c>
      <c r="E22">
        <v>42</v>
      </c>
      <c r="F22">
        <f>D22/E22</f>
        <v>11.825396825396826</v>
      </c>
    </row>
    <row r="23" spans="1:10" x14ac:dyDescent="0.2">
      <c r="B23" t="s">
        <v>20</v>
      </c>
      <c r="D23">
        <f>SUM(G2:I16)</f>
        <v>536.80000000000007</v>
      </c>
      <c r="E23">
        <v>44</v>
      </c>
    </row>
    <row r="25" spans="1:10" x14ac:dyDescent="0.2">
      <c r="E25" t="s">
        <v>26</v>
      </c>
    </row>
  </sheetData>
  <pageMargins left="0.7" right="0.7" top="0.75" bottom="0.75" header="0.3" footer="0.3"/>
  <ignoredErrors>
    <ignoredError sqref="L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2023-02-04T11:35:33Z</dcterms:created>
  <dcterms:modified xsi:type="dcterms:W3CDTF">2023-02-06T14:34:32Z</dcterms:modified>
</cp:coreProperties>
</file>