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w/"/>
    </mc:Choice>
  </mc:AlternateContent>
  <xr:revisionPtr revIDLastSave="0" documentId="13_ncr:1_{10A6E0A4-3D64-AF4D-AF35-E0F6998E214A}" xr6:coauthVersionLast="45" xr6:coauthVersionMax="45" xr10:uidLastSave="{00000000-0000-0000-0000-000000000000}"/>
  <bookViews>
    <workbookView xWindow="760" yWindow="840" windowWidth="28040" windowHeight="16240" xr2:uid="{CC0F6655-63F9-FE46-96AC-65C08237C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B8" i="1" l="1"/>
  <c r="D2" i="1" l="1"/>
  <c r="I2" i="1" s="1"/>
  <c r="G2" i="1" l="1"/>
  <c r="F2" i="1"/>
  <c r="E2" i="1"/>
  <c r="D3" i="1"/>
  <c r="I3" i="1" s="1"/>
  <c r="G3" i="1" l="1"/>
  <c r="F3" i="1"/>
  <c r="H3" i="1" s="1"/>
  <c r="E3" i="1"/>
  <c r="D4" i="1"/>
  <c r="I4" i="1" s="1"/>
  <c r="D5" i="1" l="1"/>
  <c r="I5" i="1" s="1"/>
  <c r="E4" i="1"/>
  <c r="F4" i="1"/>
  <c r="G4" i="1"/>
  <c r="H4" i="1" l="1"/>
  <c r="D6" i="1"/>
  <c r="I6" i="1" s="1"/>
  <c r="E5" i="1"/>
  <c r="G5" i="1"/>
  <c r="F5" i="1"/>
  <c r="H5" i="1" s="1"/>
  <c r="D7" i="1" l="1"/>
  <c r="I7" i="1" s="1"/>
  <c r="E6" i="1"/>
  <c r="G6" i="1"/>
  <c r="F6" i="1"/>
  <c r="H6" i="1" l="1"/>
  <c r="D8" i="1"/>
  <c r="I8" i="1" s="1"/>
  <c r="E7" i="1"/>
  <c r="F7" i="1"/>
  <c r="G7" i="1"/>
  <c r="H7" i="1" l="1"/>
  <c r="D9" i="1"/>
  <c r="I9" i="1" s="1"/>
  <c r="E8" i="1"/>
  <c r="G8" i="1"/>
  <c r="F8" i="1"/>
  <c r="H8" i="1" s="1"/>
  <c r="D10" i="1" l="1"/>
  <c r="I10" i="1" s="1"/>
  <c r="F9" i="1"/>
  <c r="G9" i="1"/>
  <c r="E9" i="1"/>
  <c r="H9" i="1" l="1"/>
  <c r="D11" i="1"/>
  <c r="I11" i="1" s="1"/>
  <c r="G10" i="1"/>
  <c r="F10" i="1"/>
  <c r="E10" i="1"/>
  <c r="H10" i="1" l="1"/>
  <c r="D12" i="1"/>
  <c r="I12" i="1" s="1"/>
  <c r="G11" i="1"/>
  <c r="F11" i="1"/>
  <c r="E11" i="1"/>
  <c r="H11" i="1" l="1"/>
  <c r="D13" i="1"/>
  <c r="I13" i="1" s="1"/>
  <c r="G12" i="1"/>
  <c r="F12" i="1"/>
  <c r="E12" i="1"/>
  <c r="H12" i="1" s="1"/>
  <c r="D14" i="1" l="1"/>
  <c r="I14" i="1" s="1"/>
  <c r="E13" i="1"/>
  <c r="G13" i="1"/>
  <c r="F13" i="1"/>
  <c r="H13" i="1" l="1"/>
  <c r="D15" i="1"/>
  <c r="I15" i="1" s="1"/>
  <c r="E14" i="1"/>
  <c r="G14" i="1"/>
  <c r="F14" i="1"/>
  <c r="H14" i="1" s="1"/>
  <c r="D16" i="1" l="1"/>
  <c r="I16" i="1" s="1"/>
  <c r="E15" i="1"/>
  <c r="G15" i="1"/>
  <c r="F15" i="1"/>
  <c r="H15" i="1" s="1"/>
  <c r="D17" i="1" l="1"/>
  <c r="I17" i="1" s="1"/>
  <c r="E16" i="1"/>
  <c r="G16" i="1"/>
  <c r="F16" i="1"/>
  <c r="H16" i="1" s="1"/>
  <c r="D18" i="1" l="1"/>
  <c r="I18" i="1" s="1"/>
  <c r="F17" i="1"/>
  <c r="E17" i="1"/>
  <c r="G17" i="1"/>
  <c r="H17" i="1" l="1"/>
  <c r="D19" i="1"/>
  <c r="I19" i="1" s="1"/>
  <c r="G18" i="1"/>
  <c r="F18" i="1"/>
  <c r="E18" i="1"/>
  <c r="H18" i="1" l="1"/>
  <c r="D20" i="1"/>
  <c r="I20" i="1" s="1"/>
  <c r="G19" i="1"/>
  <c r="F19" i="1"/>
  <c r="E19" i="1"/>
  <c r="H19" i="1" l="1"/>
  <c r="D21" i="1"/>
  <c r="I21" i="1" s="1"/>
  <c r="G20" i="1"/>
  <c r="F20" i="1"/>
  <c r="E20" i="1"/>
  <c r="H20" i="1" l="1"/>
  <c r="D22" i="1"/>
  <c r="I22" i="1" s="1"/>
  <c r="E21" i="1"/>
  <c r="F21" i="1"/>
  <c r="H21" i="1" s="1"/>
  <c r="G21" i="1"/>
  <c r="D23" i="1" l="1"/>
  <c r="I23" i="1" s="1"/>
  <c r="E22" i="1"/>
  <c r="F22" i="1"/>
  <c r="H22" i="1" s="1"/>
  <c r="G22" i="1"/>
  <c r="D24" i="1" l="1"/>
  <c r="I24" i="1" s="1"/>
  <c r="F23" i="1"/>
  <c r="E23" i="1"/>
  <c r="G23" i="1"/>
  <c r="H23" i="1" l="1"/>
  <c r="D25" i="1"/>
  <c r="I25" i="1" s="1"/>
  <c r="G24" i="1"/>
  <c r="F24" i="1"/>
  <c r="E24" i="1"/>
  <c r="H24" i="1" l="1"/>
  <c r="D26" i="1"/>
  <c r="I26" i="1" s="1"/>
  <c r="G25" i="1"/>
  <c r="F25" i="1"/>
  <c r="E25" i="1"/>
  <c r="H25" i="1" l="1"/>
  <c r="D27" i="1"/>
  <c r="I27" i="1" s="1"/>
  <c r="G26" i="1"/>
  <c r="F26" i="1"/>
  <c r="E26" i="1"/>
  <c r="H26" i="1" l="1"/>
  <c r="D28" i="1"/>
  <c r="I28" i="1" s="1"/>
  <c r="E27" i="1"/>
  <c r="G27" i="1"/>
  <c r="F27" i="1"/>
  <c r="H27" i="1"/>
  <c r="D29" i="1" l="1"/>
  <c r="I29" i="1" s="1"/>
  <c r="E28" i="1"/>
  <c r="G28" i="1"/>
  <c r="F28" i="1"/>
  <c r="H28" i="1"/>
  <c r="D30" i="1" l="1"/>
  <c r="I30" i="1" s="1"/>
  <c r="F29" i="1"/>
  <c r="E29" i="1"/>
  <c r="G29" i="1"/>
  <c r="H29" i="1"/>
  <c r="D31" i="1" l="1"/>
  <c r="I31" i="1" s="1"/>
  <c r="E30" i="1"/>
  <c r="G30" i="1"/>
  <c r="F30" i="1"/>
  <c r="H30" i="1" s="1"/>
  <c r="D32" i="1" l="1"/>
  <c r="I32" i="1" s="1"/>
  <c r="E31" i="1"/>
  <c r="G31" i="1"/>
  <c r="F31" i="1"/>
  <c r="H31" i="1" l="1"/>
  <c r="D33" i="1"/>
  <c r="I33" i="1" s="1"/>
  <c r="F32" i="1"/>
  <c r="E32" i="1"/>
  <c r="G32" i="1"/>
  <c r="H32" i="1" l="1"/>
  <c r="D34" i="1"/>
  <c r="I34" i="1" s="1"/>
  <c r="F33" i="1"/>
  <c r="E33" i="1"/>
  <c r="G33" i="1"/>
  <c r="H33" i="1" l="1"/>
  <c r="G34" i="1"/>
  <c r="F34" i="1"/>
  <c r="E34" i="1"/>
  <c r="D35" i="1"/>
  <c r="I35" i="1" s="1"/>
  <c r="H34" i="1" l="1"/>
  <c r="D36" i="1"/>
  <c r="I36" i="1" s="1"/>
  <c r="G35" i="1"/>
  <c r="F35" i="1"/>
  <c r="H35" i="1" s="1"/>
  <c r="E35" i="1"/>
  <c r="D37" i="1" l="1"/>
  <c r="I37" i="1" s="1"/>
  <c r="E36" i="1"/>
  <c r="G36" i="1"/>
  <c r="F36" i="1"/>
  <c r="H36" i="1"/>
  <c r="D38" i="1" l="1"/>
  <c r="I38" i="1" s="1"/>
  <c r="G37" i="1"/>
  <c r="E37" i="1"/>
  <c r="F37" i="1"/>
  <c r="H37" i="1" s="1"/>
  <c r="D39" i="1" l="1"/>
  <c r="I39" i="1" s="1"/>
  <c r="E38" i="1"/>
  <c r="G38" i="1"/>
  <c r="F38" i="1"/>
  <c r="H38" i="1" s="1"/>
  <c r="D40" i="1" l="1"/>
  <c r="I40" i="1" s="1"/>
  <c r="E39" i="1"/>
  <c r="G39" i="1"/>
  <c r="F39" i="1"/>
  <c r="H39" i="1" s="1"/>
  <c r="D41" i="1" l="1"/>
  <c r="I41" i="1" s="1"/>
  <c r="G40" i="1"/>
  <c r="E40" i="1"/>
  <c r="F40" i="1"/>
  <c r="H40" i="1" s="1"/>
  <c r="D42" i="1" l="1"/>
  <c r="I42" i="1" s="1"/>
  <c r="E41" i="1"/>
  <c r="G41" i="1"/>
  <c r="F41" i="1"/>
  <c r="H41" i="1" s="1"/>
  <c r="G42" i="1" l="1"/>
  <c r="F42" i="1"/>
  <c r="E42" i="1"/>
  <c r="H42" i="1" s="1"/>
</calcChain>
</file>

<file path=xl/sharedStrings.xml><?xml version="1.0" encoding="utf-8"?>
<sst xmlns="http://schemas.openxmlformats.org/spreadsheetml/2006/main" count="13" uniqueCount="13">
  <si>
    <t>K</t>
  </si>
  <si>
    <t>q</t>
  </si>
  <si>
    <t>T</t>
  </si>
  <si>
    <t>sigma</t>
  </si>
  <si>
    <t>S</t>
  </si>
  <si>
    <t>P(di)</t>
  </si>
  <si>
    <t>x1</t>
  </si>
  <si>
    <t>B</t>
  </si>
  <si>
    <t>lambda</t>
  </si>
  <si>
    <t>y</t>
  </si>
  <si>
    <t>r</t>
  </si>
  <si>
    <t>y1</t>
  </si>
  <si>
    <t>payoff at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</si>
</sst>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P(di)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Sheet1!$D$2:$D$42</c:f>
              <c:numCache>
                <c:formatCode>General</c:formatCod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numCache>
            </c:numRef>
          </c:xVal>
          <c:yVal>
            <c:numRef>
              <c:f>Sheet1!$H$2:$H$42</c:f>
              <c:numCache>
                <c:formatCode>General</c:formatCode>
                <c:ptCount val="41"/>
                <c:pt idx="0">
                  <c:v>20.473339650514891</c:v>
                </c:pt>
                <c:pt idx="1">
                  <c:v>19.522766962736782</c:v>
                </c:pt>
                <c:pt idx="2">
                  <c:v>18.573288313639321</c:v>
                </c:pt>
                <c:pt idx="3">
                  <c:v>17.626128956731534</c:v>
                </c:pt>
                <c:pt idx="4">
                  <c:v>16.683211379204476</c:v>
                </c:pt>
                <c:pt idx="5">
                  <c:v>15.746972736229413</c:v>
                </c:pt>
                <c:pt idx="6">
                  <c:v>14.819688755053345</c:v>
                </c:pt>
                <c:pt idx="7">
                  <c:v>13.902319419619822</c:v>
                </c:pt>
                <c:pt idx="8">
                  <c:v>12.993235578070358</c:v>
                </c:pt>
                <c:pt idx="9">
                  <c:v>12.087481799511758</c:v>
                </c:pt>
                <c:pt idx="10">
                  <c:v>11.177242956851114</c:v>
                </c:pt>
                <c:pt idx="11">
                  <c:v>10.253799368155425</c:v>
                </c:pt>
                <c:pt idx="12">
                  <c:v>9.3106081948567638</c:v>
                </c:pt>
                <c:pt idx="13">
                  <c:v>8.3465584695054975</c:v>
                </c:pt>
                <c:pt idx="14">
                  <c:v>7.368234507976366</c:v>
                </c:pt>
                <c:pt idx="15">
                  <c:v>6.3903119268454667</c:v>
                </c:pt>
                <c:pt idx="16">
                  <c:v>5.4338636900556629</c:v>
                </c:pt>
                <c:pt idx="17">
                  <c:v>4.523064343812873</c:v>
                </c:pt>
                <c:pt idx="18">
                  <c:v>3.6812510483946586</c:v>
                </c:pt>
                <c:pt idx="19">
                  <c:v>2.9273824188319217</c:v>
                </c:pt>
                <c:pt idx="20">
                  <c:v>2.273670021650509</c:v>
                </c:pt>
                <c:pt idx="21">
                  <c:v>1.7247087367112144</c:v>
                </c:pt>
                <c:pt idx="22">
                  <c:v>1.2779924788426591</c:v>
                </c:pt>
                <c:pt idx="23">
                  <c:v>0.92540569577991905</c:v>
                </c:pt>
                <c:pt idx="24">
                  <c:v>0.65517433638886224</c:v>
                </c:pt>
                <c:pt idx="25">
                  <c:v>0.45381301999672807</c:v>
                </c:pt>
                <c:pt idx="26">
                  <c:v>0.30774991422830644</c:v>
                </c:pt>
                <c:pt idx="27">
                  <c:v>0.2044774237048641</c:v>
                </c:pt>
                <c:pt idx="28">
                  <c:v>0.13321592330045207</c:v>
                </c:pt>
                <c:pt idx="29">
                  <c:v>8.516713099536477E-2</c:v>
                </c:pt>
                <c:pt idx="30">
                  <c:v>5.3473012477851939E-2</c:v>
                </c:pt>
                <c:pt idx="31">
                  <c:v>3.2997567417601625E-2</c:v>
                </c:pt>
                <c:pt idx="32">
                  <c:v>2.0028355116411947E-2</c:v>
                </c:pt>
                <c:pt idx="33">
                  <c:v>1.1965967836829045E-2</c:v>
                </c:pt>
                <c:pt idx="34">
                  <c:v>7.0421135608003983E-3</c:v>
                </c:pt>
                <c:pt idx="35">
                  <c:v>4.0852045878430852E-3</c:v>
                </c:pt>
                <c:pt idx="36">
                  <c:v>2.3376103463772727E-3</c:v>
                </c:pt>
                <c:pt idx="37">
                  <c:v>1.3202573998950294E-3</c:v>
                </c:pt>
                <c:pt idx="38">
                  <c:v>7.3644887743084132E-4</c:v>
                </c:pt>
                <c:pt idx="39">
                  <c:v>4.0595900710915832E-4</c:v>
                </c:pt>
                <c:pt idx="40">
                  <c:v>2.2127093133187834E-4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4-0F44-83DE-53C7B707678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payoff at 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Sheet1!$D$2:$D$42</c:f>
              <c:numCache>
                <c:formatCode>General</c:formatCod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numCache>
            </c:numRef>
          </c:xVal>
          <c:yVal>
            <c:numRef>
              <c:f>Sheet1!$I$2:$I$42</c:f>
              <c:numCache>
                <c:formatCode>General</c:formatCode>
                <c:ptCount val="4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64-0F44-83DE-53C7B7076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44608"/>
        <c:axId val="2045109344"/>
      </c:scatterChart>
      <c:valAx>
        <c:axId val="204474460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09344"/>
        <c:crosses val="autoZero"/>
        <c:crossBetween val="midCat"/>
      </c:valAx>
      <c:valAx>
        <c:axId val="20451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4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234950</xdr:colOff>
      <xdr:row>1</xdr:row>
      <xdr:rowOff>0</xdr:rowOff>
    </xdr:from>
    <xdr:to>
      <xdr:col>19</xdr:col>
      <xdr:colOff>101600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2460C-DBF8-474B-B549-2DEE3DFA5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165100</xdr:colOff>
      <xdr:row>30</xdr:row>
      <xdr:rowOff>127000</xdr:rowOff>
    </xdr:from>
    <xdr:to>
      <xdr:col>19</xdr:col>
      <xdr:colOff>508000</xdr:colOff>
      <xdr:row>33</xdr:row>
      <xdr:rowOff>202858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F3487F-102B-E943-A992-09192368A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0100" y="6223000"/>
          <a:ext cx="7772400" cy="685458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228600</xdr:colOff>
      <xdr:row>22</xdr:row>
      <xdr:rowOff>127000</xdr:rowOff>
    </xdr:from>
    <xdr:to>
      <xdr:col>14</xdr:col>
      <xdr:colOff>0</xdr:colOff>
      <xdr:row>29</xdr:row>
      <xdr:rowOff>88900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6825EE-07B3-4441-AA18-B8BFF2C5F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3600" y="4597400"/>
          <a:ext cx="3073400" cy="138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88900</xdr:colOff>
      <xdr:row>22</xdr:row>
      <xdr:rowOff>50800</xdr:rowOff>
    </xdr:from>
    <xdr:to>
      <xdr:col>20</xdr:col>
      <xdr:colOff>292100</xdr:colOff>
      <xdr:row>25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5209FF-DCF9-CC4F-ADCA-42FA24CF0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45900" y="4521200"/>
          <a:ext cx="5156200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07D4-A3B6-9B4E-9707-2EEE42E911BA}">
  <dimension ref="A1:I42"/>
  <sheetViews>
    <sheetView tabSelected="1" workbookViewId="0">
      <selection activeCell="H3" sqref="H3"/>
    </sheetView>
  </sheetViews>
  <sheetFormatPr baseColWidth="10" defaultRowHeight="16" x14ac:dyDescent="0.2"/>
  <sheetData>
    <row r="1" spans="1:9" x14ac:dyDescent="0.2">
      <c r="A1" t="s">
        <v>0</v>
      </c>
      <c r="B1">
        <v>50</v>
      </c>
      <c r="D1" t="s">
        <v>4</v>
      </c>
      <c r="E1" t="s">
        <v>9</v>
      </c>
      <c r="F1" t="s">
        <v>6</v>
      </c>
      <c r="G1" t="s">
        <v>11</v>
      </c>
      <c r="H1" t="s">
        <v>5</v>
      </c>
      <c r="I1" t="s">
        <v>12</v>
      </c>
    </row>
    <row r="2" spans="1:9" x14ac:dyDescent="0.2">
      <c r="A2" t="s">
        <v>1</v>
      </c>
      <c r="B2" s="1">
        <v>0.05</v>
      </c>
      <c r="D2">
        <f>30</f>
        <v>30</v>
      </c>
      <c r="E2">
        <f t="shared" ref="E2:E41" si="0">LN($B$5^2/($B$1*D2))/($B$4*SQRT($B$3))+$B$8*$B$4*SQRT($B$3)</f>
        <v>2.7510459245033814</v>
      </c>
      <c r="F2">
        <f t="shared" ref="F2:F42" si="1">LN(D2/$B$5)/($B$4*SQRT($B$3))+$B$8*$B$4*SQRT($B$3)</f>
        <v>-4.3046510810816443</v>
      </c>
      <c r="G2">
        <f t="shared" ref="G2:G21" si="2">LN($B$5/D2)/($B$4*SQRT($B$3))+$B$4*$B$8*SQRT($B$3)</f>
        <v>3.8046510810816434</v>
      </c>
      <c r="H2">
        <f>-D2*_xlfn.NORM.S.DIST(-F2, TRUE)*EXP(-$B$2*$B$3)+$B$1*EXP(-$B$6*$B$3)*_xlfn.NORM.S.DIST(-F2+$B$4*SQRT($B$3),TRUE )+D2*EXP(-$B$2*$B$3)*($B$5/D2)^(2*$B$8)*(_xlfn.NORM.S.DIST(E2,TRUE)-_xlfn.NORM.S.DIST(G2, TRUE))-$B$1*EXP(-$B$6*$B$3)*($B$5/D2)^(2*$B$8-2)*(_xlfn.NORM.S.DIST((E2-$B$4*SQRT($B$3)),TRUE)-_xlfn.NORM.S.DIST(G2-$B$4*SQRT($B$3), TRUE))</f>
        <v>20.473339650514891</v>
      </c>
      <c r="I2">
        <f>MAX($B$1-D2, 0)</f>
        <v>20</v>
      </c>
    </row>
    <row r="3" spans="1:9" x14ac:dyDescent="0.2">
      <c r="A3" t="s">
        <v>2</v>
      </c>
      <c r="B3">
        <v>1</v>
      </c>
      <c r="D3">
        <f>D2+1</f>
        <v>31</v>
      </c>
      <c r="E3">
        <f t="shared" si="0"/>
        <v>2.4231476962734715</v>
      </c>
      <c r="F3">
        <f t="shared" si="1"/>
        <v>-3.9767528528517349</v>
      </c>
      <c r="G3">
        <f t="shared" si="2"/>
        <v>3.4767528528517349</v>
      </c>
      <c r="H3">
        <f>-D3*_xlfn.NORM.S.DIST(-F3, TRUE)*EXP(-$B$2*$B$3)+$B$1*EXP(-$B$6*$B$3)*_xlfn.NORM.S.DIST(-F3+$B$4*SQRT($B$3),TRUE )+D3*EXP(-$B$2*$B$3)*($B$5/D3)^(2*$B$8)*(_xlfn.NORM.S.DIST(E3,TRUE)-_xlfn.NORM.S.DIST(G3, TRUE))-$B$1*EXP(-$B$6*$B$3)*($B$5/D3)^(2*$B$8-2)*(_xlfn.NORM.S.DIST((E3-$B$4*SQRT($B$3)),TRUE)-_xlfn.NORM.S.DIST(G3-$B$4*SQRT($B$3), TRUE))</f>
        <v>19.522766962736782</v>
      </c>
      <c r="I3">
        <f t="shared" ref="I3:I42" si="3">MAX($B$1-D3, 0)</f>
        <v>19</v>
      </c>
    </row>
    <row r="4" spans="1:9" x14ac:dyDescent="0.2">
      <c r="A4" t="s">
        <v>3</v>
      </c>
      <c r="B4" s="1">
        <v>0.1</v>
      </c>
      <c r="D4">
        <f t="shared" ref="D4:D42" si="4">D3+1</f>
        <v>32</v>
      </c>
      <c r="E4">
        <f t="shared" si="0"/>
        <v>2.1056607131276688</v>
      </c>
      <c r="F4">
        <f t="shared" si="1"/>
        <v>-3.6592658697059317</v>
      </c>
      <c r="G4">
        <f>LN($B$5/D4)/($B$4*SQRT($B$3))+$B$4*$B$8*SQRT($B$3)</f>
        <v>3.1592658697059317</v>
      </c>
      <c r="H4">
        <f>-D4*_xlfn.NORM.S.DIST(-F4, TRUE)*EXP(-$B$2*$B$3)+$B$1*EXP(-$B$6*$B$3)*_xlfn.NORM.S.DIST(-F4+$B$4*SQRT($B$3),TRUE )+D4*EXP(-$B$2*$B$3)*($B$5/D4)^(2*$B$8)*(_xlfn.NORM.S.DIST(E4,TRUE)-_xlfn.NORM.S.DIST(G4, TRUE))-$B$1*EXP(-$B$6*$B$3)*($B$5/D4)^(2*$B$8-2)*(_xlfn.NORM.S.DIST((E4-$B$4*SQRT($B$3)),TRUE)-_xlfn.NORM.S.DIST(G4-$B$4*SQRT($B$3), TRUE))</f>
        <v>18.573288313639321</v>
      </c>
      <c r="I4">
        <f t="shared" si="3"/>
        <v>18</v>
      </c>
    </row>
    <row r="5" spans="1:9" x14ac:dyDescent="0.2">
      <c r="A5" t="s">
        <v>7</v>
      </c>
      <c r="B5">
        <v>45</v>
      </c>
      <c r="D5">
        <f t="shared" si="4"/>
        <v>33</v>
      </c>
      <c r="E5">
        <f t="shared" si="0"/>
        <v>1.7979441264601319</v>
      </c>
      <c r="F5">
        <f t="shared" si="1"/>
        <v>-3.3515492830383962</v>
      </c>
      <c r="G5">
        <f t="shared" si="2"/>
        <v>2.8515492830383944</v>
      </c>
      <c r="H5">
        <f>-D5*_xlfn.NORM.S.DIST(-F5, TRUE)*EXP(-$B$2*$B$3)+$B$1*EXP(-$B$6*$B$3)*_xlfn.NORM.S.DIST(-F5+$B$4*SQRT($B$3),TRUE )+D5*EXP(-$B$2*$B$3)*($B$5/D5)^(2*$B$8)*(_xlfn.NORM.S.DIST(E5,TRUE)-_xlfn.NORM.S.DIST(G5, TRUE))-$B$1*EXP(-$B$6*$B$3)*($B$5/D5)^(2*$B$8-2)*(_xlfn.NORM.S.DIST((E5-$B$4*SQRT($B$3)),TRUE)-_xlfn.NORM.S.DIST(G5-$B$4*SQRT($B$3), TRUE))</f>
        <v>17.626128956731534</v>
      </c>
      <c r="I5">
        <f t="shared" si="3"/>
        <v>17</v>
      </c>
    </row>
    <row r="6" spans="1:9" x14ac:dyDescent="0.2">
      <c r="A6" t="s">
        <v>10</v>
      </c>
      <c r="B6" s="1">
        <v>0.02</v>
      </c>
      <c r="D6">
        <f t="shared" si="4"/>
        <v>34</v>
      </c>
      <c r="E6">
        <f t="shared" si="0"/>
        <v>1.4994144949633206</v>
      </c>
      <c r="F6">
        <f t="shared" si="1"/>
        <v>-3.0530196515415837</v>
      </c>
      <c r="G6">
        <f t="shared" si="2"/>
        <v>2.5530196515415833</v>
      </c>
      <c r="H6">
        <f>-D6*_xlfn.NORM.S.DIST(-F6, TRUE)*EXP(-$B$2*$B$3)+$B$1*EXP(-$B$6*$B$3)*_xlfn.NORM.S.DIST(-F6+$B$4*SQRT($B$3),TRUE )+D6*EXP(-$B$2*$B$3)*($B$5/D6)^(2*$B$8)*(_xlfn.NORM.S.DIST(E6,TRUE)-_xlfn.NORM.S.DIST(G6, TRUE))-$B$1*EXP(-$B$6*$B$3)*($B$5/D6)^(2*$B$8-2)*(_xlfn.NORM.S.DIST((E6-$B$4*SQRT($B$3)),TRUE)-_xlfn.NORM.S.DIST(G6-$B$4*SQRT($B$3), TRUE))</f>
        <v>16.683211379204476</v>
      </c>
      <c r="I6">
        <f t="shared" si="3"/>
        <v>16</v>
      </c>
    </row>
    <row r="7" spans="1:9" x14ac:dyDescent="0.2">
      <c r="D7">
        <f t="shared" si="4"/>
        <v>35</v>
      </c>
      <c r="E7">
        <f>LN($B$5^2/($B$1*D7))/($B$4*SQRT($B$3))+$B$8*$B$4*SQRT($B$3)</f>
        <v>1.2095391262307984</v>
      </c>
      <c r="F7">
        <f>LN(D7/$B$5)/($B$4*SQRT($B$3))+$B$8*$B$4*SQRT($B$3)</f>
        <v>-2.7631442828090602</v>
      </c>
      <c r="G7">
        <f t="shared" si="2"/>
        <v>2.2631442828090615</v>
      </c>
      <c r="H7">
        <f>-D7*_xlfn.NORM.S.DIST(-F7, TRUE)*EXP(-$B$2*$B$3)+$B$1*EXP(-$B$6*$B$3)*_xlfn.NORM.S.DIST(-F7+$B$4*SQRT($B$3),TRUE )+D7*EXP(-$B$2*$B$3)*($B$5/D7)^(2*$B$8)*(_xlfn.NORM.S.DIST(E7,TRUE)-_xlfn.NORM.S.DIST(G7, TRUE))-$B$1*EXP(-$B$6*$B$3)*($B$5/D7)^(2*$B$8-2)*(_xlfn.NORM.S.DIST((E7-$B$4*SQRT($B$3)),TRUE)-_xlfn.NORM.S.DIST(G7-$B$4*SQRT($B$3), TRUE))</f>
        <v>15.746972736229413</v>
      </c>
      <c r="I7">
        <f t="shared" si="3"/>
        <v>15</v>
      </c>
    </row>
    <row r="8" spans="1:9" x14ac:dyDescent="0.2">
      <c r="A8" t="s">
        <v>8</v>
      </c>
      <c r="B8">
        <f>(B6-B2+B4^2/2)/B4^2</f>
        <v>-2.4999999999999996</v>
      </c>
      <c r="D8">
        <f t="shared" si="4"/>
        <v>36</v>
      </c>
      <c r="E8">
        <f t="shared" si="0"/>
        <v>0.92783035656383439</v>
      </c>
      <c r="F8">
        <f t="shared" si="1"/>
        <v>-2.4814355131420971</v>
      </c>
      <c r="G8">
        <f t="shared" si="2"/>
        <v>1.9814355131420975</v>
      </c>
      <c r="H8">
        <f>-D8*_xlfn.NORM.S.DIST(-F8, TRUE)*EXP(-$B$2*$B$3)+$B$1*EXP(-$B$6*$B$3)*_xlfn.NORM.S.DIST(-F8+$B$4*SQRT($B$3),TRUE )+D8*EXP(-$B$2*$B$3)*($B$5/D8)^(2*$B$8)*(_xlfn.NORM.S.DIST(E8,TRUE)-_xlfn.NORM.S.DIST(G8, TRUE))-$B$1*EXP(-$B$6*$B$3)*($B$5/D8)^(2*$B$8-2)*(_xlfn.NORM.S.DIST((E8-$B$4*SQRT($B$3)),TRUE)-_xlfn.NORM.S.DIST(G8-$B$4*SQRT($B$3), TRUE))</f>
        <v>14.819688755053345</v>
      </c>
      <c r="I8">
        <f t="shared" si="3"/>
        <v>14</v>
      </c>
    </row>
    <row r="9" spans="1:9" x14ac:dyDescent="0.2">
      <c r="D9">
        <f t="shared" si="4"/>
        <v>37</v>
      </c>
      <c r="E9">
        <f t="shared" si="0"/>
        <v>0.65384061468268939</v>
      </c>
      <c r="F9">
        <f t="shared" si="1"/>
        <v>-2.2074457712609532</v>
      </c>
      <c r="G9">
        <f t="shared" si="2"/>
        <v>1.7074457712609532</v>
      </c>
      <c r="H9">
        <f>-D9*_xlfn.NORM.S.DIST(-F9, TRUE)*EXP(-$B$2*$B$3)+$B$1*EXP(-$B$6*$B$3)*_xlfn.NORM.S.DIST(-F9+$B$4*SQRT($B$3),TRUE )+D9*EXP(-$B$2*$B$3)*($B$5/D9)^(2*$B$8)*(_xlfn.NORM.S.DIST(E9,TRUE)-_xlfn.NORM.S.DIST(G9, TRUE))-$B$1*EXP(-$B$6*$B$3)*($B$5/D9)^(2*$B$8-2)*(_xlfn.NORM.S.DIST((E9-$B$4*SQRT($B$3)),TRUE)-_xlfn.NORM.S.DIST(G9-$B$4*SQRT($B$3), TRUE))</f>
        <v>13.902319419619822</v>
      </c>
      <c r="I9">
        <f t="shared" si="3"/>
        <v>13</v>
      </c>
    </row>
    <row r="10" spans="1:9" x14ac:dyDescent="0.2">
      <c r="D10">
        <f t="shared" si="4"/>
        <v>38</v>
      </c>
      <c r="E10">
        <f t="shared" si="0"/>
        <v>0.38715814386107772</v>
      </c>
      <c r="F10">
        <f t="shared" si="1"/>
        <v>-1.9407633004393399</v>
      </c>
      <c r="G10">
        <f t="shared" si="2"/>
        <v>1.440763300439339</v>
      </c>
      <c r="H10">
        <f>-D10*_xlfn.NORM.S.DIST(-F10, TRUE)*EXP(-$B$2*$B$3)+$B$1*EXP(-$B$6*$B$3)*_xlfn.NORM.S.DIST(-F10+$B$4*SQRT($B$3),TRUE )+D10*EXP(-$B$2*$B$3)*($B$5/D10)^(2*$B$8)*(_xlfn.NORM.S.DIST(E10,TRUE)-_xlfn.NORM.S.DIST(G10, TRUE))-$B$1*EXP(-$B$6*$B$3)*($B$5/D10)^(2*$B$8-2)*(_xlfn.NORM.S.DIST((E10-$B$4*SQRT($B$3)),TRUE)-_xlfn.NORM.S.DIST(G10-$B$4*SQRT($B$3), TRUE))</f>
        <v>12.993235578070358</v>
      </c>
      <c r="I10">
        <f t="shared" si="3"/>
        <v>12</v>
      </c>
    </row>
    <row r="11" spans="1:9" x14ac:dyDescent="0.2">
      <c r="D11">
        <f t="shared" si="4"/>
        <v>39</v>
      </c>
      <c r="E11">
        <f t="shared" si="0"/>
        <v>0.12740327982847113</v>
      </c>
      <c r="F11">
        <f t="shared" si="1"/>
        <v>-1.6810084364067328</v>
      </c>
      <c r="G11">
        <f t="shared" si="2"/>
        <v>1.1810084364067324</v>
      </c>
      <c r="H11">
        <f>-D11*_xlfn.NORM.S.DIST(-F11, TRUE)*EXP(-$B$2*$B$3)+$B$1*EXP(-$B$6*$B$3)*_xlfn.NORM.S.DIST(-F11+$B$4*SQRT($B$3),TRUE )+D11*EXP(-$B$2*$B$3)*($B$5/D11)^(2*$B$8)*(_xlfn.NORM.S.DIST(E11,TRUE)-_xlfn.NORM.S.DIST(G11, TRUE))-$B$1*EXP(-$B$6*$B$3)*($B$5/D11)^(2*$B$8-2)*(_xlfn.NORM.S.DIST((E11-$B$4*SQRT($B$3)),TRUE)-_xlfn.NORM.S.DIST(G11-$B$4*SQRT($B$3), TRUE))</f>
        <v>12.087481799511758</v>
      </c>
      <c r="I11">
        <f t="shared" si="3"/>
        <v>11</v>
      </c>
    </row>
    <row r="12" spans="1:9" x14ac:dyDescent="0.2">
      <c r="D12">
        <f t="shared" si="4"/>
        <v>40</v>
      </c>
      <c r="E12">
        <f t="shared" si="0"/>
        <v>-0.12577480001442887</v>
      </c>
      <c r="F12">
        <f t="shared" si="1"/>
        <v>-1.4278303565638351</v>
      </c>
      <c r="G12">
        <f t="shared" si="2"/>
        <v>0.92783035656383439</v>
      </c>
      <c r="H12">
        <f>-D12*_xlfn.NORM.S.DIST(-F12, TRUE)*EXP(-$B$2*$B$3)+$B$1*EXP(-$B$6*$B$3)*_xlfn.NORM.S.DIST(-F12+$B$4*SQRT($B$3),TRUE )+D12*EXP(-$B$2*$B$3)*($B$5/D12)^(2*$B$8)*(_xlfn.NORM.S.DIST(E12,TRUE)-_xlfn.NORM.S.DIST(G12, TRUE))-$B$1*EXP(-$B$6*$B$3)*($B$5/D12)^(2*$B$8-2)*(_xlfn.NORM.S.DIST((E12-$B$4*SQRT($B$3)),TRUE)-_xlfn.NORM.S.DIST(G12-$B$4*SQRT($B$3), TRUE))</f>
        <v>11.177242956851114</v>
      </c>
      <c r="I12">
        <f t="shared" si="3"/>
        <v>10</v>
      </c>
    </row>
    <row r="13" spans="1:9" x14ac:dyDescent="0.2">
      <c r="D13">
        <f t="shared" si="4"/>
        <v>41</v>
      </c>
      <c r="E13">
        <f t="shared" si="0"/>
        <v>-0.37270092591814358</v>
      </c>
      <c r="F13">
        <f t="shared" si="1"/>
        <v>-1.1809042306601196</v>
      </c>
      <c r="G13">
        <f t="shared" si="2"/>
        <v>0.68090423066012029</v>
      </c>
      <c r="H13">
        <f>-D13*_xlfn.NORM.S.DIST(-F13, TRUE)*EXP(-$B$2*$B$3)+$B$1*EXP(-$B$6*$B$3)*_xlfn.NORM.S.DIST(-F13+$B$4*SQRT($B$3),TRUE )+D13*EXP(-$B$2*$B$3)*($B$5/D13)^(2*$B$8)*(_xlfn.NORM.S.DIST(E13,TRUE)-_xlfn.NORM.S.DIST(G13, TRUE))-$B$1*EXP(-$B$6*$B$3)*($B$5/D13)^(2*$B$8-2)*(_xlfn.NORM.S.DIST((E13-$B$4*SQRT($B$3)),TRUE)-_xlfn.NORM.S.DIST(G13-$B$4*SQRT($B$3), TRUE))</f>
        <v>10.253799368155425</v>
      </c>
      <c r="I13">
        <f t="shared" si="3"/>
        <v>9</v>
      </c>
    </row>
    <row r="14" spans="1:9" x14ac:dyDescent="0.2">
      <c r="D14">
        <f t="shared" si="4"/>
        <v>42</v>
      </c>
      <c r="E14">
        <f t="shared" si="0"/>
        <v>-0.61367644170874824</v>
      </c>
      <c r="F14">
        <f t="shared" si="1"/>
        <v>-0.93992871486951435</v>
      </c>
      <c r="G14">
        <f t="shared" si="2"/>
        <v>0.43992871486951413</v>
      </c>
      <c r="H14">
        <f>-D14*_xlfn.NORM.S.DIST(-F14, TRUE)*EXP(-$B$2*$B$3)+$B$1*EXP(-$B$6*$B$3)*_xlfn.NORM.S.DIST(-F14+$B$4*SQRT($B$3),TRUE )+D14*EXP(-$B$2*$B$3)*($B$5/D14)^(2*$B$8)*(_xlfn.NORM.S.DIST(E14,TRUE)-_xlfn.NORM.S.DIST(G14, TRUE))-$B$1*EXP(-$B$6*$B$3)*($B$5/D14)^(2*$B$8-2)*(_xlfn.NORM.S.DIST((E14-$B$4*SQRT($B$3)),TRUE)-_xlfn.NORM.S.DIST(G14-$B$4*SQRT($B$3), TRUE))</f>
        <v>9.3106081948567638</v>
      </c>
      <c r="I14">
        <f t="shared" si="3"/>
        <v>8</v>
      </c>
    </row>
    <row r="15" spans="1:9" x14ac:dyDescent="0.2">
      <c r="D15">
        <f t="shared" si="4"/>
        <v>43</v>
      </c>
      <c r="E15">
        <f t="shared" si="0"/>
        <v>-0.84898141581068953</v>
      </c>
      <c r="F15">
        <f t="shared" si="1"/>
        <v>-0.70462374076757284</v>
      </c>
      <c r="G15">
        <f t="shared" si="2"/>
        <v>0.20462374076757414</v>
      </c>
      <c r="H15">
        <f>-D15*_xlfn.NORM.S.DIST(-F15, TRUE)*EXP(-$B$2*$B$3)+$B$1*EXP(-$B$6*$B$3)*_xlfn.NORM.S.DIST(-F15+$B$4*SQRT($B$3),TRUE )+D15*EXP(-$B$2*$B$3)*($B$5/D15)^(2*$B$8)*(_xlfn.NORM.S.DIST(E15,TRUE)-_xlfn.NORM.S.DIST(G15, TRUE))-$B$1*EXP(-$B$6*$B$3)*($B$5/D15)^(2*$B$8-2)*(_xlfn.NORM.S.DIST((E15-$B$4*SQRT($B$3)),TRUE)-_xlfn.NORM.S.DIST(G15-$B$4*SQRT($B$3), TRUE))</f>
        <v>8.3465584695054975</v>
      </c>
      <c r="I15">
        <f t="shared" si="3"/>
        <v>7</v>
      </c>
    </row>
    <row r="16" spans="1:9" x14ac:dyDescent="0.2">
      <c r="D16">
        <f t="shared" si="4"/>
        <v>44</v>
      </c>
      <c r="E16">
        <f t="shared" si="0"/>
        <v>-1.0788765980576773</v>
      </c>
      <c r="F16">
        <f t="shared" si="1"/>
        <v>-0.47472855852058626</v>
      </c>
      <c r="G16">
        <f t="shared" si="2"/>
        <v>-2.5271441479414208E-2</v>
      </c>
      <c r="H16">
        <f>-D16*_xlfn.NORM.S.DIST(-F16, TRUE)*EXP(-$B$2*$B$3)+$B$1*EXP(-$B$6*$B$3)*_xlfn.NORM.S.DIST(-F16+$B$4*SQRT($B$3),TRUE )+D16*EXP(-$B$2*$B$3)*($B$5/D16)^(2*$B$8)*(_xlfn.NORM.S.DIST(E16,TRUE)-_xlfn.NORM.S.DIST(G16, TRUE))-$B$1*EXP(-$B$6*$B$3)*($B$5/D16)^(2*$B$8-2)*(_xlfn.NORM.S.DIST((E16-$B$4*SQRT($B$3)),TRUE)-_xlfn.NORM.S.DIST(G16-$B$4*SQRT($B$3), TRUE))</f>
        <v>7.368234507976366</v>
      </c>
      <c r="I16">
        <f t="shared" si="3"/>
        <v>6</v>
      </c>
    </row>
    <row r="17" spans="4:9" x14ac:dyDescent="0.2">
      <c r="D17">
        <f t="shared" si="4"/>
        <v>45</v>
      </c>
      <c r="E17">
        <f t="shared" si="0"/>
        <v>-1.3036051565782627</v>
      </c>
      <c r="F17">
        <f t="shared" si="1"/>
        <v>-0.24999999999999997</v>
      </c>
      <c r="G17">
        <f t="shared" si="2"/>
        <v>-0.24999999999999997</v>
      </c>
      <c r="H17">
        <f>-D17*_xlfn.NORM.S.DIST(-F17, TRUE)*EXP(-$B$2*$B$3)+$B$1*EXP(-$B$6*$B$3)*_xlfn.NORM.S.DIST(-F17+$B$4*SQRT($B$3),TRUE )+D17*EXP(-$B$2*$B$3)*($B$5/D17)^(2*$B$8)*(_xlfn.NORM.S.DIST(E17,TRUE)-_xlfn.NORM.S.DIST(G17, TRUE))-$B$1*EXP(-$B$6*$B$3)*($B$5/D17)^(2*$B$8-2)*(_xlfn.NORM.S.DIST((E17-$B$4*SQRT($B$3)),TRUE)-_xlfn.NORM.S.DIST(G17-$B$4*SQRT($B$3), TRUE))</f>
        <v>6.3903119268454667</v>
      </c>
      <c r="I17">
        <f t="shared" si="3"/>
        <v>5</v>
      </c>
    </row>
    <row r="18" spans="4:9" x14ac:dyDescent="0.2">
      <c r="D18">
        <f t="shared" si="4"/>
        <v>46</v>
      </c>
      <c r="E18">
        <f t="shared" si="0"/>
        <v>-1.523394223766015</v>
      </c>
      <c r="F18">
        <f t="shared" si="1"/>
        <v>-3.021093281224832E-2</v>
      </c>
      <c r="G18">
        <f t="shared" si="2"/>
        <v>-0.46978906718775226</v>
      </c>
      <c r="H18">
        <f>-D18*_xlfn.NORM.S.DIST(-F18, TRUE)*EXP(-$B$2*$B$3)+$B$1*EXP(-$B$6*$B$3)*_xlfn.NORM.S.DIST(-F18+$B$4*SQRT($B$3),TRUE )+D18*EXP(-$B$2*$B$3)*($B$5/D18)^(2*$B$8)*(_xlfn.NORM.S.DIST(E18,TRUE)-_xlfn.NORM.S.DIST(G18, TRUE))-$B$1*EXP(-$B$6*$B$3)*($B$5/D18)^(2*$B$8-2)*(_xlfn.NORM.S.DIST((E18-$B$4*SQRT($B$3)),TRUE)-_xlfn.NORM.S.DIST(G18-$B$4*SQRT($B$3), TRUE))</f>
        <v>5.4338636900556629</v>
      </c>
      <c r="I18">
        <f t="shared" si="3"/>
        <v>4</v>
      </c>
    </row>
    <row r="19" spans="4:9" x14ac:dyDescent="0.2">
      <c r="D19">
        <f t="shared" si="4"/>
        <v>47</v>
      </c>
      <c r="E19">
        <f t="shared" si="0"/>
        <v>-1.7384562759756517</v>
      </c>
      <c r="F19">
        <f t="shared" si="1"/>
        <v>0.18485111939738894</v>
      </c>
      <c r="G19">
        <f t="shared" si="2"/>
        <v>-0.68485111939738774</v>
      </c>
      <c r="H19">
        <f>-D19*_xlfn.NORM.S.DIST(-F19, TRUE)*EXP(-$B$2*$B$3)+$B$1*EXP(-$B$6*$B$3)*_xlfn.NORM.S.DIST(-F19+$B$4*SQRT($B$3),TRUE )+D19*EXP(-$B$2*$B$3)*($B$5/D19)^(2*$B$8)*(_xlfn.NORM.S.DIST(E19,TRUE)-_xlfn.NORM.S.DIST(G19, TRUE))-$B$1*EXP(-$B$6*$B$3)*($B$5/D19)^(2*$B$8-2)*(_xlfn.NORM.S.DIST((E19-$B$4*SQRT($B$3)),TRUE)-_xlfn.NORM.S.DIST(G19-$B$4*SQRT($B$3), TRUE))</f>
        <v>4.523064343812873</v>
      </c>
      <c r="I19">
        <f t="shared" si="3"/>
        <v>3</v>
      </c>
    </row>
    <row r="20" spans="4:9" x14ac:dyDescent="0.2">
      <c r="D20">
        <f t="shared" si="4"/>
        <v>48</v>
      </c>
      <c r="E20">
        <f t="shared" si="0"/>
        <v>-1.9489903679539746</v>
      </c>
      <c r="F20">
        <f t="shared" si="1"/>
        <v>0.39538521137571159</v>
      </c>
      <c r="G20">
        <f t="shared" si="2"/>
        <v>-0.8953852113757117</v>
      </c>
      <c r="H20">
        <f>-D20*_xlfn.NORM.S.DIST(-F20, TRUE)*EXP(-$B$2*$B$3)+$B$1*EXP(-$B$6*$B$3)*_xlfn.NORM.S.DIST(-F20+$B$4*SQRT($B$3),TRUE )+D20*EXP(-$B$2*$B$3)*($B$5/D20)^(2*$B$8)*(_xlfn.NORM.S.DIST(E20,TRUE)-_xlfn.NORM.S.DIST(G20, TRUE))-$B$1*EXP(-$B$6*$B$3)*($B$5/D20)^(2*$B$8-2)*(_xlfn.NORM.S.DIST((E20-$B$4*SQRT($B$3)),TRUE)-_xlfn.NORM.S.DIST(G20-$B$4*SQRT($B$3), TRUE))</f>
        <v>3.6812510483946586</v>
      </c>
      <c r="I20">
        <f t="shared" si="3"/>
        <v>2</v>
      </c>
    </row>
    <row r="21" spans="4:9" x14ac:dyDescent="0.2">
      <c r="D21">
        <f t="shared" si="4"/>
        <v>49</v>
      </c>
      <c r="E21">
        <f t="shared" si="0"/>
        <v>-2.1551832399813309</v>
      </c>
      <c r="F21">
        <f t="shared" si="1"/>
        <v>0.60157808340306762</v>
      </c>
      <c r="G21">
        <f t="shared" si="2"/>
        <v>-1.1015780834030682</v>
      </c>
      <c r="H21">
        <f>-D21*_xlfn.NORM.S.DIST(-F21, TRUE)*EXP(-$B$2*$B$3)+$B$1*EXP(-$B$6*$B$3)*_xlfn.NORM.S.DIST(-F21+$B$4*SQRT($B$3),TRUE )+D21*EXP(-$B$2*$B$3)*($B$5/D21)^(2*$B$8)*(_xlfn.NORM.S.DIST(E21,TRUE)-_xlfn.NORM.S.DIST(G21, TRUE))-$B$1*EXP(-$B$6*$B$3)*($B$5/D21)^(2*$B$8-2)*(_xlfn.NORM.S.DIST((E21-$B$4*SQRT($B$3)),TRUE)-_xlfn.NORM.S.DIST(G21-$B$4*SQRT($B$3), TRUE))</f>
        <v>2.9273824188319217</v>
      </c>
      <c r="I21">
        <f t="shared" si="3"/>
        <v>1</v>
      </c>
    </row>
    <row r="22" spans="4:9" x14ac:dyDescent="0.2">
      <c r="D22">
        <f t="shared" si="4"/>
        <v>50</v>
      </c>
      <c r="E22">
        <f>LN($B$5^2/($B$1*D22))/($B$4*SQRT($B$3))+$B$8*$B$4*SQRT($B$3)</f>
        <v>-2.3572103131565254</v>
      </c>
      <c r="F22">
        <f>LN(D22/$B$5)/($B$4*SQRT($B$3))+$B$8*$B$4*SQRT($B$3)</f>
        <v>0.80360515657826337</v>
      </c>
      <c r="G22">
        <f>LN($B$5/D22)/($B$4*SQRT($B$3))+$B$4*$B$8*SQRT($B$3)</f>
        <v>-1.3036051565782627</v>
      </c>
      <c r="H22">
        <f>-D22*_xlfn.NORM.S.DIST(-F22, TRUE)*EXP(-$B$2*$B$3)+$B$1*EXP(-$B$6*$B$3)*_xlfn.NORM.S.DIST(-F22+$B$4*SQRT($B$3),TRUE )+D22*EXP(-$B$2*$B$3)*($B$5/D22)^(2*$B$8)*(_xlfn.NORM.S.DIST(E22,TRUE)-_xlfn.NORM.S.DIST(G22, TRUE))-$B$1*EXP(-$B$6*$B$3)*($B$5/D22)^(2*$B$8-2)*(_xlfn.NORM.S.DIST((E22-$B$4*SQRT($B$3)),TRUE)-_xlfn.NORM.S.DIST(G22-$B$4*SQRT($B$3), TRUE))</f>
        <v>2.273670021650509</v>
      </c>
      <c r="I22">
        <f t="shared" si="3"/>
        <v>0</v>
      </c>
    </row>
    <row r="23" spans="4:9" x14ac:dyDescent="0.2">
      <c r="D23">
        <f t="shared" si="4"/>
        <v>51</v>
      </c>
      <c r="E23">
        <f t="shared" si="0"/>
        <v>-2.5552365861183235</v>
      </c>
      <c r="F23">
        <f t="shared" si="1"/>
        <v>1.0016314295400599</v>
      </c>
      <c r="G23">
        <f>LN($B$5/D23)/($B$4*SQRT($B$3))+$B$4*$B$8*SQRT($B$3)</f>
        <v>-1.5016314295400603</v>
      </c>
      <c r="H23">
        <f>-D23*_xlfn.NORM.S.DIST(-F23, TRUE)*EXP(-$B$2*$B$3)+$B$1*EXP(-$B$6*$B$3)*_xlfn.NORM.S.DIST(-F23+$B$4*SQRT($B$3),TRUE )+D23*EXP(-$B$2*$B$3)*($B$5/D23)^(2*$B$8)*(_xlfn.NORM.S.DIST(E23,TRUE)-_xlfn.NORM.S.DIST(G23, TRUE))-$B$1*EXP(-$B$6*$B$3)*($B$5/D23)^(2*$B$8-2)*(_xlfn.NORM.S.DIST((E23-$B$4*SQRT($B$3)),TRUE)-_xlfn.NORM.S.DIST(G23-$B$4*SQRT($B$3), TRUE))</f>
        <v>1.7247087367112144</v>
      </c>
      <c r="I23">
        <f t="shared" si="3"/>
        <v>0</v>
      </c>
    </row>
    <row r="24" spans="4:9" x14ac:dyDescent="0.2">
      <c r="D24">
        <f t="shared" si="4"/>
        <v>52</v>
      </c>
      <c r="E24">
        <f t="shared" si="0"/>
        <v>-2.7494174446893389</v>
      </c>
      <c r="F24">
        <f t="shared" si="1"/>
        <v>1.1958122881110749</v>
      </c>
      <c r="G24">
        <f t="shared" ref="G24:G42" si="5">LN($B$5/D24)/($B$4*SQRT($B$3))+$B$4*$B$8*SQRT($B$3)</f>
        <v>-1.6958122881110753</v>
      </c>
      <c r="H24">
        <f>-D24*_xlfn.NORM.S.DIST(-F24, TRUE)*EXP(-$B$2*$B$3)+$B$1*EXP(-$B$6*$B$3)*_xlfn.NORM.S.DIST(-F24+$B$4*SQRT($B$3),TRUE )+D24*EXP(-$B$2*$B$3)*($B$5/D24)^(2*$B$8)*(_xlfn.NORM.S.DIST(E24,TRUE)-_xlfn.NORM.S.DIST(G24, TRUE))-$B$1*EXP(-$B$6*$B$3)*($B$5/D24)^(2*$B$8-2)*(_xlfn.NORM.S.DIST((E24-$B$4*SQRT($B$3)),TRUE)-_xlfn.NORM.S.DIST(G24-$B$4*SQRT($B$3), TRUE))</f>
        <v>1.2779924788426591</v>
      </c>
      <c r="I24">
        <f t="shared" si="3"/>
        <v>0</v>
      </c>
    </row>
    <row r="25" spans="4:9" x14ac:dyDescent="0.2">
      <c r="D25">
        <f t="shared" si="4"/>
        <v>53</v>
      </c>
      <c r="E25">
        <f t="shared" si="0"/>
        <v>-2.9398993943962828</v>
      </c>
      <c r="F25">
        <f t="shared" si="1"/>
        <v>1.3862942378180212</v>
      </c>
      <c r="G25">
        <f>LN($B$5/D25)/($B$4*SQRT($B$3))+$B$4*$B$8*SQRT($B$3)</f>
        <v>-1.8862942378180203</v>
      </c>
      <c r="H25">
        <f>-D25*_xlfn.NORM.S.DIST(-F25, TRUE)*EXP(-$B$2*$B$3)+$B$1*EXP(-$B$6*$B$3)*_xlfn.NORM.S.DIST(-F25+$B$4*SQRT($B$3),TRUE )+D25*EXP(-$B$2*$B$3)*($B$5/D25)^(2*$B$8)*(_xlfn.NORM.S.DIST(E25,TRUE)-_xlfn.NORM.S.DIST(G25, TRUE))-$B$1*EXP(-$B$6*$B$3)*($B$5/D25)^(2*$B$8-2)*(_xlfn.NORM.S.DIST((E25-$B$4*SQRT($B$3)),TRUE)-_xlfn.NORM.S.DIST(G25-$B$4*SQRT($B$3), TRUE))</f>
        <v>0.92540569577991905</v>
      </c>
      <c r="I25">
        <f t="shared" si="3"/>
        <v>0</v>
      </c>
    </row>
    <row r="26" spans="4:9" x14ac:dyDescent="0.2">
      <c r="D26">
        <f t="shared" si="4"/>
        <v>54</v>
      </c>
      <c r="E26">
        <f t="shared" si="0"/>
        <v>-3.1268207245178088</v>
      </c>
      <c r="F26">
        <f t="shared" si="1"/>
        <v>1.5732155679395459</v>
      </c>
      <c r="G26">
        <f t="shared" si="5"/>
        <v>-2.0732155679395459</v>
      </c>
      <c r="H26">
        <f>-D26*_xlfn.NORM.S.DIST(-F26, TRUE)*EXP(-$B$2*$B$3)+$B$1*EXP(-$B$6*$B$3)*_xlfn.NORM.S.DIST(-F26+$B$4*SQRT($B$3),TRUE )+D26*EXP(-$B$2*$B$3)*($B$5/D26)^(2*$B$8)*(_xlfn.NORM.S.DIST(E26,TRUE)-_xlfn.NORM.S.DIST(G26, TRUE))-$B$1*EXP(-$B$6*$B$3)*($B$5/D26)^(2*$B$8-2)*(_xlfn.NORM.S.DIST((E26-$B$4*SQRT($B$3)),TRUE)-_xlfn.NORM.S.DIST(G26-$B$4*SQRT($B$3), TRUE))</f>
        <v>0.65517433638886224</v>
      </c>
      <c r="I26">
        <f t="shared" si="3"/>
        <v>0</v>
      </c>
    </row>
    <row r="27" spans="4:9" x14ac:dyDescent="0.2">
      <c r="D27">
        <f t="shared" si="4"/>
        <v>55</v>
      </c>
      <c r="E27">
        <f>LN($B$5^2/($B$1*D27))/($B$4*SQRT($B$3))+$B$8*$B$4*SQRT($B$3)</f>
        <v>-3.3103121111997749</v>
      </c>
      <c r="F27">
        <f t="shared" si="1"/>
        <v>1.7567069546215124</v>
      </c>
      <c r="G27">
        <f t="shared" si="5"/>
        <v>-2.2567069546215111</v>
      </c>
      <c r="H27">
        <f>-D27*_xlfn.NORM.S.DIST(-F27, TRUE)*EXP(-$B$2*$B$3)+$B$1*EXP(-$B$6*$B$3)*_xlfn.NORM.S.DIST(-F27+$B$4*SQRT($B$3),TRUE )+D27*EXP(-$B$2*$B$3)*($B$5/D27)^(2*$B$8)*(_xlfn.NORM.S.DIST(E27,TRUE)-_xlfn.NORM.S.DIST(G27, TRUE))-$B$1*EXP(-$B$6*$B$3)*($B$5/D27)^(2*$B$8-2)*(_xlfn.NORM.S.DIST((E27-$B$4*SQRT($B$3)),TRUE)-_xlfn.NORM.S.DIST(G27-$B$4*SQRT($B$3), TRUE))</f>
        <v>0.45381301999672807</v>
      </c>
      <c r="I27">
        <f t="shared" si="3"/>
        <v>0</v>
      </c>
    </row>
    <row r="28" spans="4:9" x14ac:dyDescent="0.2">
      <c r="D28">
        <f t="shared" si="4"/>
        <v>56</v>
      </c>
      <c r="E28">
        <f t="shared" si="0"/>
        <v>-3.4904971662265578</v>
      </c>
      <c r="F28">
        <f t="shared" si="1"/>
        <v>1.9368920096482949</v>
      </c>
      <c r="G28">
        <f t="shared" si="5"/>
        <v>-2.4368920096482944</v>
      </c>
      <c r="H28">
        <f>-D28*_xlfn.NORM.S.DIST(-F28, TRUE)*EXP(-$B$2*$B$3)+$B$1*EXP(-$B$6*$B$3)*_xlfn.NORM.S.DIST(-F28+$B$4*SQRT($B$3),TRUE )+D28*EXP(-$B$2*$B$3)*($B$5/D28)^(2*$B$8)*(_xlfn.NORM.S.DIST(E28,TRUE)-_xlfn.NORM.S.DIST(G28, TRUE))-$B$1*EXP(-$B$6*$B$3)*($B$5/D28)^(2*$B$8-2)*(_xlfn.NORM.S.DIST((E28-$B$4*SQRT($B$3)),TRUE)-_xlfn.NORM.S.DIST(G28-$B$4*SQRT($B$3), TRUE))</f>
        <v>0.30774991422830644</v>
      </c>
      <c r="I28">
        <f t="shared" si="3"/>
        <v>0</v>
      </c>
    </row>
    <row r="29" spans="4:9" x14ac:dyDescent="0.2">
      <c r="D29">
        <f t="shared" si="4"/>
        <v>57</v>
      </c>
      <c r="E29">
        <f t="shared" si="0"/>
        <v>-3.6674929372205667</v>
      </c>
      <c r="F29">
        <f t="shared" si="1"/>
        <v>2.1138877806423033</v>
      </c>
      <c r="G29">
        <f t="shared" si="5"/>
        <v>-2.6138877806423038</v>
      </c>
      <c r="H29">
        <f>-D29*_xlfn.NORM.S.DIST(-F29, TRUE)*EXP(-$B$2*$B$3)+$B$1*EXP(-$B$6*$B$3)*_xlfn.NORM.S.DIST(-F29+$B$4*SQRT($B$3),TRUE )+D29*EXP(-$B$2*$B$3)*($B$5/D29)^(2*$B$8)*(_xlfn.NORM.S.DIST(E29,TRUE)-_xlfn.NORM.S.DIST(G29, TRUE))-$B$1*EXP(-$B$6*$B$3)*($B$5/D29)^(2*$B$8-2)*(_xlfn.NORM.S.DIST((E29-$B$4*SQRT($B$3)),TRUE)-_xlfn.NORM.S.DIST(G29-$B$4*SQRT($B$3), TRUE))</f>
        <v>0.2044774237048641</v>
      </c>
      <c r="I29">
        <f t="shared" si="3"/>
        <v>0</v>
      </c>
    </row>
    <row r="30" spans="4:9" x14ac:dyDescent="0.2">
      <c r="D30">
        <f t="shared" si="4"/>
        <v>58</v>
      </c>
      <c r="E30">
        <f t="shared" si="0"/>
        <v>-3.8414103643392585</v>
      </c>
      <c r="F30">
        <f t="shared" si="1"/>
        <v>2.2878052077609961</v>
      </c>
      <c r="G30">
        <f t="shared" si="5"/>
        <v>-2.7878052077609956</v>
      </c>
      <c r="H30">
        <f>-D30*_xlfn.NORM.S.DIST(-F30, TRUE)*EXP(-$B$2*$B$3)+$B$1*EXP(-$B$6*$B$3)*_xlfn.NORM.S.DIST(-F30+$B$4*SQRT($B$3),TRUE )+D30*EXP(-$B$2*$B$3)*($B$5/D30)^(2*$B$8)*(_xlfn.NORM.S.DIST(E30,TRUE)-_xlfn.NORM.S.DIST(G30, TRUE))-$B$1*EXP(-$B$6*$B$3)*($B$5/D30)^(2*$B$8-2)*(_xlfn.NORM.S.DIST((E30-$B$4*SQRT($B$3)),TRUE)-_xlfn.NORM.S.DIST(G30-$B$4*SQRT($B$3), TRUE))</f>
        <v>0.13321592330045207</v>
      </c>
      <c r="I30">
        <f t="shared" si="3"/>
        <v>0</v>
      </c>
    </row>
    <row r="31" spans="4:9" x14ac:dyDescent="0.2">
      <c r="D31">
        <f t="shared" si="4"/>
        <v>59</v>
      </c>
      <c r="E31">
        <f t="shared" si="0"/>
        <v>-4.0123546979322606</v>
      </c>
      <c r="F31">
        <f t="shared" si="1"/>
        <v>2.4587495413539968</v>
      </c>
      <c r="G31">
        <f t="shared" si="5"/>
        <v>-2.9587495413539973</v>
      </c>
      <c r="H31">
        <f>-D31*_xlfn.NORM.S.DIST(-F31, TRUE)*EXP(-$B$2*$B$3)+$B$1*EXP(-$B$6*$B$3)*_xlfn.NORM.S.DIST(-F31+$B$4*SQRT($B$3),TRUE )+D31*EXP(-$B$2*$B$3)*($B$5/D31)^(2*$B$8)*(_xlfn.NORM.S.DIST(E31,TRUE)-_xlfn.NORM.S.DIST(G31, TRUE))-$B$1*EXP(-$B$6*$B$3)*($B$5/D31)^(2*$B$8-2)*(_xlfn.NORM.S.DIST((E31-$B$4*SQRT($B$3)),TRUE)-_xlfn.NORM.S.DIST(G31-$B$4*SQRT($B$3), TRUE))</f>
        <v>8.516713099536477E-2</v>
      </c>
      <c r="I31">
        <f t="shared" si="3"/>
        <v>0</v>
      </c>
    </row>
    <row r="32" spans="4:9" x14ac:dyDescent="0.2">
      <c r="D32">
        <f t="shared" si="4"/>
        <v>60</v>
      </c>
      <c r="E32">
        <f t="shared" si="0"/>
        <v>-4.1804258810960713</v>
      </c>
      <c r="F32">
        <f t="shared" si="1"/>
        <v>2.6268207245178083</v>
      </c>
      <c r="G32">
        <f t="shared" si="5"/>
        <v>-3.1268207245178088</v>
      </c>
      <c r="H32">
        <f>-D32*_xlfn.NORM.S.DIST(-F32, TRUE)*EXP(-$B$2*$B$3)+$B$1*EXP(-$B$6*$B$3)*_xlfn.NORM.S.DIST(-F32+$B$4*SQRT($B$3),TRUE )+D32*EXP(-$B$2*$B$3)*($B$5/D32)^(2*$B$8)*(_xlfn.NORM.S.DIST(E32,TRUE)-_xlfn.NORM.S.DIST(G32, TRUE))-$B$1*EXP(-$B$6*$B$3)*($B$5/D32)^(2*$B$8-2)*(_xlfn.NORM.S.DIST((E32-$B$4*SQRT($B$3)),TRUE)-_xlfn.NORM.S.DIST(G32-$B$4*SQRT($B$3), TRUE))</f>
        <v>5.3473012477851939E-2</v>
      </c>
      <c r="I32">
        <f t="shared" si="3"/>
        <v>0</v>
      </c>
    </row>
    <row r="33" spans="4:9" x14ac:dyDescent="0.2">
      <c r="D33">
        <f t="shared" si="4"/>
        <v>61</v>
      </c>
      <c r="E33">
        <f t="shared" si="0"/>
        <v>-4.345718900608178</v>
      </c>
      <c r="F33">
        <f t="shared" si="1"/>
        <v>2.7921137440299155</v>
      </c>
      <c r="G33">
        <f t="shared" si="5"/>
        <v>-3.2921137440299142</v>
      </c>
      <c r="H33">
        <f>-D33*_xlfn.NORM.S.DIST(-F33, TRUE)*EXP(-$B$2*$B$3)+$B$1*EXP(-$B$6*$B$3)*_xlfn.NORM.S.DIST(-F33+$B$4*SQRT($B$3),TRUE )+D33*EXP(-$B$2*$B$3)*($B$5/D33)^(2*$B$8)*(_xlfn.NORM.S.DIST(E33,TRUE)-_xlfn.NORM.S.DIST(G33, TRUE))-$B$1*EXP(-$B$6*$B$3)*($B$5/D33)^(2*$B$8-2)*(_xlfn.NORM.S.DIST((E33-$B$4*SQRT($B$3)),TRUE)-_xlfn.NORM.S.DIST(G33-$B$4*SQRT($B$3), TRUE))</f>
        <v>3.2997567417601625E-2</v>
      </c>
      <c r="I33">
        <f t="shared" si="3"/>
        <v>0</v>
      </c>
    </row>
    <row r="34" spans="4:9" x14ac:dyDescent="0.2">
      <c r="D34">
        <f t="shared" si="4"/>
        <v>62</v>
      </c>
      <c r="E34">
        <f t="shared" si="0"/>
        <v>-4.5083241093259812</v>
      </c>
      <c r="F34">
        <f t="shared" si="1"/>
        <v>2.9547189527477173</v>
      </c>
      <c r="G34">
        <f t="shared" si="5"/>
        <v>-3.4547189527477173</v>
      </c>
      <c r="H34">
        <f>-D34*_xlfn.NORM.S.DIST(-F34, TRUE)*EXP(-$B$2*$B$3)+$B$1*EXP(-$B$6*$B$3)*_xlfn.NORM.S.DIST(-F34+$B$4*SQRT($B$3),TRUE )+D34*EXP(-$B$2*$B$3)*($B$5/D34)^(2*$B$8)*(_xlfn.NORM.S.DIST(E34,TRUE)-_xlfn.NORM.S.DIST(G34, TRUE))-$B$1*EXP(-$B$6*$B$3)*($B$5/D34)^(2*$B$8-2)*(_xlfn.NORM.S.DIST((E34-$B$4*SQRT($B$3)),TRUE)-_xlfn.NORM.S.DIST(G34-$B$4*SQRT($B$3), TRUE))</f>
        <v>2.0028355116411947E-2</v>
      </c>
      <c r="I34">
        <f t="shared" si="3"/>
        <v>0</v>
      </c>
    </row>
    <row r="35" spans="4:9" x14ac:dyDescent="0.2">
      <c r="D35">
        <f>D34+1</f>
        <v>63</v>
      </c>
      <c r="E35">
        <f t="shared" si="0"/>
        <v>-4.6683275227903911</v>
      </c>
      <c r="F35">
        <f t="shared" si="1"/>
        <v>3.1147223662121286</v>
      </c>
      <c r="G35">
        <f t="shared" si="5"/>
        <v>-3.6147223662121286</v>
      </c>
      <c r="H35">
        <f>-D35*_xlfn.NORM.S.DIST(-F35, TRUE)*EXP(-$B$2*$B$3)+$B$1*EXP(-$B$6*$B$3)*_xlfn.NORM.S.DIST(-F35+$B$4*SQRT($B$3),TRUE )+D35*EXP(-$B$2*$B$3)*($B$5/D35)^(2*$B$8)*(_xlfn.NORM.S.DIST(E35,TRUE)-_xlfn.NORM.S.DIST(G35, TRUE))-$B$1*EXP(-$B$6*$B$3)*($B$5/D35)^(2*$B$8-2)*(_xlfn.NORM.S.DIST((E35-$B$4*SQRT($B$3)),TRUE)-_xlfn.NORM.S.DIST(G35-$B$4*SQRT($B$3), TRUE))</f>
        <v>1.1965967836829045E-2</v>
      </c>
      <c r="I35">
        <f t="shared" si="3"/>
        <v>0</v>
      </c>
    </row>
    <row r="36" spans="4:9" x14ac:dyDescent="0.2">
      <c r="D36">
        <f t="shared" si="4"/>
        <v>64</v>
      </c>
      <c r="E36">
        <f t="shared" si="0"/>
        <v>-4.8258110924717839</v>
      </c>
      <c r="F36">
        <f t="shared" si="1"/>
        <v>3.2722059358935214</v>
      </c>
      <c r="G36">
        <f t="shared" si="5"/>
        <v>-3.7722059358935209</v>
      </c>
      <c r="H36">
        <f>-D36*_xlfn.NORM.S.DIST(-F36, TRUE)*EXP(-$B$2*$B$3)+$B$1*EXP(-$B$6*$B$3)*_xlfn.NORM.S.DIST(-F36+$B$4*SQRT($B$3),TRUE )+D36*EXP(-$B$2*$B$3)*($B$5/D36)^(2*$B$8)*(_xlfn.NORM.S.DIST(E36,TRUE)-_xlfn.NORM.S.DIST(G36, TRUE))-$B$1*EXP(-$B$6*$B$3)*($B$5/D36)^(2*$B$8-2)*(_xlfn.NORM.S.DIST((E36-$B$4*SQRT($B$3)),TRUE)-_xlfn.NORM.S.DIST(G36-$B$4*SQRT($B$3), TRUE))</f>
        <v>7.0421135608003983E-3</v>
      </c>
      <c r="I36">
        <f t="shared" si="3"/>
        <v>0</v>
      </c>
    </row>
    <row r="37" spans="4:9" x14ac:dyDescent="0.2">
      <c r="D37">
        <f t="shared" si="4"/>
        <v>65</v>
      </c>
      <c r="E37">
        <f t="shared" si="0"/>
        <v>-4.980852957831436</v>
      </c>
      <c r="F37">
        <f t="shared" si="1"/>
        <v>3.4272478012531731</v>
      </c>
      <c r="G37">
        <f t="shared" si="5"/>
        <v>-3.927247801253174</v>
      </c>
      <c r="H37">
        <f>-D37*_xlfn.NORM.S.DIST(-F37, TRUE)*EXP(-$B$2*$B$3)+$B$1*EXP(-$B$6*$B$3)*_xlfn.NORM.S.DIST(-F37+$B$4*SQRT($B$3),TRUE )+D37*EXP(-$B$2*$B$3)*($B$5/D37)^(2*$B$8)*(_xlfn.NORM.S.DIST(E37,TRUE)-_xlfn.NORM.S.DIST(G37, TRUE))-$B$1*EXP(-$B$6*$B$3)*($B$5/D37)^(2*$B$8-2)*(_xlfn.NORM.S.DIST((E37-$B$4*SQRT($B$3)),TRUE)-_xlfn.NORM.S.DIST(G37-$B$4*SQRT($B$3), TRUE))</f>
        <v>4.0852045878430852E-3</v>
      </c>
      <c r="I37">
        <f t="shared" si="3"/>
        <v>0</v>
      </c>
    </row>
    <row r="38" spans="4:9" x14ac:dyDescent="0.2">
      <c r="D38">
        <f t="shared" si="4"/>
        <v>66</v>
      </c>
      <c r="E38">
        <f t="shared" si="0"/>
        <v>-5.1335276791393207</v>
      </c>
      <c r="F38">
        <f t="shared" si="1"/>
        <v>3.5799225225610569</v>
      </c>
      <c r="G38">
        <f t="shared" si="5"/>
        <v>-4.0799225225610583</v>
      </c>
      <c r="H38">
        <f>-D38*_xlfn.NORM.S.DIST(-F38, TRUE)*EXP(-$B$2*$B$3)+$B$1*EXP(-$B$6*$B$3)*_xlfn.NORM.S.DIST(-F38+$B$4*SQRT($B$3),TRUE )+D38*EXP(-$B$2*$B$3)*($B$5/D38)^(2*$B$8)*(_xlfn.NORM.S.DIST(E38,TRUE)-_xlfn.NORM.S.DIST(G38, TRUE))-$B$1*EXP(-$B$6*$B$3)*($B$5/D38)^(2*$B$8-2)*(_xlfn.NORM.S.DIST((E38-$B$4*SQRT($B$3)),TRUE)-_xlfn.NORM.S.DIST(G38-$B$4*SQRT($B$3), TRUE))</f>
        <v>2.3376103463772727E-3</v>
      </c>
      <c r="I38">
        <f t="shared" si="3"/>
        <v>0</v>
      </c>
    </row>
    <row r="39" spans="4:9" x14ac:dyDescent="0.2">
      <c r="D39">
        <f t="shared" si="4"/>
        <v>67</v>
      </c>
      <c r="E39">
        <f t="shared" si="0"/>
        <v>-5.2839064527847261</v>
      </c>
      <c r="F39">
        <f t="shared" si="1"/>
        <v>3.7303012962064632</v>
      </c>
      <c r="G39">
        <f t="shared" si="5"/>
        <v>-4.2303012962064619</v>
      </c>
      <c r="H39">
        <f>-D39*_xlfn.NORM.S.DIST(-F39, TRUE)*EXP(-$B$2*$B$3)+$B$1*EXP(-$B$6*$B$3)*_xlfn.NORM.S.DIST(-F39+$B$4*SQRT($B$3),TRUE )+D39*EXP(-$B$2*$B$3)*($B$5/D39)^(2*$B$8)*(_xlfn.NORM.S.DIST(E39,TRUE)-_xlfn.NORM.S.DIST(G39, TRUE))-$B$1*EXP(-$B$6*$B$3)*($B$5/D39)^(2*$B$8-2)*(_xlfn.NORM.S.DIST((E39-$B$4*SQRT($B$3)),TRUE)-_xlfn.NORM.S.DIST(G39-$B$4*SQRT($B$3), TRUE))</f>
        <v>1.3202573998950294E-3</v>
      </c>
      <c r="I39">
        <f t="shared" si="3"/>
        <v>0</v>
      </c>
    </row>
    <row r="40" spans="4:9" x14ac:dyDescent="0.2">
      <c r="D40">
        <f t="shared" si="4"/>
        <v>68</v>
      </c>
      <c r="E40">
        <f t="shared" si="0"/>
        <v>-5.4320573106361323</v>
      </c>
      <c r="F40">
        <f t="shared" si="1"/>
        <v>3.8784521540578689</v>
      </c>
      <c r="G40">
        <f t="shared" si="5"/>
        <v>-4.3784521540578689</v>
      </c>
      <c r="H40">
        <f>-D40*_xlfn.NORM.S.DIST(-F40, TRUE)*EXP(-$B$2*$B$3)+$B$1*EXP(-$B$6*$B$3)*_xlfn.NORM.S.DIST(-F40+$B$4*SQRT($B$3),TRUE )+D40*EXP(-$B$2*$B$3)*($B$5/D40)^(2*$B$8)*(_xlfn.NORM.S.DIST(E40,TRUE)-_xlfn.NORM.S.DIST(G40, TRUE))-$B$1*EXP(-$B$6*$B$3)*($B$5/D40)^(2*$B$8-2)*(_xlfn.NORM.S.DIST((E40-$B$4*SQRT($B$3)),TRUE)-_xlfn.NORM.S.DIST(G40-$B$4*SQRT($B$3), TRUE))</f>
        <v>7.3644887743084132E-4</v>
      </c>
      <c r="I40">
        <f t="shared" si="3"/>
        <v>0</v>
      </c>
    </row>
    <row r="41" spans="4:9" x14ac:dyDescent="0.2">
      <c r="D41">
        <f t="shared" si="4"/>
        <v>69</v>
      </c>
      <c r="E41">
        <f t="shared" si="0"/>
        <v>-5.5780453048476577</v>
      </c>
      <c r="F41">
        <f t="shared" si="1"/>
        <v>4.0244401482693961</v>
      </c>
      <c r="G41">
        <f t="shared" si="5"/>
        <v>-4.5244401482693961</v>
      </c>
      <c r="H41">
        <f>-D41*_xlfn.NORM.S.DIST(-F41, TRUE)*EXP(-$B$2*$B$3)+$B$1*EXP(-$B$6*$B$3)*_xlfn.NORM.S.DIST(-F41+$B$4*SQRT($B$3),TRUE )+D41*EXP(-$B$2*$B$3)*($B$5/D41)^(2*$B$8)*(_xlfn.NORM.S.DIST(E41,TRUE)-_xlfn.NORM.S.DIST(G41, TRUE))-$B$1*EXP(-$B$6*$B$3)*($B$5/D41)^(2*$B$8-2)*(_xlfn.NORM.S.DIST((E41-$B$4*SQRT($B$3)),TRUE)-_xlfn.NORM.S.DIST(G41-$B$4*SQRT($B$3), TRUE))</f>
        <v>4.0595900710915832E-4</v>
      </c>
      <c r="I41">
        <f t="shared" si="3"/>
        <v>0</v>
      </c>
    </row>
    <row r="42" spans="4:9" x14ac:dyDescent="0.2">
      <c r="D42">
        <f t="shared" si="4"/>
        <v>70</v>
      </c>
      <c r="E42">
        <f>LN($B$5^2/($B$1*D42))/($B$4*SQRT($B$3))+$B$8*$B$4*SQRT($B$3)</f>
        <v>-5.7219326793686536</v>
      </c>
      <c r="F42">
        <f t="shared" si="1"/>
        <v>4.168327522790392</v>
      </c>
      <c r="G42">
        <f t="shared" si="5"/>
        <v>-4.6683275227903911</v>
      </c>
      <c r="H42">
        <f>-D42*_xlfn.NORM.S.DIST(-F42, TRUE)*EXP(-$B$2*$B$3)+$B$1*EXP(-$B$6*$B$3)*_xlfn.NORM.S.DIST(-F42+$B$4*SQRT($B$3),TRUE )+D42*EXP(-$B$2*$B$3)*($B$5/D42)^(2*$B$8)*(_xlfn.NORM.S.DIST(E42,TRUE)-_xlfn.NORM.S.DIST(G42, TRUE))-$B$1*EXP(-$B$6*$B$3)*($B$5/D42)^(2*$B$8-2)*(_xlfn.NORM.S.DIST((E42-$B$4*SQRT($B$3)),TRUE)-_xlfn.NORM.S.DIST(G42-$B$4*SQRT($B$3), TRUE))</f>
        <v>2.2127093133187834E-4</v>
      </c>
      <c r="I42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Chi Wing</dc:creator>
  <cp:lastModifiedBy>CHAN, Chi Wing</cp:lastModifiedBy>
  <dcterms:created xsi:type="dcterms:W3CDTF">2020-08-28T11:52:28Z</dcterms:created>
  <dcterms:modified xsi:type="dcterms:W3CDTF">2020-09-01T04:37:43Z</dcterms:modified>
</cp:coreProperties>
</file>