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nalysis_Projects\Crowdfunding_Project\"/>
    </mc:Choice>
  </mc:AlternateContent>
  <xr:revisionPtr revIDLastSave="0" documentId="13_ncr:1_{0ECF00F6-71B7-4408-9792-73E2E4D99CF0}" xr6:coauthVersionLast="46" xr6:coauthVersionMax="46" xr10:uidLastSave="{00000000-0000-0000-0000-000000000000}"/>
  <bookViews>
    <workbookView xWindow="-120" yWindow="-120" windowWidth="29040" windowHeight="15840" tabRatio="787" xr2:uid="{00000000-000D-0000-FFFF-FFFF00000000}"/>
  </bookViews>
  <sheets>
    <sheet name="category_statistics" sheetId="2" r:id="rId1"/>
    <sheet name="subcategory_statistics" sheetId="3" r:id="rId2"/>
    <sheet name="Outcomes_based_on_Launch_date" sheetId="4" r:id="rId3"/>
    <sheet name="Great_Britain_musicals_box_plot" sheetId="9" r:id="rId4"/>
    <sheet name="Kickstarter" sheetId="1" r:id="rId5"/>
    <sheet name="Failed_US_kickstart_plays" sheetId="7" r:id="rId6"/>
    <sheet name="Successful_US_kickstart_plays" sheetId="6" r:id="rId7"/>
    <sheet name="Kickstarter_plays_statistics_US" sheetId="8" r:id="rId8"/>
    <sheet name="Edinburg_research" sheetId="5" r:id="rId9"/>
  </sheets>
  <definedNames>
    <definedName name="_xlnm._FilterDatabase" localSheetId="4" hidden="1">Kickstarter!$A$1:$U$4115</definedName>
    <definedName name="_xlnm._FilterDatabase" localSheetId="6" hidden="1">Successful_US_kickstart_plays!$A$1:$U$1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B4" i="8"/>
  <c r="C7" i="8"/>
  <c r="C6" i="8"/>
  <c r="C5" i="8"/>
  <c r="B7" i="8"/>
  <c r="B6" i="8"/>
  <c r="B5" i="8"/>
  <c r="C4" i="8"/>
  <c r="B3" i="8"/>
  <c r="C10" i="8"/>
  <c r="C9" i="8"/>
  <c r="B9" i="8"/>
  <c r="B10" i="8"/>
  <c r="C3" i="8"/>
  <c r="C2" i="8"/>
  <c r="B2" i="8"/>
  <c r="U251" i="7"/>
  <c r="T251" i="7"/>
  <c r="S251" i="7"/>
  <c r="P251" i="7"/>
  <c r="O251" i="7"/>
  <c r="T250" i="7"/>
  <c r="U250" i="7" s="1"/>
  <c r="S250" i="7"/>
  <c r="P250" i="7"/>
  <c r="O250" i="7"/>
  <c r="T249" i="7"/>
  <c r="U249" i="7" s="1"/>
  <c r="S249" i="7"/>
  <c r="P249" i="7"/>
  <c r="O249" i="7"/>
  <c r="T248" i="7"/>
  <c r="U248" i="7" s="1"/>
  <c r="S248" i="7"/>
  <c r="P248" i="7"/>
  <c r="O248" i="7"/>
  <c r="U247" i="7"/>
  <c r="T247" i="7"/>
  <c r="S247" i="7"/>
  <c r="P247" i="7"/>
  <c r="O247" i="7"/>
  <c r="T246" i="7"/>
  <c r="U246" i="7" s="1"/>
  <c r="S246" i="7"/>
  <c r="P246" i="7"/>
  <c r="O246" i="7"/>
  <c r="T245" i="7"/>
  <c r="U245" i="7" s="1"/>
  <c r="S245" i="7"/>
  <c r="P245" i="7"/>
  <c r="O245" i="7"/>
  <c r="T244" i="7"/>
  <c r="U244" i="7" s="1"/>
  <c r="S244" i="7"/>
  <c r="P244" i="7"/>
  <c r="O244" i="7"/>
  <c r="U243" i="7"/>
  <c r="T243" i="7"/>
  <c r="S243" i="7"/>
  <c r="P243" i="7"/>
  <c r="O243" i="7"/>
  <c r="T242" i="7"/>
  <c r="U242" i="7" s="1"/>
  <c r="S242" i="7"/>
  <c r="P242" i="7"/>
  <c r="O242" i="7"/>
  <c r="T241" i="7"/>
  <c r="U241" i="7" s="1"/>
  <c r="S241" i="7"/>
  <c r="P241" i="7"/>
  <c r="O241" i="7"/>
  <c r="T240" i="7"/>
  <c r="U240" i="7" s="1"/>
  <c r="S240" i="7"/>
  <c r="P240" i="7"/>
  <c r="O240" i="7"/>
  <c r="U239" i="7"/>
  <c r="T239" i="7"/>
  <c r="S239" i="7"/>
  <c r="P239" i="7"/>
  <c r="O239" i="7"/>
  <c r="T238" i="7"/>
  <c r="U238" i="7" s="1"/>
  <c r="S238" i="7"/>
  <c r="P238" i="7"/>
  <c r="O238" i="7"/>
  <c r="T237" i="7"/>
  <c r="U237" i="7" s="1"/>
  <c r="S237" i="7"/>
  <c r="P237" i="7"/>
  <c r="O237" i="7"/>
  <c r="T236" i="7"/>
  <c r="U236" i="7" s="1"/>
  <c r="S236" i="7"/>
  <c r="P236" i="7"/>
  <c r="O236" i="7"/>
  <c r="U235" i="7"/>
  <c r="T235" i="7"/>
  <c r="S235" i="7"/>
  <c r="P235" i="7"/>
  <c r="O235" i="7"/>
  <c r="T234" i="7"/>
  <c r="U234" i="7" s="1"/>
  <c r="S234" i="7"/>
  <c r="P234" i="7"/>
  <c r="O234" i="7"/>
  <c r="T233" i="7"/>
  <c r="U233" i="7" s="1"/>
  <c r="S233" i="7"/>
  <c r="P233" i="7"/>
  <c r="O233" i="7"/>
  <c r="T232" i="7"/>
  <c r="U232" i="7" s="1"/>
  <c r="S232" i="7"/>
  <c r="P232" i="7"/>
  <c r="O232" i="7"/>
  <c r="U231" i="7"/>
  <c r="T231" i="7"/>
  <c r="S231" i="7"/>
  <c r="P231" i="7"/>
  <c r="O231" i="7"/>
  <c r="T230" i="7"/>
  <c r="U230" i="7" s="1"/>
  <c r="S230" i="7"/>
  <c r="P230" i="7"/>
  <c r="O230" i="7"/>
  <c r="T229" i="7"/>
  <c r="U229" i="7" s="1"/>
  <c r="S229" i="7"/>
  <c r="P229" i="7"/>
  <c r="O229" i="7"/>
  <c r="T228" i="7"/>
  <c r="U228" i="7" s="1"/>
  <c r="S228" i="7"/>
  <c r="P228" i="7"/>
  <c r="O228" i="7"/>
  <c r="U227" i="7"/>
  <c r="T227" i="7"/>
  <c r="S227" i="7"/>
  <c r="P227" i="7"/>
  <c r="O227" i="7"/>
  <c r="T226" i="7"/>
  <c r="U226" i="7" s="1"/>
  <c r="S226" i="7"/>
  <c r="P226" i="7"/>
  <c r="O226" i="7"/>
  <c r="T225" i="7"/>
  <c r="U225" i="7" s="1"/>
  <c r="S225" i="7"/>
  <c r="P225" i="7"/>
  <c r="O225" i="7"/>
  <c r="T224" i="7"/>
  <c r="U224" i="7" s="1"/>
  <c r="S224" i="7"/>
  <c r="P224" i="7"/>
  <c r="O224" i="7"/>
  <c r="U223" i="7"/>
  <c r="T223" i="7"/>
  <c r="S223" i="7"/>
  <c r="P223" i="7"/>
  <c r="O223" i="7"/>
  <c r="T222" i="7"/>
  <c r="U222" i="7" s="1"/>
  <c r="S222" i="7"/>
  <c r="P222" i="7"/>
  <c r="O222" i="7"/>
  <c r="T221" i="7"/>
  <c r="U221" i="7" s="1"/>
  <c r="S221" i="7"/>
  <c r="P221" i="7"/>
  <c r="O221" i="7"/>
  <c r="T220" i="7"/>
  <c r="U220" i="7" s="1"/>
  <c r="S220" i="7"/>
  <c r="P220" i="7"/>
  <c r="O220" i="7"/>
  <c r="U219" i="7"/>
  <c r="T219" i="7"/>
  <c r="S219" i="7"/>
  <c r="P219" i="7"/>
  <c r="O219" i="7"/>
  <c r="T218" i="7"/>
  <c r="U218" i="7" s="1"/>
  <c r="S218" i="7"/>
  <c r="P218" i="7"/>
  <c r="O218" i="7"/>
  <c r="T217" i="7"/>
  <c r="U217" i="7" s="1"/>
  <c r="S217" i="7"/>
  <c r="P217" i="7"/>
  <c r="O217" i="7"/>
  <c r="T216" i="7"/>
  <c r="U216" i="7" s="1"/>
  <c r="S216" i="7"/>
  <c r="P216" i="7"/>
  <c r="O216" i="7"/>
  <c r="U215" i="7"/>
  <c r="T215" i="7"/>
  <c r="S215" i="7"/>
  <c r="P215" i="7"/>
  <c r="O215" i="7"/>
  <c r="T214" i="7"/>
  <c r="U214" i="7" s="1"/>
  <c r="S214" i="7"/>
  <c r="P214" i="7"/>
  <c r="O214" i="7"/>
  <c r="T213" i="7"/>
  <c r="U213" i="7" s="1"/>
  <c r="S213" i="7"/>
  <c r="P213" i="7"/>
  <c r="O213" i="7"/>
  <c r="T212" i="7"/>
  <c r="U212" i="7" s="1"/>
  <c r="S212" i="7"/>
  <c r="P212" i="7"/>
  <c r="O212" i="7"/>
  <c r="U211" i="7"/>
  <c r="T211" i="7"/>
  <c r="S211" i="7"/>
  <c r="P211" i="7"/>
  <c r="O211" i="7"/>
  <c r="T210" i="7"/>
  <c r="U210" i="7" s="1"/>
  <c r="S210" i="7"/>
  <c r="P210" i="7"/>
  <c r="O210" i="7"/>
  <c r="T209" i="7"/>
  <c r="U209" i="7" s="1"/>
  <c r="S209" i="7"/>
  <c r="P209" i="7"/>
  <c r="O209" i="7"/>
  <c r="T208" i="7"/>
  <c r="U208" i="7" s="1"/>
  <c r="S208" i="7"/>
  <c r="P208" i="7"/>
  <c r="O208" i="7"/>
  <c r="U207" i="7"/>
  <c r="T207" i="7"/>
  <c r="S207" i="7"/>
  <c r="P207" i="7"/>
  <c r="O207" i="7"/>
  <c r="T206" i="7"/>
  <c r="U206" i="7" s="1"/>
  <c r="S206" i="7"/>
  <c r="P206" i="7"/>
  <c r="O206" i="7"/>
  <c r="T205" i="7"/>
  <c r="U205" i="7" s="1"/>
  <c r="S205" i="7"/>
  <c r="P205" i="7"/>
  <c r="O205" i="7"/>
  <c r="T204" i="7"/>
  <c r="U204" i="7" s="1"/>
  <c r="S204" i="7"/>
  <c r="P204" i="7"/>
  <c r="O204" i="7"/>
  <c r="U203" i="7"/>
  <c r="T203" i="7"/>
  <c r="S203" i="7"/>
  <c r="P203" i="7"/>
  <c r="O203" i="7"/>
  <c r="T202" i="7"/>
  <c r="U202" i="7" s="1"/>
  <c r="S202" i="7"/>
  <c r="P202" i="7"/>
  <c r="O202" i="7"/>
  <c r="T201" i="7"/>
  <c r="U201" i="7" s="1"/>
  <c r="S201" i="7"/>
  <c r="P201" i="7"/>
  <c r="O201" i="7"/>
  <c r="T200" i="7"/>
  <c r="U200" i="7" s="1"/>
  <c r="S200" i="7"/>
  <c r="P200" i="7"/>
  <c r="O200" i="7"/>
  <c r="U199" i="7"/>
  <c r="T199" i="7"/>
  <c r="S199" i="7"/>
  <c r="P199" i="7"/>
  <c r="O199" i="7"/>
  <c r="T198" i="7"/>
  <c r="U198" i="7" s="1"/>
  <c r="S198" i="7"/>
  <c r="P198" i="7"/>
  <c r="O198" i="7"/>
  <c r="T197" i="7"/>
  <c r="U197" i="7" s="1"/>
  <c r="S197" i="7"/>
  <c r="P197" i="7"/>
  <c r="O197" i="7"/>
  <c r="T196" i="7"/>
  <c r="U196" i="7" s="1"/>
  <c r="S196" i="7"/>
  <c r="P196" i="7"/>
  <c r="O196" i="7"/>
  <c r="U195" i="7"/>
  <c r="T195" i="7"/>
  <c r="S195" i="7"/>
  <c r="P195" i="7"/>
  <c r="O195" i="7"/>
  <c r="T194" i="7"/>
  <c r="U194" i="7" s="1"/>
  <c r="S194" i="7"/>
  <c r="P194" i="7"/>
  <c r="O194" i="7"/>
  <c r="T193" i="7"/>
  <c r="U193" i="7" s="1"/>
  <c r="S193" i="7"/>
  <c r="P193" i="7"/>
  <c r="O193" i="7"/>
  <c r="T192" i="7"/>
  <c r="U192" i="7" s="1"/>
  <c r="S192" i="7"/>
  <c r="P192" i="7"/>
  <c r="O192" i="7"/>
  <c r="U191" i="7"/>
  <c r="T191" i="7"/>
  <c r="S191" i="7"/>
  <c r="P191" i="7"/>
  <c r="O191" i="7"/>
  <c r="T190" i="7"/>
  <c r="U190" i="7" s="1"/>
  <c r="S190" i="7"/>
  <c r="P190" i="7"/>
  <c r="O190" i="7"/>
  <c r="T189" i="7"/>
  <c r="U189" i="7" s="1"/>
  <c r="S189" i="7"/>
  <c r="P189" i="7"/>
  <c r="O189" i="7"/>
  <c r="T188" i="7"/>
  <c r="U188" i="7" s="1"/>
  <c r="S188" i="7"/>
  <c r="P188" i="7"/>
  <c r="O188" i="7"/>
  <c r="U187" i="7"/>
  <c r="T187" i="7"/>
  <c r="S187" i="7"/>
  <c r="P187" i="7"/>
  <c r="O187" i="7"/>
  <c r="T186" i="7"/>
  <c r="U186" i="7" s="1"/>
  <c r="S186" i="7"/>
  <c r="P186" i="7"/>
  <c r="O186" i="7"/>
  <c r="T185" i="7"/>
  <c r="U185" i="7" s="1"/>
  <c r="S185" i="7"/>
  <c r="P185" i="7"/>
  <c r="O185" i="7"/>
  <c r="T184" i="7"/>
  <c r="U184" i="7" s="1"/>
  <c r="S184" i="7"/>
  <c r="P184" i="7"/>
  <c r="O184" i="7"/>
  <c r="U183" i="7"/>
  <c r="T183" i="7"/>
  <c r="S183" i="7"/>
  <c r="P183" i="7"/>
  <c r="O183" i="7"/>
  <c r="T182" i="7"/>
  <c r="U182" i="7" s="1"/>
  <c r="S182" i="7"/>
  <c r="P182" i="7"/>
  <c r="O182" i="7"/>
  <c r="T181" i="7"/>
  <c r="U181" i="7" s="1"/>
  <c r="S181" i="7"/>
  <c r="P181" i="7"/>
  <c r="O181" i="7"/>
  <c r="T180" i="7"/>
  <c r="U180" i="7" s="1"/>
  <c r="S180" i="7"/>
  <c r="P180" i="7"/>
  <c r="O180" i="7"/>
  <c r="U179" i="7"/>
  <c r="T179" i="7"/>
  <c r="S179" i="7"/>
  <c r="P179" i="7"/>
  <c r="O179" i="7"/>
  <c r="T178" i="7"/>
  <c r="U178" i="7" s="1"/>
  <c r="S178" i="7"/>
  <c r="P178" i="7"/>
  <c r="O178" i="7"/>
  <c r="T177" i="7"/>
  <c r="U177" i="7" s="1"/>
  <c r="S177" i="7"/>
  <c r="P177" i="7"/>
  <c r="O177" i="7"/>
  <c r="T176" i="7"/>
  <c r="U176" i="7" s="1"/>
  <c r="S176" i="7"/>
  <c r="P176" i="7"/>
  <c r="O176" i="7"/>
  <c r="U175" i="7"/>
  <c r="T175" i="7"/>
  <c r="S175" i="7"/>
  <c r="P175" i="7"/>
  <c r="O175" i="7"/>
  <c r="T174" i="7"/>
  <c r="U174" i="7" s="1"/>
  <c r="S174" i="7"/>
  <c r="P174" i="7"/>
  <c r="O174" i="7"/>
  <c r="T173" i="7"/>
  <c r="U173" i="7" s="1"/>
  <c r="S173" i="7"/>
  <c r="P173" i="7"/>
  <c r="O173" i="7"/>
  <c r="T172" i="7"/>
  <c r="U172" i="7" s="1"/>
  <c r="S172" i="7"/>
  <c r="P172" i="7"/>
  <c r="O172" i="7"/>
  <c r="U171" i="7"/>
  <c r="T171" i="7"/>
  <c r="S171" i="7"/>
  <c r="P171" i="7"/>
  <c r="O171" i="7"/>
  <c r="T170" i="7"/>
  <c r="U170" i="7" s="1"/>
  <c r="S170" i="7"/>
  <c r="P170" i="7"/>
  <c r="O170" i="7"/>
  <c r="T169" i="7"/>
  <c r="U169" i="7" s="1"/>
  <c r="S169" i="7"/>
  <c r="P169" i="7"/>
  <c r="O169" i="7"/>
  <c r="T168" i="7"/>
  <c r="U168" i="7" s="1"/>
  <c r="S168" i="7"/>
  <c r="P168" i="7"/>
  <c r="O168" i="7"/>
  <c r="U167" i="7"/>
  <c r="T167" i="7"/>
  <c r="S167" i="7"/>
  <c r="P167" i="7"/>
  <c r="O167" i="7"/>
  <c r="T166" i="7"/>
  <c r="U166" i="7" s="1"/>
  <c r="S166" i="7"/>
  <c r="P166" i="7"/>
  <c r="O166" i="7"/>
  <c r="T165" i="7"/>
  <c r="S165" i="7"/>
  <c r="U165" i="7" s="1"/>
  <c r="P165" i="7"/>
  <c r="O165" i="7"/>
  <c r="T164" i="7"/>
  <c r="U164" i="7" s="1"/>
  <c r="S164" i="7"/>
  <c r="P164" i="7"/>
  <c r="O164" i="7"/>
  <c r="U163" i="7"/>
  <c r="T163" i="7"/>
  <c r="S163" i="7"/>
  <c r="P163" i="7"/>
  <c r="O163" i="7"/>
  <c r="T162" i="7"/>
  <c r="U162" i="7" s="1"/>
  <c r="S162" i="7"/>
  <c r="P162" i="7"/>
  <c r="O162" i="7"/>
  <c r="T161" i="7"/>
  <c r="U161" i="7" s="1"/>
  <c r="S161" i="7"/>
  <c r="P161" i="7"/>
  <c r="O161" i="7"/>
  <c r="T160" i="7"/>
  <c r="U160" i="7" s="1"/>
  <c r="S160" i="7"/>
  <c r="P160" i="7"/>
  <c r="O160" i="7"/>
  <c r="U159" i="7"/>
  <c r="T159" i="7"/>
  <c r="S159" i="7"/>
  <c r="P159" i="7"/>
  <c r="O159" i="7"/>
  <c r="T158" i="7"/>
  <c r="U158" i="7" s="1"/>
  <c r="S158" i="7"/>
  <c r="P158" i="7"/>
  <c r="O158" i="7"/>
  <c r="T157" i="7"/>
  <c r="S157" i="7"/>
  <c r="U157" i="7" s="1"/>
  <c r="P157" i="7"/>
  <c r="O157" i="7"/>
  <c r="T156" i="7"/>
  <c r="U156" i="7" s="1"/>
  <c r="S156" i="7"/>
  <c r="P156" i="7"/>
  <c r="O156" i="7"/>
  <c r="U155" i="7"/>
  <c r="T155" i="7"/>
  <c r="S155" i="7"/>
  <c r="P155" i="7"/>
  <c r="O155" i="7"/>
  <c r="T154" i="7"/>
  <c r="U154" i="7" s="1"/>
  <c r="S154" i="7"/>
  <c r="P154" i="7"/>
  <c r="O154" i="7"/>
  <c r="T153" i="7"/>
  <c r="U153" i="7" s="1"/>
  <c r="S153" i="7"/>
  <c r="P153" i="7"/>
  <c r="O153" i="7"/>
  <c r="T152" i="7"/>
  <c r="U152" i="7" s="1"/>
  <c r="S152" i="7"/>
  <c r="P152" i="7"/>
  <c r="O152" i="7"/>
  <c r="U151" i="7"/>
  <c r="T151" i="7"/>
  <c r="S151" i="7"/>
  <c r="P151" i="7"/>
  <c r="O151" i="7"/>
  <c r="T150" i="7"/>
  <c r="U150" i="7" s="1"/>
  <c r="S150" i="7"/>
  <c r="P150" i="7"/>
  <c r="O150" i="7"/>
  <c r="T149" i="7"/>
  <c r="U149" i="7" s="1"/>
  <c r="S149" i="7"/>
  <c r="P149" i="7"/>
  <c r="O149" i="7"/>
  <c r="T148" i="7"/>
  <c r="U148" i="7" s="1"/>
  <c r="S148" i="7"/>
  <c r="P148" i="7"/>
  <c r="O148" i="7"/>
  <c r="U147" i="7"/>
  <c r="T147" i="7"/>
  <c r="S147" i="7"/>
  <c r="P147" i="7"/>
  <c r="O147" i="7"/>
  <c r="T146" i="7"/>
  <c r="U146" i="7" s="1"/>
  <c r="S146" i="7"/>
  <c r="P146" i="7"/>
  <c r="O146" i="7"/>
  <c r="T145" i="7"/>
  <c r="U145" i="7" s="1"/>
  <c r="S145" i="7"/>
  <c r="P145" i="7"/>
  <c r="O145" i="7"/>
  <c r="T144" i="7"/>
  <c r="U144" i="7" s="1"/>
  <c r="S144" i="7"/>
  <c r="P144" i="7"/>
  <c r="O144" i="7"/>
  <c r="U143" i="7"/>
  <c r="T143" i="7"/>
  <c r="S143" i="7"/>
  <c r="P143" i="7"/>
  <c r="O143" i="7"/>
  <c r="T142" i="7"/>
  <c r="U142" i="7" s="1"/>
  <c r="S142" i="7"/>
  <c r="P142" i="7"/>
  <c r="O142" i="7"/>
  <c r="T141" i="7"/>
  <c r="U141" i="7" s="1"/>
  <c r="S141" i="7"/>
  <c r="P141" i="7"/>
  <c r="O141" i="7"/>
  <c r="T140" i="7"/>
  <c r="U140" i="7" s="1"/>
  <c r="S140" i="7"/>
  <c r="P140" i="7"/>
  <c r="O140" i="7"/>
  <c r="U139" i="7"/>
  <c r="T139" i="7"/>
  <c r="S139" i="7"/>
  <c r="P139" i="7"/>
  <c r="O139" i="7"/>
  <c r="T138" i="7"/>
  <c r="U138" i="7" s="1"/>
  <c r="S138" i="7"/>
  <c r="P138" i="7"/>
  <c r="O138" i="7"/>
  <c r="T137" i="7"/>
  <c r="U137" i="7" s="1"/>
  <c r="S137" i="7"/>
  <c r="P137" i="7"/>
  <c r="O137" i="7"/>
  <c r="T136" i="7"/>
  <c r="U136" i="7" s="1"/>
  <c r="S136" i="7"/>
  <c r="P136" i="7"/>
  <c r="O136" i="7"/>
  <c r="U135" i="7"/>
  <c r="T135" i="7"/>
  <c r="S135" i="7"/>
  <c r="P135" i="7"/>
  <c r="O135" i="7"/>
  <c r="T134" i="7"/>
  <c r="U134" i="7" s="1"/>
  <c r="S134" i="7"/>
  <c r="P134" i="7"/>
  <c r="O134" i="7"/>
  <c r="T133" i="7"/>
  <c r="U133" i="7" s="1"/>
  <c r="S133" i="7"/>
  <c r="P133" i="7"/>
  <c r="O133" i="7"/>
  <c r="T132" i="7"/>
  <c r="U132" i="7" s="1"/>
  <c r="S132" i="7"/>
  <c r="P132" i="7"/>
  <c r="O132" i="7"/>
  <c r="U131" i="7"/>
  <c r="T131" i="7"/>
  <c r="S131" i="7"/>
  <c r="P131" i="7"/>
  <c r="O131" i="7"/>
  <c r="T130" i="7"/>
  <c r="U130" i="7" s="1"/>
  <c r="S130" i="7"/>
  <c r="P130" i="7"/>
  <c r="O130" i="7"/>
  <c r="T129" i="7"/>
  <c r="U129" i="7" s="1"/>
  <c r="S129" i="7"/>
  <c r="P129" i="7"/>
  <c r="O129" i="7"/>
  <c r="T128" i="7"/>
  <c r="U128" i="7" s="1"/>
  <c r="S128" i="7"/>
  <c r="P128" i="7"/>
  <c r="O128" i="7"/>
  <c r="U127" i="7"/>
  <c r="T127" i="7"/>
  <c r="S127" i="7"/>
  <c r="P127" i="7"/>
  <c r="O127" i="7"/>
  <c r="T126" i="7"/>
  <c r="U126" i="7" s="1"/>
  <c r="S126" i="7"/>
  <c r="P126" i="7"/>
  <c r="O126" i="7"/>
  <c r="T125" i="7"/>
  <c r="U125" i="7" s="1"/>
  <c r="S125" i="7"/>
  <c r="P125" i="7"/>
  <c r="O125" i="7"/>
  <c r="T124" i="7"/>
  <c r="U124" i="7" s="1"/>
  <c r="S124" i="7"/>
  <c r="P124" i="7"/>
  <c r="O124" i="7"/>
  <c r="U123" i="7"/>
  <c r="T123" i="7"/>
  <c r="S123" i="7"/>
  <c r="P123" i="7"/>
  <c r="O123" i="7"/>
  <c r="T122" i="7"/>
  <c r="U122" i="7" s="1"/>
  <c r="S122" i="7"/>
  <c r="P122" i="7"/>
  <c r="O122" i="7"/>
  <c r="T121" i="7"/>
  <c r="U121" i="7" s="1"/>
  <c r="S121" i="7"/>
  <c r="P121" i="7"/>
  <c r="O121" i="7"/>
  <c r="T120" i="7"/>
  <c r="U120" i="7" s="1"/>
  <c r="S120" i="7"/>
  <c r="P120" i="7"/>
  <c r="O120" i="7"/>
  <c r="U119" i="7"/>
  <c r="T119" i="7"/>
  <c r="S119" i="7"/>
  <c r="P119" i="7"/>
  <c r="O119" i="7"/>
  <c r="T118" i="7"/>
  <c r="U118" i="7" s="1"/>
  <c r="S118" i="7"/>
  <c r="P118" i="7"/>
  <c r="O118" i="7"/>
  <c r="T117" i="7"/>
  <c r="U117" i="7" s="1"/>
  <c r="S117" i="7"/>
  <c r="P117" i="7"/>
  <c r="O117" i="7"/>
  <c r="T116" i="7"/>
  <c r="U116" i="7" s="1"/>
  <c r="S116" i="7"/>
  <c r="P116" i="7"/>
  <c r="O116" i="7"/>
  <c r="U115" i="7"/>
  <c r="T115" i="7"/>
  <c r="S115" i="7"/>
  <c r="P115" i="7"/>
  <c r="O115" i="7"/>
  <c r="T114" i="7"/>
  <c r="U114" i="7" s="1"/>
  <c r="S114" i="7"/>
  <c r="P114" i="7"/>
  <c r="O114" i="7"/>
  <c r="T113" i="7"/>
  <c r="U113" i="7" s="1"/>
  <c r="S113" i="7"/>
  <c r="P113" i="7"/>
  <c r="O113" i="7"/>
  <c r="T112" i="7"/>
  <c r="U112" i="7" s="1"/>
  <c r="S112" i="7"/>
  <c r="P112" i="7"/>
  <c r="O112" i="7"/>
  <c r="U111" i="7"/>
  <c r="T111" i="7"/>
  <c r="S111" i="7"/>
  <c r="P111" i="7"/>
  <c r="O111" i="7"/>
  <c r="T110" i="7"/>
  <c r="U110" i="7" s="1"/>
  <c r="S110" i="7"/>
  <c r="P110" i="7"/>
  <c r="O110" i="7"/>
  <c r="T109" i="7"/>
  <c r="U109" i="7" s="1"/>
  <c r="S109" i="7"/>
  <c r="P109" i="7"/>
  <c r="O109" i="7"/>
  <c r="T108" i="7"/>
  <c r="U108" i="7" s="1"/>
  <c r="S108" i="7"/>
  <c r="P108" i="7"/>
  <c r="O108" i="7"/>
  <c r="U107" i="7"/>
  <c r="T107" i="7"/>
  <c r="S107" i="7"/>
  <c r="P107" i="7"/>
  <c r="O107" i="7"/>
  <c r="T106" i="7"/>
  <c r="U106" i="7" s="1"/>
  <c r="S106" i="7"/>
  <c r="P106" i="7"/>
  <c r="O106" i="7"/>
  <c r="T105" i="7"/>
  <c r="U105" i="7" s="1"/>
  <c r="S105" i="7"/>
  <c r="P105" i="7"/>
  <c r="O105" i="7"/>
  <c r="T104" i="7"/>
  <c r="U104" i="7" s="1"/>
  <c r="S104" i="7"/>
  <c r="P104" i="7"/>
  <c r="O104" i="7"/>
  <c r="U103" i="7"/>
  <c r="T103" i="7"/>
  <c r="S103" i="7"/>
  <c r="P103" i="7"/>
  <c r="O103" i="7"/>
  <c r="T102" i="7"/>
  <c r="U102" i="7" s="1"/>
  <c r="S102" i="7"/>
  <c r="P102" i="7"/>
  <c r="O102" i="7"/>
  <c r="T101" i="7"/>
  <c r="U101" i="7" s="1"/>
  <c r="S101" i="7"/>
  <c r="P101" i="7"/>
  <c r="O101" i="7"/>
  <c r="T100" i="7"/>
  <c r="U100" i="7" s="1"/>
  <c r="S100" i="7"/>
  <c r="P100" i="7"/>
  <c r="O100" i="7"/>
  <c r="U99" i="7"/>
  <c r="T99" i="7"/>
  <c r="S99" i="7"/>
  <c r="P99" i="7"/>
  <c r="O99" i="7"/>
  <c r="T98" i="7"/>
  <c r="U98" i="7" s="1"/>
  <c r="S98" i="7"/>
  <c r="P98" i="7"/>
  <c r="O98" i="7"/>
  <c r="T97" i="7"/>
  <c r="U97" i="7" s="1"/>
  <c r="S97" i="7"/>
  <c r="P97" i="7"/>
  <c r="O97" i="7"/>
  <c r="T96" i="7"/>
  <c r="U96" i="7" s="1"/>
  <c r="S96" i="7"/>
  <c r="P96" i="7"/>
  <c r="O96" i="7"/>
  <c r="U95" i="7"/>
  <c r="T95" i="7"/>
  <c r="S95" i="7"/>
  <c r="P95" i="7"/>
  <c r="O95" i="7"/>
  <c r="T94" i="7"/>
  <c r="U94" i="7" s="1"/>
  <c r="S94" i="7"/>
  <c r="P94" i="7"/>
  <c r="O94" i="7"/>
  <c r="T93" i="7"/>
  <c r="U93" i="7" s="1"/>
  <c r="S93" i="7"/>
  <c r="P93" i="7"/>
  <c r="O93" i="7"/>
  <c r="T92" i="7"/>
  <c r="U92" i="7" s="1"/>
  <c r="S92" i="7"/>
  <c r="P92" i="7"/>
  <c r="O92" i="7"/>
  <c r="U91" i="7"/>
  <c r="T91" i="7"/>
  <c r="S91" i="7"/>
  <c r="P91" i="7"/>
  <c r="O91" i="7"/>
  <c r="T90" i="7"/>
  <c r="U90" i="7" s="1"/>
  <c r="S90" i="7"/>
  <c r="P90" i="7"/>
  <c r="O90" i="7"/>
  <c r="T89" i="7"/>
  <c r="U89" i="7" s="1"/>
  <c r="S89" i="7"/>
  <c r="P89" i="7"/>
  <c r="O89" i="7"/>
  <c r="T88" i="7"/>
  <c r="U88" i="7" s="1"/>
  <c r="S88" i="7"/>
  <c r="P88" i="7"/>
  <c r="O88" i="7"/>
  <c r="U87" i="7"/>
  <c r="T87" i="7"/>
  <c r="S87" i="7"/>
  <c r="P87" i="7"/>
  <c r="O87" i="7"/>
  <c r="T86" i="7"/>
  <c r="U86" i="7" s="1"/>
  <c r="S86" i="7"/>
  <c r="P86" i="7"/>
  <c r="O86" i="7"/>
  <c r="T85" i="7"/>
  <c r="U85" i="7" s="1"/>
  <c r="S85" i="7"/>
  <c r="P85" i="7"/>
  <c r="O85" i="7"/>
  <c r="T84" i="7"/>
  <c r="U84" i="7" s="1"/>
  <c r="S84" i="7"/>
  <c r="P84" i="7"/>
  <c r="O84" i="7"/>
  <c r="U83" i="7"/>
  <c r="T83" i="7"/>
  <c r="S83" i="7"/>
  <c r="P83" i="7"/>
  <c r="O83" i="7"/>
  <c r="T82" i="7"/>
  <c r="U82" i="7" s="1"/>
  <c r="S82" i="7"/>
  <c r="P82" i="7"/>
  <c r="O82" i="7"/>
  <c r="T81" i="7"/>
  <c r="U81" i="7" s="1"/>
  <c r="S81" i="7"/>
  <c r="P81" i="7"/>
  <c r="O81" i="7"/>
  <c r="T80" i="7"/>
  <c r="U80" i="7" s="1"/>
  <c r="S80" i="7"/>
  <c r="P80" i="7"/>
  <c r="O80" i="7"/>
  <c r="U79" i="7"/>
  <c r="T79" i="7"/>
  <c r="S79" i="7"/>
  <c r="P79" i="7"/>
  <c r="O79" i="7"/>
  <c r="T78" i="7"/>
  <c r="U78" i="7" s="1"/>
  <c r="S78" i="7"/>
  <c r="P78" i="7"/>
  <c r="O78" i="7"/>
  <c r="T77" i="7"/>
  <c r="U77" i="7" s="1"/>
  <c r="S77" i="7"/>
  <c r="P77" i="7"/>
  <c r="O77" i="7"/>
  <c r="T76" i="7"/>
  <c r="U76" i="7" s="1"/>
  <c r="S76" i="7"/>
  <c r="P76" i="7"/>
  <c r="O76" i="7"/>
  <c r="U75" i="7"/>
  <c r="T75" i="7"/>
  <c r="S75" i="7"/>
  <c r="P75" i="7"/>
  <c r="O75" i="7"/>
  <c r="T74" i="7"/>
  <c r="U74" i="7" s="1"/>
  <c r="S74" i="7"/>
  <c r="P74" i="7"/>
  <c r="O74" i="7"/>
  <c r="T73" i="7"/>
  <c r="U73" i="7" s="1"/>
  <c r="S73" i="7"/>
  <c r="P73" i="7"/>
  <c r="O73" i="7"/>
  <c r="T72" i="7"/>
  <c r="U72" i="7" s="1"/>
  <c r="S72" i="7"/>
  <c r="P72" i="7"/>
  <c r="O72" i="7"/>
  <c r="U71" i="7"/>
  <c r="T71" i="7"/>
  <c r="S71" i="7"/>
  <c r="P71" i="7"/>
  <c r="O71" i="7"/>
  <c r="T70" i="7"/>
  <c r="U70" i="7" s="1"/>
  <c r="S70" i="7"/>
  <c r="P70" i="7"/>
  <c r="O70" i="7"/>
  <c r="T69" i="7"/>
  <c r="U69" i="7" s="1"/>
  <c r="S69" i="7"/>
  <c r="P69" i="7"/>
  <c r="O69" i="7"/>
  <c r="T68" i="7"/>
  <c r="U68" i="7" s="1"/>
  <c r="S68" i="7"/>
  <c r="P68" i="7"/>
  <c r="O68" i="7"/>
  <c r="U67" i="7"/>
  <c r="T67" i="7"/>
  <c r="S67" i="7"/>
  <c r="P67" i="7"/>
  <c r="O67" i="7"/>
  <c r="T66" i="7"/>
  <c r="U66" i="7" s="1"/>
  <c r="S66" i="7"/>
  <c r="P66" i="7"/>
  <c r="O66" i="7"/>
  <c r="T65" i="7"/>
  <c r="S65" i="7"/>
  <c r="U65" i="7" s="1"/>
  <c r="P65" i="7"/>
  <c r="O65" i="7"/>
  <c r="T64" i="7"/>
  <c r="U64" i="7" s="1"/>
  <c r="S64" i="7"/>
  <c r="P64" i="7"/>
  <c r="O64" i="7"/>
  <c r="U63" i="7"/>
  <c r="T63" i="7"/>
  <c r="S63" i="7"/>
  <c r="P63" i="7"/>
  <c r="O63" i="7"/>
  <c r="T62" i="7"/>
  <c r="U62" i="7" s="1"/>
  <c r="S62" i="7"/>
  <c r="P62" i="7"/>
  <c r="O62" i="7"/>
  <c r="T61" i="7"/>
  <c r="U61" i="7" s="1"/>
  <c r="S61" i="7"/>
  <c r="P61" i="7"/>
  <c r="O61" i="7"/>
  <c r="T60" i="7"/>
  <c r="U60" i="7" s="1"/>
  <c r="S60" i="7"/>
  <c r="P60" i="7"/>
  <c r="O60" i="7"/>
  <c r="U59" i="7"/>
  <c r="T59" i="7"/>
  <c r="S59" i="7"/>
  <c r="P59" i="7"/>
  <c r="O59" i="7"/>
  <c r="T58" i="7"/>
  <c r="U58" i="7" s="1"/>
  <c r="S58" i="7"/>
  <c r="P58" i="7"/>
  <c r="O58" i="7"/>
  <c r="T57" i="7"/>
  <c r="S57" i="7"/>
  <c r="U57" i="7" s="1"/>
  <c r="P57" i="7"/>
  <c r="O57" i="7"/>
  <c r="T56" i="7"/>
  <c r="U56" i="7" s="1"/>
  <c r="S56" i="7"/>
  <c r="P56" i="7"/>
  <c r="O56" i="7"/>
  <c r="U55" i="7"/>
  <c r="T55" i="7"/>
  <c r="S55" i="7"/>
  <c r="P55" i="7"/>
  <c r="O55" i="7"/>
  <c r="T54" i="7"/>
  <c r="U54" i="7" s="1"/>
  <c r="S54" i="7"/>
  <c r="P54" i="7"/>
  <c r="O54" i="7"/>
  <c r="T53" i="7"/>
  <c r="U53" i="7" s="1"/>
  <c r="S53" i="7"/>
  <c r="P53" i="7"/>
  <c r="O53" i="7"/>
  <c r="T52" i="7"/>
  <c r="U52" i="7" s="1"/>
  <c r="S52" i="7"/>
  <c r="P52" i="7"/>
  <c r="O52" i="7"/>
  <c r="U51" i="7"/>
  <c r="T51" i="7"/>
  <c r="S51" i="7"/>
  <c r="P51" i="7"/>
  <c r="O51" i="7"/>
  <c r="T50" i="7"/>
  <c r="U50" i="7" s="1"/>
  <c r="S50" i="7"/>
  <c r="P50" i="7"/>
  <c r="O50" i="7"/>
  <c r="T49" i="7"/>
  <c r="S49" i="7"/>
  <c r="U49" i="7" s="1"/>
  <c r="P49" i="7"/>
  <c r="O49" i="7"/>
  <c r="T48" i="7"/>
  <c r="U48" i="7" s="1"/>
  <c r="S48" i="7"/>
  <c r="P48" i="7"/>
  <c r="O48" i="7"/>
  <c r="U47" i="7"/>
  <c r="T47" i="7"/>
  <c r="S47" i="7"/>
  <c r="P47" i="7"/>
  <c r="O47" i="7"/>
  <c r="T46" i="7"/>
  <c r="U46" i="7" s="1"/>
  <c r="S46" i="7"/>
  <c r="P46" i="7"/>
  <c r="O46" i="7"/>
  <c r="T45" i="7"/>
  <c r="U45" i="7" s="1"/>
  <c r="S45" i="7"/>
  <c r="P45" i="7"/>
  <c r="O45" i="7"/>
  <c r="T44" i="7"/>
  <c r="U44" i="7" s="1"/>
  <c r="S44" i="7"/>
  <c r="P44" i="7"/>
  <c r="O44" i="7"/>
  <c r="U43" i="7"/>
  <c r="T43" i="7"/>
  <c r="S43" i="7"/>
  <c r="P43" i="7"/>
  <c r="O43" i="7"/>
  <c r="T42" i="7"/>
  <c r="U42" i="7" s="1"/>
  <c r="S42" i="7"/>
  <c r="P42" i="7"/>
  <c r="O42" i="7"/>
  <c r="T41" i="7"/>
  <c r="S41" i="7"/>
  <c r="U41" i="7" s="1"/>
  <c r="P41" i="7"/>
  <c r="O41" i="7"/>
  <c r="T40" i="7"/>
  <c r="U40" i="7" s="1"/>
  <c r="S40" i="7"/>
  <c r="P40" i="7"/>
  <c r="O40" i="7"/>
  <c r="U39" i="7"/>
  <c r="T39" i="7"/>
  <c r="S39" i="7"/>
  <c r="P39" i="7"/>
  <c r="O39" i="7"/>
  <c r="T38" i="7"/>
  <c r="U38" i="7" s="1"/>
  <c r="S38" i="7"/>
  <c r="P38" i="7"/>
  <c r="O38" i="7"/>
  <c r="T37" i="7"/>
  <c r="U37" i="7" s="1"/>
  <c r="S37" i="7"/>
  <c r="P37" i="7"/>
  <c r="O37" i="7"/>
  <c r="T36" i="7"/>
  <c r="U36" i="7" s="1"/>
  <c r="S36" i="7"/>
  <c r="P36" i="7"/>
  <c r="O36" i="7"/>
  <c r="U35" i="7"/>
  <c r="T35" i="7"/>
  <c r="S35" i="7"/>
  <c r="P35" i="7"/>
  <c r="O35" i="7"/>
  <c r="T34" i="7"/>
  <c r="U34" i="7" s="1"/>
  <c r="S34" i="7"/>
  <c r="P34" i="7"/>
  <c r="O34" i="7"/>
  <c r="T33" i="7"/>
  <c r="S33" i="7"/>
  <c r="U33" i="7" s="1"/>
  <c r="P33" i="7"/>
  <c r="O33" i="7"/>
  <c r="T32" i="7"/>
  <c r="U32" i="7" s="1"/>
  <c r="S32" i="7"/>
  <c r="P32" i="7"/>
  <c r="O32" i="7"/>
  <c r="U31" i="7"/>
  <c r="T31" i="7"/>
  <c r="S31" i="7"/>
  <c r="P31" i="7"/>
  <c r="O31" i="7"/>
  <c r="T30" i="7"/>
  <c r="U30" i="7" s="1"/>
  <c r="S30" i="7"/>
  <c r="P30" i="7"/>
  <c r="O30" i="7"/>
  <c r="T29" i="7"/>
  <c r="U29" i="7" s="1"/>
  <c r="S29" i="7"/>
  <c r="P29" i="7"/>
  <c r="O29" i="7"/>
  <c r="T28" i="7"/>
  <c r="U28" i="7" s="1"/>
  <c r="S28" i="7"/>
  <c r="P28" i="7"/>
  <c r="O28" i="7"/>
  <c r="U27" i="7"/>
  <c r="T27" i="7"/>
  <c r="S27" i="7"/>
  <c r="P27" i="7"/>
  <c r="O27" i="7"/>
  <c r="T26" i="7"/>
  <c r="U26" i="7" s="1"/>
  <c r="S26" i="7"/>
  <c r="P26" i="7"/>
  <c r="O26" i="7"/>
  <c r="T25" i="7"/>
  <c r="S25" i="7"/>
  <c r="U25" i="7" s="1"/>
  <c r="P25" i="7"/>
  <c r="O25" i="7"/>
  <c r="T24" i="7"/>
  <c r="U24" i="7" s="1"/>
  <c r="S24" i="7"/>
  <c r="P24" i="7"/>
  <c r="O24" i="7"/>
  <c r="U23" i="7"/>
  <c r="T23" i="7"/>
  <c r="S23" i="7"/>
  <c r="P23" i="7"/>
  <c r="O23" i="7"/>
  <c r="T22" i="7"/>
  <c r="U22" i="7" s="1"/>
  <c r="S22" i="7"/>
  <c r="P22" i="7"/>
  <c r="O22" i="7"/>
  <c r="T21" i="7"/>
  <c r="U21" i="7" s="1"/>
  <c r="S21" i="7"/>
  <c r="P21" i="7"/>
  <c r="O21" i="7"/>
  <c r="T20" i="7"/>
  <c r="U20" i="7" s="1"/>
  <c r="S20" i="7"/>
  <c r="P20" i="7"/>
  <c r="O20" i="7"/>
  <c r="U19" i="7"/>
  <c r="T19" i="7"/>
  <c r="S19" i="7"/>
  <c r="P19" i="7"/>
  <c r="O19" i="7"/>
  <c r="T18" i="7"/>
  <c r="U18" i="7" s="1"/>
  <c r="S18" i="7"/>
  <c r="P18" i="7"/>
  <c r="O18" i="7"/>
  <c r="T17" i="7"/>
  <c r="S17" i="7"/>
  <c r="U17" i="7" s="1"/>
  <c r="P17" i="7"/>
  <c r="O17" i="7"/>
  <c r="T16" i="7"/>
  <c r="U16" i="7" s="1"/>
  <c r="S16" i="7"/>
  <c r="P16" i="7"/>
  <c r="O16" i="7"/>
  <c r="U15" i="7"/>
  <c r="T15" i="7"/>
  <c r="S15" i="7"/>
  <c r="P15" i="7"/>
  <c r="O15" i="7"/>
  <c r="T14" i="7"/>
  <c r="U14" i="7" s="1"/>
  <c r="S14" i="7"/>
  <c r="P14" i="7"/>
  <c r="O14" i="7"/>
  <c r="T13" i="7"/>
  <c r="U13" i="7" s="1"/>
  <c r="S13" i="7"/>
  <c r="P13" i="7"/>
  <c r="O13" i="7"/>
  <c r="T12" i="7"/>
  <c r="U12" i="7" s="1"/>
  <c r="S12" i="7"/>
  <c r="P12" i="7"/>
  <c r="O12" i="7"/>
  <c r="U11" i="7"/>
  <c r="T11" i="7"/>
  <c r="S11" i="7"/>
  <c r="P11" i="7"/>
  <c r="O11" i="7"/>
  <c r="T10" i="7"/>
  <c r="U10" i="7" s="1"/>
  <c r="S10" i="7"/>
  <c r="P10" i="7"/>
  <c r="O10" i="7"/>
  <c r="T9" i="7"/>
  <c r="S9" i="7"/>
  <c r="U9" i="7" s="1"/>
  <c r="P9" i="7"/>
  <c r="O9" i="7"/>
  <c r="T8" i="7"/>
  <c r="U8" i="7" s="1"/>
  <c r="S8" i="7"/>
  <c r="P8" i="7"/>
  <c r="O8" i="7"/>
  <c r="U7" i="7"/>
  <c r="T7" i="7"/>
  <c r="S7" i="7"/>
  <c r="P7" i="7"/>
  <c r="O7" i="7"/>
  <c r="T6" i="7"/>
  <c r="U6" i="7" s="1"/>
  <c r="S6" i="7"/>
  <c r="P6" i="7"/>
  <c r="O6" i="7"/>
  <c r="T5" i="7"/>
  <c r="U5" i="7" s="1"/>
  <c r="S5" i="7"/>
  <c r="P5" i="7"/>
  <c r="O5" i="7"/>
  <c r="T4" i="7"/>
  <c r="U4" i="7" s="1"/>
  <c r="S4" i="7"/>
  <c r="P4" i="7"/>
  <c r="O4" i="7"/>
  <c r="U3" i="7"/>
  <c r="T3" i="7"/>
  <c r="S3" i="7"/>
  <c r="P3" i="7"/>
  <c r="O3" i="7"/>
  <c r="T2" i="7"/>
  <c r="U2" i="7" s="1"/>
  <c r="S2" i="7"/>
  <c r="P2" i="7"/>
  <c r="O2" i="7"/>
  <c r="T413" i="6"/>
  <c r="U413" i="6" s="1"/>
  <c r="S413" i="6"/>
  <c r="P413" i="6"/>
  <c r="O413" i="6"/>
  <c r="T412" i="6"/>
  <c r="U412" i="6" s="1"/>
  <c r="S412" i="6"/>
  <c r="P412" i="6"/>
  <c r="O412" i="6"/>
  <c r="T411" i="6"/>
  <c r="U411" i="6" s="1"/>
  <c r="S411" i="6"/>
  <c r="P411" i="6"/>
  <c r="O411" i="6"/>
  <c r="T410" i="6"/>
  <c r="S410" i="6"/>
  <c r="U410" i="6" s="1"/>
  <c r="P410" i="6"/>
  <c r="O410" i="6"/>
  <c r="T409" i="6"/>
  <c r="U409" i="6" s="1"/>
  <c r="S409" i="6"/>
  <c r="P409" i="6"/>
  <c r="O409" i="6"/>
  <c r="T408" i="6"/>
  <c r="U408" i="6" s="1"/>
  <c r="S408" i="6"/>
  <c r="P408" i="6"/>
  <c r="O408" i="6"/>
  <c r="U407" i="6"/>
  <c r="T407" i="6"/>
  <c r="S407" i="6"/>
  <c r="P407" i="6"/>
  <c r="O407" i="6"/>
  <c r="T406" i="6"/>
  <c r="U406" i="6" s="1"/>
  <c r="S406" i="6"/>
  <c r="P406" i="6"/>
  <c r="O406" i="6"/>
  <c r="T405" i="6"/>
  <c r="U405" i="6" s="1"/>
  <c r="S405" i="6"/>
  <c r="P405" i="6"/>
  <c r="O405" i="6"/>
  <c r="T404" i="6"/>
  <c r="U404" i="6" s="1"/>
  <c r="S404" i="6"/>
  <c r="P404" i="6"/>
  <c r="O404" i="6"/>
  <c r="T403" i="6"/>
  <c r="U403" i="6" s="1"/>
  <c r="S403" i="6"/>
  <c r="P403" i="6"/>
  <c r="O403" i="6"/>
  <c r="U402" i="6"/>
  <c r="T402" i="6"/>
  <c r="S402" i="6"/>
  <c r="P402" i="6"/>
  <c r="O402" i="6"/>
  <c r="T401" i="6"/>
  <c r="U401" i="6" s="1"/>
  <c r="S401" i="6"/>
  <c r="P401" i="6"/>
  <c r="O401" i="6"/>
  <c r="T400" i="6"/>
  <c r="U400" i="6" s="1"/>
  <c r="S400" i="6"/>
  <c r="P400" i="6"/>
  <c r="O400" i="6"/>
  <c r="U399" i="6"/>
  <c r="T399" i="6"/>
  <c r="S399" i="6"/>
  <c r="P399" i="6"/>
  <c r="O399" i="6"/>
  <c r="T398" i="6"/>
  <c r="U398" i="6" s="1"/>
  <c r="S398" i="6"/>
  <c r="P398" i="6"/>
  <c r="O398" i="6"/>
  <c r="T397" i="6"/>
  <c r="U397" i="6" s="1"/>
  <c r="S397" i="6"/>
  <c r="P397" i="6"/>
  <c r="O397" i="6"/>
  <c r="T396" i="6"/>
  <c r="U396" i="6" s="1"/>
  <c r="S396" i="6"/>
  <c r="P396" i="6"/>
  <c r="O396" i="6"/>
  <c r="U395" i="6"/>
  <c r="T395" i="6"/>
  <c r="S395" i="6"/>
  <c r="P395" i="6"/>
  <c r="O395" i="6"/>
  <c r="U394" i="6"/>
  <c r="T394" i="6"/>
  <c r="S394" i="6"/>
  <c r="P394" i="6"/>
  <c r="O394" i="6"/>
  <c r="T393" i="6"/>
  <c r="U393" i="6" s="1"/>
  <c r="S393" i="6"/>
  <c r="P393" i="6"/>
  <c r="O393" i="6"/>
  <c r="T392" i="6"/>
  <c r="U392" i="6" s="1"/>
  <c r="S392" i="6"/>
  <c r="P392" i="6"/>
  <c r="O392" i="6"/>
  <c r="U391" i="6"/>
  <c r="T391" i="6"/>
  <c r="S391" i="6"/>
  <c r="P391" i="6"/>
  <c r="O391" i="6"/>
  <c r="T390" i="6"/>
  <c r="U390" i="6" s="1"/>
  <c r="S390" i="6"/>
  <c r="P390" i="6"/>
  <c r="O390" i="6"/>
  <c r="T389" i="6"/>
  <c r="U389" i="6" s="1"/>
  <c r="S389" i="6"/>
  <c r="P389" i="6"/>
  <c r="O389" i="6"/>
  <c r="T388" i="6"/>
  <c r="U388" i="6" s="1"/>
  <c r="S388" i="6"/>
  <c r="P388" i="6"/>
  <c r="O388" i="6"/>
  <c r="U387" i="6"/>
  <c r="T387" i="6"/>
  <c r="S387" i="6"/>
  <c r="P387" i="6"/>
  <c r="O387" i="6"/>
  <c r="U386" i="6"/>
  <c r="T386" i="6"/>
  <c r="S386" i="6"/>
  <c r="P386" i="6"/>
  <c r="O386" i="6"/>
  <c r="T385" i="6"/>
  <c r="U385" i="6" s="1"/>
  <c r="S385" i="6"/>
  <c r="P385" i="6"/>
  <c r="O385" i="6"/>
  <c r="T384" i="6"/>
  <c r="U384" i="6" s="1"/>
  <c r="S384" i="6"/>
  <c r="P384" i="6"/>
  <c r="O384" i="6"/>
  <c r="U383" i="6"/>
  <c r="T383" i="6"/>
  <c r="S383" i="6"/>
  <c r="P383" i="6"/>
  <c r="O383" i="6"/>
  <c r="T382" i="6"/>
  <c r="U382" i="6" s="1"/>
  <c r="S382" i="6"/>
  <c r="P382" i="6"/>
  <c r="O382" i="6"/>
  <c r="T381" i="6"/>
  <c r="S381" i="6"/>
  <c r="U381" i="6" s="1"/>
  <c r="P381" i="6"/>
  <c r="O381" i="6"/>
  <c r="T380" i="6"/>
  <c r="U380" i="6" s="1"/>
  <c r="S380" i="6"/>
  <c r="P380" i="6"/>
  <c r="O380" i="6"/>
  <c r="U379" i="6"/>
  <c r="T379" i="6"/>
  <c r="S379" i="6"/>
  <c r="P379" i="6"/>
  <c r="O379" i="6"/>
  <c r="U378" i="6"/>
  <c r="T378" i="6"/>
  <c r="S378" i="6"/>
  <c r="P378" i="6"/>
  <c r="O378" i="6"/>
  <c r="T377" i="6"/>
  <c r="U377" i="6" s="1"/>
  <c r="S377" i="6"/>
  <c r="P377" i="6"/>
  <c r="O377" i="6"/>
  <c r="T376" i="6"/>
  <c r="U376" i="6" s="1"/>
  <c r="S376" i="6"/>
  <c r="P376" i="6"/>
  <c r="O376" i="6"/>
  <c r="U375" i="6"/>
  <c r="T375" i="6"/>
  <c r="S375" i="6"/>
  <c r="P375" i="6"/>
  <c r="O375" i="6"/>
  <c r="T374" i="6"/>
  <c r="U374" i="6" s="1"/>
  <c r="S374" i="6"/>
  <c r="P374" i="6"/>
  <c r="O374" i="6"/>
  <c r="T373" i="6"/>
  <c r="S373" i="6"/>
  <c r="U373" i="6" s="1"/>
  <c r="P373" i="6"/>
  <c r="O373" i="6"/>
  <c r="T372" i="6"/>
  <c r="U372" i="6" s="1"/>
  <c r="S372" i="6"/>
  <c r="P372" i="6"/>
  <c r="O372" i="6"/>
  <c r="U371" i="6"/>
  <c r="T371" i="6"/>
  <c r="S371" i="6"/>
  <c r="P371" i="6"/>
  <c r="O371" i="6"/>
  <c r="U370" i="6"/>
  <c r="T370" i="6"/>
  <c r="S370" i="6"/>
  <c r="P370" i="6"/>
  <c r="O370" i="6"/>
  <c r="T369" i="6"/>
  <c r="U369" i="6" s="1"/>
  <c r="S369" i="6"/>
  <c r="P369" i="6"/>
  <c r="O369" i="6"/>
  <c r="T368" i="6"/>
  <c r="U368" i="6" s="1"/>
  <c r="S368" i="6"/>
  <c r="P368" i="6"/>
  <c r="O368" i="6"/>
  <c r="U367" i="6"/>
  <c r="T367" i="6"/>
  <c r="S367" i="6"/>
  <c r="P367" i="6"/>
  <c r="O367" i="6"/>
  <c r="T366" i="6"/>
  <c r="U366" i="6" s="1"/>
  <c r="S366" i="6"/>
  <c r="P366" i="6"/>
  <c r="O366" i="6"/>
  <c r="T365" i="6"/>
  <c r="S365" i="6"/>
  <c r="U365" i="6" s="1"/>
  <c r="P365" i="6"/>
  <c r="O365" i="6"/>
  <c r="T364" i="6"/>
  <c r="U364" i="6" s="1"/>
  <c r="S364" i="6"/>
  <c r="P364" i="6"/>
  <c r="O364" i="6"/>
  <c r="U363" i="6"/>
  <c r="T363" i="6"/>
  <c r="S363" i="6"/>
  <c r="P363" i="6"/>
  <c r="O363" i="6"/>
  <c r="U362" i="6"/>
  <c r="T362" i="6"/>
  <c r="S362" i="6"/>
  <c r="P362" i="6"/>
  <c r="O362" i="6"/>
  <c r="T361" i="6"/>
  <c r="U361" i="6" s="1"/>
  <c r="S361" i="6"/>
  <c r="P361" i="6"/>
  <c r="O361" i="6"/>
  <c r="T360" i="6"/>
  <c r="U360" i="6" s="1"/>
  <c r="S360" i="6"/>
  <c r="P360" i="6"/>
  <c r="O360" i="6"/>
  <c r="U359" i="6"/>
  <c r="T359" i="6"/>
  <c r="S359" i="6"/>
  <c r="P359" i="6"/>
  <c r="O359" i="6"/>
  <c r="T358" i="6"/>
  <c r="U358" i="6" s="1"/>
  <c r="S358" i="6"/>
  <c r="P358" i="6"/>
  <c r="O358" i="6"/>
  <c r="T357" i="6"/>
  <c r="S357" i="6"/>
  <c r="U357" i="6" s="1"/>
  <c r="P357" i="6"/>
  <c r="O357" i="6"/>
  <c r="T356" i="6"/>
  <c r="U356" i="6" s="1"/>
  <c r="S356" i="6"/>
  <c r="P356" i="6"/>
  <c r="O356" i="6"/>
  <c r="U355" i="6"/>
  <c r="T355" i="6"/>
  <c r="S355" i="6"/>
  <c r="P355" i="6"/>
  <c r="O355" i="6"/>
  <c r="U354" i="6"/>
  <c r="T354" i="6"/>
  <c r="S354" i="6"/>
  <c r="P354" i="6"/>
  <c r="O354" i="6"/>
  <c r="T353" i="6"/>
  <c r="U353" i="6" s="1"/>
  <c r="S353" i="6"/>
  <c r="P353" i="6"/>
  <c r="O353" i="6"/>
  <c r="T352" i="6"/>
  <c r="U352" i="6" s="1"/>
  <c r="S352" i="6"/>
  <c r="P352" i="6"/>
  <c r="O352" i="6"/>
  <c r="U351" i="6"/>
  <c r="T351" i="6"/>
  <c r="S351" i="6"/>
  <c r="P351" i="6"/>
  <c r="O351" i="6"/>
  <c r="T350" i="6"/>
  <c r="U350" i="6" s="1"/>
  <c r="S350" i="6"/>
  <c r="P350" i="6"/>
  <c r="O350" i="6"/>
  <c r="T349" i="6"/>
  <c r="S349" i="6"/>
  <c r="U349" i="6" s="1"/>
  <c r="P349" i="6"/>
  <c r="O349" i="6"/>
  <c r="T348" i="6"/>
  <c r="U348" i="6" s="1"/>
  <c r="S348" i="6"/>
  <c r="P348" i="6"/>
  <c r="O348" i="6"/>
  <c r="U347" i="6"/>
  <c r="T347" i="6"/>
  <c r="S347" i="6"/>
  <c r="P347" i="6"/>
  <c r="O347" i="6"/>
  <c r="U346" i="6"/>
  <c r="T346" i="6"/>
  <c r="S346" i="6"/>
  <c r="P346" i="6"/>
  <c r="O346" i="6"/>
  <c r="T345" i="6"/>
  <c r="U345" i="6" s="1"/>
  <c r="S345" i="6"/>
  <c r="P345" i="6"/>
  <c r="O345" i="6"/>
  <c r="T344" i="6"/>
  <c r="U344" i="6" s="1"/>
  <c r="S344" i="6"/>
  <c r="P344" i="6"/>
  <c r="O344" i="6"/>
  <c r="U343" i="6"/>
  <c r="T343" i="6"/>
  <c r="S343" i="6"/>
  <c r="P343" i="6"/>
  <c r="O343" i="6"/>
  <c r="T342" i="6"/>
  <c r="U342" i="6" s="1"/>
  <c r="S342" i="6"/>
  <c r="P342" i="6"/>
  <c r="O342" i="6"/>
  <c r="T341" i="6"/>
  <c r="S341" i="6"/>
  <c r="U341" i="6" s="1"/>
  <c r="P341" i="6"/>
  <c r="O341" i="6"/>
  <c r="T340" i="6"/>
  <c r="U340" i="6" s="1"/>
  <c r="S340" i="6"/>
  <c r="P340" i="6"/>
  <c r="O340" i="6"/>
  <c r="U339" i="6"/>
  <c r="T339" i="6"/>
  <c r="S339" i="6"/>
  <c r="P339" i="6"/>
  <c r="O339" i="6"/>
  <c r="U338" i="6"/>
  <c r="T338" i="6"/>
  <c r="S338" i="6"/>
  <c r="P338" i="6"/>
  <c r="O338" i="6"/>
  <c r="T337" i="6"/>
  <c r="U337" i="6" s="1"/>
  <c r="S337" i="6"/>
  <c r="P337" i="6"/>
  <c r="O337" i="6"/>
  <c r="T336" i="6"/>
  <c r="U336" i="6" s="1"/>
  <c r="S336" i="6"/>
  <c r="P336" i="6"/>
  <c r="O336" i="6"/>
  <c r="U335" i="6"/>
  <c r="T335" i="6"/>
  <c r="S335" i="6"/>
  <c r="P335" i="6"/>
  <c r="O335" i="6"/>
  <c r="T334" i="6"/>
  <c r="U334" i="6" s="1"/>
  <c r="S334" i="6"/>
  <c r="P334" i="6"/>
  <c r="O334" i="6"/>
  <c r="T333" i="6"/>
  <c r="S333" i="6"/>
  <c r="U333" i="6" s="1"/>
  <c r="P333" i="6"/>
  <c r="O333" i="6"/>
  <c r="T332" i="6"/>
  <c r="U332" i="6" s="1"/>
  <c r="S332" i="6"/>
  <c r="P332" i="6"/>
  <c r="O332" i="6"/>
  <c r="U331" i="6"/>
  <c r="T331" i="6"/>
  <c r="S331" i="6"/>
  <c r="P331" i="6"/>
  <c r="O331" i="6"/>
  <c r="U330" i="6"/>
  <c r="T330" i="6"/>
  <c r="S330" i="6"/>
  <c r="P330" i="6"/>
  <c r="O330" i="6"/>
  <c r="T329" i="6"/>
  <c r="U329" i="6" s="1"/>
  <c r="S329" i="6"/>
  <c r="P329" i="6"/>
  <c r="O329" i="6"/>
  <c r="T328" i="6"/>
  <c r="U328" i="6" s="1"/>
  <c r="S328" i="6"/>
  <c r="P328" i="6"/>
  <c r="O328" i="6"/>
  <c r="U327" i="6"/>
  <c r="T327" i="6"/>
  <c r="S327" i="6"/>
  <c r="P327" i="6"/>
  <c r="O327" i="6"/>
  <c r="T326" i="6"/>
  <c r="U326" i="6" s="1"/>
  <c r="S326" i="6"/>
  <c r="P326" i="6"/>
  <c r="O326" i="6"/>
  <c r="T325" i="6"/>
  <c r="S325" i="6"/>
  <c r="U325" i="6" s="1"/>
  <c r="P325" i="6"/>
  <c r="O325" i="6"/>
  <c r="T324" i="6"/>
  <c r="U324" i="6" s="1"/>
  <c r="S324" i="6"/>
  <c r="P324" i="6"/>
  <c r="O324" i="6"/>
  <c r="U323" i="6"/>
  <c r="T323" i="6"/>
  <c r="S323" i="6"/>
  <c r="P323" i="6"/>
  <c r="O323" i="6"/>
  <c r="U322" i="6"/>
  <c r="T322" i="6"/>
  <c r="S322" i="6"/>
  <c r="P322" i="6"/>
  <c r="O322" i="6"/>
  <c r="T321" i="6"/>
  <c r="U321" i="6" s="1"/>
  <c r="S321" i="6"/>
  <c r="P321" i="6"/>
  <c r="O321" i="6"/>
  <c r="T320" i="6"/>
  <c r="U320" i="6" s="1"/>
  <c r="S320" i="6"/>
  <c r="P320" i="6"/>
  <c r="O320" i="6"/>
  <c r="U319" i="6"/>
  <c r="T319" i="6"/>
  <c r="S319" i="6"/>
  <c r="P319" i="6"/>
  <c r="O319" i="6"/>
  <c r="T318" i="6"/>
  <c r="U318" i="6" s="1"/>
  <c r="S318" i="6"/>
  <c r="P318" i="6"/>
  <c r="O318" i="6"/>
  <c r="T317" i="6"/>
  <c r="S317" i="6"/>
  <c r="U317" i="6" s="1"/>
  <c r="P317" i="6"/>
  <c r="O317" i="6"/>
  <c r="T316" i="6"/>
  <c r="U316" i="6" s="1"/>
  <c r="S316" i="6"/>
  <c r="P316" i="6"/>
  <c r="O316" i="6"/>
  <c r="U315" i="6"/>
  <c r="T315" i="6"/>
  <c r="S315" i="6"/>
  <c r="P315" i="6"/>
  <c r="O315" i="6"/>
  <c r="T314" i="6"/>
  <c r="U314" i="6" s="1"/>
  <c r="S314" i="6"/>
  <c r="P314" i="6"/>
  <c r="O314" i="6"/>
  <c r="T313" i="6"/>
  <c r="U313" i="6" s="1"/>
  <c r="S313" i="6"/>
  <c r="P313" i="6"/>
  <c r="O313" i="6"/>
  <c r="T312" i="6"/>
  <c r="U312" i="6" s="1"/>
  <c r="S312" i="6"/>
  <c r="P312" i="6"/>
  <c r="O312" i="6"/>
  <c r="U311" i="6"/>
  <c r="T311" i="6"/>
  <c r="S311" i="6"/>
  <c r="P311" i="6"/>
  <c r="O311" i="6"/>
  <c r="T310" i="6"/>
  <c r="U310" i="6" s="1"/>
  <c r="S310" i="6"/>
  <c r="P310" i="6"/>
  <c r="O310" i="6"/>
  <c r="T309" i="6"/>
  <c r="S309" i="6"/>
  <c r="U309" i="6" s="1"/>
  <c r="P309" i="6"/>
  <c r="O309" i="6"/>
  <c r="T308" i="6"/>
  <c r="U308" i="6" s="1"/>
  <c r="S308" i="6"/>
  <c r="P308" i="6"/>
  <c r="O308" i="6"/>
  <c r="U307" i="6"/>
  <c r="T307" i="6"/>
  <c r="S307" i="6"/>
  <c r="P307" i="6"/>
  <c r="O307" i="6"/>
  <c r="T306" i="6"/>
  <c r="U306" i="6" s="1"/>
  <c r="S306" i="6"/>
  <c r="P306" i="6"/>
  <c r="O306" i="6"/>
  <c r="T305" i="6"/>
  <c r="U305" i="6" s="1"/>
  <c r="S305" i="6"/>
  <c r="P305" i="6"/>
  <c r="O305" i="6"/>
  <c r="T304" i="6"/>
  <c r="U304" i="6" s="1"/>
  <c r="S304" i="6"/>
  <c r="P304" i="6"/>
  <c r="O304" i="6"/>
  <c r="U303" i="6"/>
  <c r="T303" i="6"/>
  <c r="S303" i="6"/>
  <c r="P303" i="6"/>
  <c r="O303" i="6"/>
  <c r="T302" i="6"/>
  <c r="U302" i="6" s="1"/>
  <c r="S302" i="6"/>
  <c r="P302" i="6"/>
  <c r="O302" i="6"/>
  <c r="T301" i="6"/>
  <c r="S301" i="6"/>
  <c r="U301" i="6" s="1"/>
  <c r="P301" i="6"/>
  <c r="O301" i="6"/>
  <c r="T300" i="6"/>
  <c r="U300" i="6" s="1"/>
  <c r="S300" i="6"/>
  <c r="P300" i="6"/>
  <c r="O300" i="6"/>
  <c r="U299" i="6"/>
  <c r="T299" i="6"/>
  <c r="S299" i="6"/>
  <c r="P299" i="6"/>
  <c r="O299" i="6"/>
  <c r="T298" i="6"/>
  <c r="U298" i="6" s="1"/>
  <c r="S298" i="6"/>
  <c r="P298" i="6"/>
  <c r="O298" i="6"/>
  <c r="T297" i="6"/>
  <c r="U297" i="6" s="1"/>
  <c r="S297" i="6"/>
  <c r="P297" i="6"/>
  <c r="O297" i="6"/>
  <c r="T296" i="6"/>
  <c r="U296" i="6" s="1"/>
  <c r="S296" i="6"/>
  <c r="P296" i="6"/>
  <c r="O296" i="6"/>
  <c r="U295" i="6"/>
  <c r="T295" i="6"/>
  <c r="S295" i="6"/>
  <c r="P295" i="6"/>
  <c r="O295" i="6"/>
  <c r="T294" i="6"/>
  <c r="U294" i="6" s="1"/>
  <c r="S294" i="6"/>
  <c r="P294" i="6"/>
  <c r="O294" i="6"/>
  <c r="T293" i="6"/>
  <c r="S293" i="6"/>
  <c r="U293" i="6" s="1"/>
  <c r="P293" i="6"/>
  <c r="O293" i="6"/>
  <c r="T292" i="6"/>
  <c r="U292" i="6" s="1"/>
  <c r="S292" i="6"/>
  <c r="P292" i="6"/>
  <c r="O292" i="6"/>
  <c r="U291" i="6"/>
  <c r="T291" i="6"/>
  <c r="S291" i="6"/>
  <c r="P291" i="6"/>
  <c r="O291" i="6"/>
  <c r="T290" i="6"/>
  <c r="U290" i="6" s="1"/>
  <c r="S290" i="6"/>
  <c r="P290" i="6"/>
  <c r="O290" i="6"/>
  <c r="T289" i="6"/>
  <c r="U289" i="6" s="1"/>
  <c r="S289" i="6"/>
  <c r="P289" i="6"/>
  <c r="O289" i="6"/>
  <c r="T288" i="6"/>
  <c r="U288" i="6" s="1"/>
  <c r="S288" i="6"/>
  <c r="P288" i="6"/>
  <c r="O288" i="6"/>
  <c r="U287" i="6"/>
  <c r="T287" i="6"/>
  <c r="S287" i="6"/>
  <c r="P287" i="6"/>
  <c r="O287" i="6"/>
  <c r="T286" i="6"/>
  <c r="U286" i="6" s="1"/>
  <c r="S286" i="6"/>
  <c r="P286" i="6"/>
  <c r="O286" i="6"/>
  <c r="T285" i="6"/>
  <c r="S285" i="6"/>
  <c r="U285" i="6" s="1"/>
  <c r="P285" i="6"/>
  <c r="O285" i="6"/>
  <c r="T284" i="6"/>
  <c r="U284" i="6" s="1"/>
  <c r="S284" i="6"/>
  <c r="P284" i="6"/>
  <c r="O284" i="6"/>
  <c r="U283" i="6"/>
  <c r="T283" i="6"/>
  <c r="S283" i="6"/>
  <c r="P283" i="6"/>
  <c r="O283" i="6"/>
  <c r="T282" i="6"/>
  <c r="U282" i="6" s="1"/>
  <c r="S282" i="6"/>
  <c r="P282" i="6"/>
  <c r="O282" i="6"/>
  <c r="T281" i="6"/>
  <c r="U281" i="6" s="1"/>
  <c r="S281" i="6"/>
  <c r="P281" i="6"/>
  <c r="O281" i="6"/>
  <c r="T280" i="6"/>
  <c r="U280" i="6" s="1"/>
  <c r="S280" i="6"/>
  <c r="P280" i="6"/>
  <c r="O280" i="6"/>
  <c r="U279" i="6"/>
  <c r="T279" i="6"/>
  <c r="S279" i="6"/>
  <c r="P279" i="6"/>
  <c r="O279" i="6"/>
  <c r="T278" i="6"/>
  <c r="U278" i="6" s="1"/>
  <c r="S278" i="6"/>
  <c r="P278" i="6"/>
  <c r="O278" i="6"/>
  <c r="T277" i="6"/>
  <c r="S277" i="6"/>
  <c r="U277" i="6" s="1"/>
  <c r="P277" i="6"/>
  <c r="O277" i="6"/>
  <c r="T276" i="6"/>
  <c r="U276" i="6" s="1"/>
  <c r="S276" i="6"/>
  <c r="P276" i="6"/>
  <c r="O276" i="6"/>
  <c r="U275" i="6"/>
  <c r="T275" i="6"/>
  <c r="S275" i="6"/>
  <c r="P275" i="6"/>
  <c r="O275" i="6"/>
  <c r="T274" i="6"/>
  <c r="U274" i="6" s="1"/>
  <c r="S274" i="6"/>
  <c r="P274" i="6"/>
  <c r="O274" i="6"/>
  <c r="T273" i="6"/>
  <c r="U273" i="6" s="1"/>
  <c r="S273" i="6"/>
  <c r="P273" i="6"/>
  <c r="O273" i="6"/>
  <c r="T272" i="6"/>
  <c r="U272" i="6" s="1"/>
  <c r="S272" i="6"/>
  <c r="P272" i="6"/>
  <c r="O272" i="6"/>
  <c r="U271" i="6"/>
  <c r="T271" i="6"/>
  <c r="S271" i="6"/>
  <c r="P271" i="6"/>
  <c r="O271" i="6"/>
  <c r="T270" i="6"/>
  <c r="U270" i="6" s="1"/>
  <c r="S270" i="6"/>
  <c r="P270" i="6"/>
  <c r="O270" i="6"/>
  <c r="T269" i="6"/>
  <c r="S269" i="6"/>
  <c r="U269" i="6" s="1"/>
  <c r="P269" i="6"/>
  <c r="O269" i="6"/>
  <c r="T268" i="6"/>
  <c r="U268" i="6" s="1"/>
  <c r="S268" i="6"/>
  <c r="P268" i="6"/>
  <c r="O268" i="6"/>
  <c r="U267" i="6"/>
  <c r="T267" i="6"/>
  <c r="S267" i="6"/>
  <c r="P267" i="6"/>
  <c r="O267" i="6"/>
  <c r="T266" i="6"/>
  <c r="U266" i="6" s="1"/>
  <c r="S266" i="6"/>
  <c r="P266" i="6"/>
  <c r="O266" i="6"/>
  <c r="T265" i="6"/>
  <c r="U265" i="6" s="1"/>
  <c r="S265" i="6"/>
  <c r="P265" i="6"/>
  <c r="O265" i="6"/>
  <c r="T264" i="6"/>
  <c r="U264" i="6" s="1"/>
  <c r="S264" i="6"/>
  <c r="P264" i="6"/>
  <c r="O264" i="6"/>
  <c r="U263" i="6"/>
  <c r="T263" i="6"/>
  <c r="S263" i="6"/>
  <c r="P263" i="6"/>
  <c r="O263" i="6"/>
  <c r="T262" i="6"/>
  <c r="U262" i="6" s="1"/>
  <c r="S262" i="6"/>
  <c r="P262" i="6"/>
  <c r="O262" i="6"/>
  <c r="T261" i="6"/>
  <c r="S261" i="6"/>
  <c r="U261" i="6" s="1"/>
  <c r="P261" i="6"/>
  <c r="O261" i="6"/>
  <c r="T260" i="6"/>
  <c r="U260" i="6" s="1"/>
  <c r="S260" i="6"/>
  <c r="P260" i="6"/>
  <c r="O260" i="6"/>
  <c r="U259" i="6"/>
  <c r="T259" i="6"/>
  <c r="S259" i="6"/>
  <c r="P259" i="6"/>
  <c r="O259" i="6"/>
  <c r="T258" i="6"/>
  <c r="U258" i="6" s="1"/>
  <c r="S258" i="6"/>
  <c r="P258" i="6"/>
  <c r="O258" i="6"/>
  <c r="T257" i="6"/>
  <c r="U257" i="6" s="1"/>
  <c r="S257" i="6"/>
  <c r="P257" i="6"/>
  <c r="O257" i="6"/>
  <c r="T256" i="6"/>
  <c r="U256" i="6" s="1"/>
  <c r="S256" i="6"/>
  <c r="P256" i="6"/>
  <c r="O256" i="6"/>
  <c r="U255" i="6"/>
  <c r="T255" i="6"/>
  <c r="S255" i="6"/>
  <c r="P255" i="6"/>
  <c r="O255" i="6"/>
  <c r="T254" i="6"/>
  <c r="U254" i="6" s="1"/>
  <c r="S254" i="6"/>
  <c r="P254" i="6"/>
  <c r="O254" i="6"/>
  <c r="T253" i="6"/>
  <c r="S253" i="6"/>
  <c r="U253" i="6" s="1"/>
  <c r="P253" i="6"/>
  <c r="O253" i="6"/>
  <c r="T252" i="6"/>
  <c r="U252" i="6" s="1"/>
  <c r="S252" i="6"/>
  <c r="P252" i="6"/>
  <c r="O252" i="6"/>
  <c r="U251" i="6"/>
  <c r="T251" i="6"/>
  <c r="S251" i="6"/>
  <c r="P251" i="6"/>
  <c r="O251" i="6"/>
  <c r="T250" i="6"/>
  <c r="U250" i="6" s="1"/>
  <c r="S250" i="6"/>
  <c r="P250" i="6"/>
  <c r="O250" i="6"/>
  <c r="T249" i="6"/>
  <c r="U249" i="6" s="1"/>
  <c r="S249" i="6"/>
  <c r="P249" i="6"/>
  <c r="O249" i="6"/>
  <c r="T248" i="6"/>
  <c r="U248" i="6" s="1"/>
  <c r="S248" i="6"/>
  <c r="P248" i="6"/>
  <c r="O248" i="6"/>
  <c r="U247" i="6"/>
  <c r="T247" i="6"/>
  <c r="S247" i="6"/>
  <c r="P247" i="6"/>
  <c r="O247" i="6"/>
  <c r="T246" i="6"/>
  <c r="U246" i="6" s="1"/>
  <c r="S246" i="6"/>
  <c r="P246" i="6"/>
  <c r="O246" i="6"/>
  <c r="T245" i="6"/>
  <c r="S245" i="6"/>
  <c r="U245" i="6" s="1"/>
  <c r="P245" i="6"/>
  <c r="O245" i="6"/>
  <c r="T244" i="6"/>
  <c r="U244" i="6" s="1"/>
  <c r="S244" i="6"/>
  <c r="P244" i="6"/>
  <c r="O244" i="6"/>
  <c r="U243" i="6"/>
  <c r="T243" i="6"/>
  <c r="S243" i="6"/>
  <c r="P243" i="6"/>
  <c r="O243" i="6"/>
  <c r="T242" i="6"/>
  <c r="U242" i="6" s="1"/>
  <c r="S242" i="6"/>
  <c r="P242" i="6"/>
  <c r="O242" i="6"/>
  <c r="T241" i="6"/>
  <c r="U241" i="6" s="1"/>
  <c r="S241" i="6"/>
  <c r="P241" i="6"/>
  <c r="O241" i="6"/>
  <c r="T240" i="6"/>
  <c r="U240" i="6" s="1"/>
  <c r="S240" i="6"/>
  <c r="P240" i="6"/>
  <c r="O240" i="6"/>
  <c r="U239" i="6"/>
  <c r="T239" i="6"/>
  <c r="S239" i="6"/>
  <c r="P239" i="6"/>
  <c r="O239" i="6"/>
  <c r="T238" i="6"/>
  <c r="U238" i="6" s="1"/>
  <c r="S238" i="6"/>
  <c r="P238" i="6"/>
  <c r="O238" i="6"/>
  <c r="T237" i="6"/>
  <c r="S237" i="6"/>
  <c r="U237" i="6" s="1"/>
  <c r="P237" i="6"/>
  <c r="O237" i="6"/>
  <c r="T236" i="6"/>
  <c r="U236" i="6" s="1"/>
  <c r="S236" i="6"/>
  <c r="P236" i="6"/>
  <c r="O236" i="6"/>
  <c r="U235" i="6"/>
  <c r="T235" i="6"/>
  <c r="S235" i="6"/>
  <c r="P235" i="6"/>
  <c r="O235" i="6"/>
  <c r="T234" i="6"/>
  <c r="U234" i="6" s="1"/>
  <c r="S234" i="6"/>
  <c r="P234" i="6"/>
  <c r="O234" i="6"/>
  <c r="T233" i="6"/>
  <c r="U233" i="6" s="1"/>
  <c r="S233" i="6"/>
  <c r="P233" i="6"/>
  <c r="O233" i="6"/>
  <c r="T232" i="6"/>
  <c r="U232" i="6" s="1"/>
  <c r="S232" i="6"/>
  <c r="P232" i="6"/>
  <c r="O232" i="6"/>
  <c r="U231" i="6"/>
  <c r="T231" i="6"/>
  <c r="S231" i="6"/>
  <c r="P231" i="6"/>
  <c r="O231" i="6"/>
  <c r="T230" i="6"/>
  <c r="U230" i="6" s="1"/>
  <c r="S230" i="6"/>
  <c r="P230" i="6"/>
  <c r="O230" i="6"/>
  <c r="T229" i="6"/>
  <c r="S229" i="6"/>
  <c r="U229" i="6" s="1"/>
  <c r="P229" i="6"/>
  <c r="O229" i="6"/>
  <c r="T228" i="6"/>
  <c r="U228" i="6" s="1"/>
  <c r="S228" i="6"/>
  <c r="P228" i="6"/>
  <c r="O228" i="6"/>
  <c r="U227" i="6"/>
  <c r="T227" i="6"/>
  <c r="S227" i="6"/>
  <c r="P227" i="6"/>
  <c r="O227" i="6"/>
  <c r="T226" i="6"/>
  <c r="U226" i="6" s="1"/>
  <c r="S226" i="6"/>
  <c r="P226" i="6"/>
  <c r="O226" i="6"/>
  <c r="T225" i="6"/>
  <c r="U225" i="6" s="1"/>
  <c r="S225" i="6"/>
  <c r="P225" i="6"/>
  <c r="O225" i="6"/>
  <c r="T224" i="6"/>
  <c r="U224" i="6" s="1"/>
  <c r="S224" i="6"/>
  <c r="P224" i="6"/>
  <c r="O224" i="6"/>
  <c r="U223" i="6"/>
  <c r="T223" i="6"/>
  <c r="S223" i="6"/>
  <c r="P223" i="6"/>
  <c r="O223" i="6"/>
  <c r="T222" i="6"/>
  <c r="U222" i="6" s="1"/>
  <c r="S222" i="6"/>
  <c r="P222" i="6"/>
  <c r="O222" i="6"/>
  <c r="T221" i="6"/>
  <c r="S221" i="6"/>
  <c r="U221" i="6" s="1"/>
  <c r="P221" i="6"/>
  <c r="O221" i="6"/>
  <c r="T220" i="6"/>
  <c r="U220" i="6" s="1"/>
  <c r="S220" i="6"/>
  <c r="P220" i="6"/>
  <c r="O220" i="6"/>
  <c r="U219" i="6"/>
  <c r="T219" i="6"/>
  <c r="S219" i="6"/>
  <c r="P219" i="6"/>
  <c r="O219" i="6"/>
  <c r="T218" i="6"/>
  <c r="U218" i="6" s="1"/>
  <c r="S218" i="6"/>
  <c r="P218" i="6"/>
  <c r="O218" i="6"/>
  <c r="T217" i="6"/>
  <c r="U217" i="6" s="1"/>
  <c r="S217" i="6"/>
  <c r="P217" i="6"/>
  <c r="O217" i="6"/>
  <c r="T216" i="6"/>
  <c r="U216" i="6" s="1"/>
  <c r="S216" i="6"/>
  <c r="P216" i="6"/>
  <c r="O216" i="6"/>
  <c r="U215" i="6"/>
  <c r="T215" i="6"/>
  <c r="S215" i="6"/>
  <c r="P215" i="6"/>
  <c r="O215" i="6"/>
  <c r="T214" i="6"/>
  <c r="U214" i="6" s="1"/>
  <c r="S214" i="6"/>
  <c r="P214" i="6"/>
  <c r="O214" i="6"/>
  <c r="T213" i="6"/>
  <c r="S213" i="6"/>
  <c r="U213" i="6" s="1"/>
  <c r="P213" i="6"/>
  <c r="O213" i="6"/>
  <c r="T212" i="6"/>
  <c r="U212" i="6" s="1"/>
  <c r="S212" i="6"/>
  <c r="P212" i="6"/>
  <c r="O212" i="6"/>
  <c r="U211" i="6"/>
  <c r="T211" i="6"/>
  <c r="S211" i="6"/>
  <c r="P211" i="6"/>
  <c r="O211" i="6"/>
  <c r="T210" i="6"/>
  <c r="U210" i="6" s="1"/>
  <c r="S210" i="6"/>
  <c r="P210" i="6"/>
  <c r="O210" i="6"/>
  <c r="T209" i="6"/>
  <c r="U209" i="6" s="1"/>
  <c r="S209" i="6"/>
  <c r="P209" i="6"/>
  <c r="O209" i="6"/>
  <c r="T208" i="6"/>
  <c r="U208" i="6" s="1"/>
  <c r="S208" i="6"/>
  <c r="P208" i="6"/>
  <c r="O208" i="6"/>
  <c r="U207" i="6"/>
  <c r="T207" i="6"/>
  <c r="S207" i="6"/>
  <c r="P207" i="6"/>
  <c r="O207" i="6"/>
  <c r="T206" i="6"/>
  <c r="U206" i="6" s="1"/>
  <c r="S206" i="6"/>
  <c r="P206" i="6"/>
  <c r="O206" i="6"/>
  <c r="T205" i="6"/>
  <c r="S205" i="6"/>
  <c r="U205" i="6" s="1"/>
  <c r="P205" i="6"/>
  <c r="O205" i="6"/>
  <c r="T204" i="6"/>
  <c r="U204" i="6" s="1"/>
  <c r="S204" i="6"/>
  <c r="P204" i="6"/>
  <c r="O204" i="6"/>
  <c r="U203" i="6"/>
  <c r="T203" i="6"/>
  <c r="S203" i="6"/>
  <c r="P203" i="6"/>
  <c r="O203" i="6"/>
  <c r="T202" i="6"/>
  <c r="U202" i="6" s="1"/>
  <c r="S202" i="6"/>
  <c r="P202" i="6"/>
  <c r="O202" i="6"/>
  <c r="T201" i="6"/>
  <c r="U201" i="6" s="1"/>
  <c r="S201" i="6"/>
  <c r="P201" i="6"/>
  <c r="O201" i="6"/>
  <c r="T200" i="6"/>
  <c r="U200" i="6" s="1"/>
  <c r="S200" i="6"/>
  <c r="P200" i="6"/>
  <c r="O200" i="6"/>
  <c r="U199" i="6"/>
  <c r="T199" i="6"/>
  <c r="S199" i="6"/>
  <c r="P199" i="6"/>
  <c r="O199" i="6"/>
  <c r="T198" i="6"/>
  <c r="U198" i="6" s="1"/>
  <c r="S198" i="6"/>
  <c r="P198" i="6"/>
  <c r="O198" i="6"/>
  <c r="T197" i="6"/>
  <c r="S197" i="6"/>
  <c r="U197" i="6" s="1"/>
  <c r="P197" i="6"/>
  <c r="O197" i="6"/>
  <c r="T196" i="6"/>
  <c r="U196" i="6" s="1"/>
  <c r="S196" i="6"/>
  <c r="P196" i="6"/>
  <c r="O196" i="6"/>
  <c r="U195" i="6"/>
  <c r="T195" i="6"/>
  <c r="S195" i="6"/>
  <c r="P195" i="6"/>
  <c r="O195" i="6"/>
  <c r="T194" i="6"/>
  <c r="U194" i="6" s="1"/>
  <c r="S194" i="6"/>
  <c r="P194" i="6"/>
  <c r="O194" i="6"/>
  <c r="T193" i="6"/>
  <c r="U193" i="6" s="1"/>
  <c r="S193" i="6"/>
  <c r="P193" i="6"/>
  <c r="O193" i="6"/>
  <c r="T192" i="6"/>
  <c r="U192" i="6" s="1"/>
  <c r="S192" i="6"/>
  <c r="P192" i="6"/>
  <c r="O192" i="6"/>
  <c r="U191" i="6"/>
  <c r="T191" i="6"/>
  <c r="S191" i="6"/>
  <c r="P191" i="6"/>
  <c r="O191" i="6"/>
  <c r="T190" i="6"/>
  <c r="U190" i="6" s="1"/>
  <c r="S190" i="6"/>
  <c r="P190" i="6"/>
  <c r="O190" i="6"/>
  <c r="T189" i="6"/>
  <c r="S189" i="6"/>
  <c r="U189" i="6" s="1"/>
  <c r="P189" i="6"/>
  <c r="O189" i="6"/>
  <c r="T188" i="6"/>
  <c r="U188" i="6" s="1"/>
  <c r="S188" i="6"/>
  <c r="P188" i="6"/>
  <c r="O188" i="6"/>
  <c r="U187" i="6"/>
  <c r="T187" i="6"/>
  <c r="S187" i="6"/>
  <c r="P187" i="6"/>
  <c r="O187" i="6"/>
  <c r="T186" i="6"/>
  <c r="U186" i="6" s="1"/>
  <c r="S186" i="6"/>
  <c r="P186" i="6"/>
  <c r="O186" i="6"/>
  <c r="T185" i="6"/>
  <c r="U185" i="6" s="1"/>
  <c r="S185" i="6"/>
  <c r="P185" i="6"/>
  <c r="O185" i="6"/>
  <c r="T184" i="6"/>
  <c r="U184" i="6" s="1"/>
  <c r="S184" i="6"/>
  <c r="P184" i="6"/>
  <c r="O184" i="6"/>
  <c r="U183" i="6"/>
  <c r="T183" i="6"/>
  <c r="S183" i="6"/>
  <c r="P183" i="6"/>
  <c r="O183" i="6"/>
  <c r="T182" i="6"/>
  <c r="U182" i="6" s="1"/>
  <c r="S182" i="6"/>
  <c r="P182" i="6"/>
  <c r="O182" i="6"/>
  <c r="T181" i="6"/>
  <c r="S181" i="6"/>
  <c r="U181" i="6" s="1"/>
  <c r="P181" i="6"/>
  <c r="O181" i="6"/>
  <c r="T180" i="6"/>
  <c r="U180" i="6" s="1"/>
  <c r="S180" i="6"/>
  <c r="P180" i="6"/>
  <c r="O180" i="6"/>
  <c r="U179" i="6"/>
  <c r="T179" i="6"/>
  <c r="S179" i="6"/>
  <c r="P179" i="6"/>
  <c r="O179" i="6"/>
  <c r="T178" i="6"/>
  <c r="U178" i="6" s="1"/>
  <c r="S178" i="6"/>
  <c r="P178" i="6"/>
  <c r="O178" i="6"/>
  <c r="T177" i="6"/>
  <c r="U177" i="6" s="1"/>
  <c r="S177" i="6"/>
  <c r="P177" i="6"/>
  <c r="O177" i="6"/>
  <c r="T176" i="6"/>
  <c r="U176" i="6" s="1"/>
  <c r="S176" i="6"/>
  <c r="P176" i="6"/>
  <c r="O176" i="6"/>
  <c r="U175" i="6"/>
  <c r="T175" i="6"/>
  <c r="S175" i="6"/>
  <c r="P175" i="6"/>
  <c r="O175" i="6"/>
  <c r="T174" i="6"/>
  <c r="U174" i="6" s="1"/>
  <c r="S174" i="6"/>
  <c r="P174" i="6"/>
  <c r="O174" i="6"/>
  <c r="T173" i="6"/>
  <c r="S173" i="6"/>
  <c r="U173" i="6" s="1"/>
  <c r="P173" i="6"/>
  <c r="O173" i="6"/>
  <c r="T172" i="6"/>
  <c r="U172" i="6" s="1"/>
  <c r="S172" i="6"/>
  <c r="P172" i="6"/>
  <c r="O172" i="6"/>
  <c r="U171" i="6"/>
  <c r="T171" i="6"/>
  <c r="S171" i="6"/>
  <c r="P171" i="6"/>
  <c r="O171" i="6"/>
  <c r="T170" i="6"/>
  <c r="U170" i="6" s="1"/>
  <c r="S170" i="6"/>
  <c r="P170" i="6"/>
  <c r="O170" i="6"/>
  <c r="T169" i="6"/>
  <c r="U169" i="6" s="1"/>
  <c r="S169" i="6"/>
  <c r="P169" i="6"/>
  <c r="O169" i="6"/>
  <c r="T168" i="6"/>
  <c r="U168" i="6" s="1"/>
  <c r="S168" i="6"/>
  <c r="P168" i="6"/>
  <c r="O168" i="6"/>
  <c r="U167" i="6"/>
  <c r="T167" i="6"/>
  <c r="S167" i="6"/>
  <c r="P167" i="6"/>
  <c r="O167" i="6"/>
  <c r="T166" i="6"/>
  <c r="U166" i="6" s="1"/>
  <c r="S166" i="6"/>
  <c r="P166" i="6"/>
  <c r="O166" i="6"/>
  <c r="T165" i="6"/>
  <c r="S165" i="6"/>
  <c r="U165" i="6" s="1"/>
  <c r="P165" i="6"/>
  <c r="O165" i="6"/>
  <c r="T164" i="6"/>
  <c r="U164" i="6" s="1"/>
  <c r="S164" i="6"/>
  <c r="P164" i="6"/>
  <c r="O164" i="6"/>
  <c r="U163" i="6"/>
  <c r="T163" i="6"/>
  <c r="S163" i="6"/>
  <c r="P163" i="6"/>
  <c r="O163" i="6"/>
  <c r="T162" i="6"/>
  <c r="U162" i="6" s="1"/>
  <c r="S162" i="6"/>
  <c r="P162" i="6"/>
  <c r="O162" i="6"/>
  <c r="T161" i="6"/>
  <c r="U161" i="6" s="1"/>
  <c r="S161" i="6"/>
  <c r="P161" i="6"/>
  <c r="O161" i="6"/>
  <c r="T160" i="6"/>
  <c r="U160" i="6" s="1"/>
  <c r="S160" i="6"/>
  <c r="P160" i="6"/>
  <c r="O160" i="6"/>
  <c r="U159" i="6"/>
  <c r="T159" i="6"/>
  <c r="S159" i="6"/>
  <c r="P159" i="6"/>
  <c r="O159" i="6"/>
  <c r="T158" i="6"/>
  <c r="U158" i="6" s="1"/>
  <c r="S158" i="6"/>
  <c r="P158" i="6"/>
  <c r="O158" i="6"/>
  <c r="T157" i="6"/>
  <c r="S157" i="6"/>
  <c r="U157" i="6" s="1"/>
  <c r="P157" i="6"/>
  <c r="O157" i="6"/>
  <c r="T156" i="6"/>
  <c r="U156" i="6" s="1"/>
  <c r="S156" i="6"/>
  <c r="P156" i="6"/>
  <c r="O156" i="6"/>
  <c r="U155" i="6"/>
  <c r="T155" i="6"/>
  <c r="S155" i="6"/>
  <c r="P155" i="6"/>
  <c r="O155" i="6"/>
  <c r="T154" i="6"/>
  <c r="U154" i="6" s="1"/>
  <c r="S154" i="6"/>
  <c r="P154" i="6"/>
  <c r="O154" i="6"/>
  <c r="T153" i="6"/>
  <c r="U153" i="6" s="1"/>
  <c r="S153" i="6"/>
  <c r="P153" i="6"/>
  <c r="O153" i="6"/>
  <c r="T152" i="6"/>
  <c r="U152" i="6" s="1"/>
  <c r="S152" i="6"/>
  <c r="P152" i="6"/>
  <c r="O152" i="6"/>
  <c r="U151" i="6"/>
  <c r="T151" i="6"/>
  <c r="S151" i="6"/>
  <c r="P151" i="6"/>
  <c r="O151" i="6"/>
  <c r="T150" i="6"/>
  <c r="U150" i="6" s="1"/>
  <c r="S150" i="6"/>
  <c r="P150" i="6"/>
  <c r="O150" i="6"/>
  <c r="T149" i="6"/>
  <c r="S149" i="6"/>
  <c r="U149" i="6" s="1"/>
  <c r="P149" i="6"/>
  <c r="O149" i="6"/>
  <c r="T148" i="6"/>
  <c r="U148" i="6" s="1"/>
  <c r="S148" i="6"/>
  <c r="P148" i="6"/>
  <c r="O148" i="6"/>
  <c r="U147" i="6"/>
  <c r="T147" i="6"/>
  <c r="S147" i="6"/>
  <c r="P147" i="6"/>
  <c r="O147" i="6"/>
  <c r="T146" i="6"/>
  <c r="U146" i="6" s="1"/>
  <c r="S146" i="6"/>
  <c r="P146" i="6"/>
  <c r="O146" i="6"/>
  <c r="T145" i="6"/>
  <c r="U145" i="6" s="1"/>
  <c r="S145" i="6"/>
  <c r="P145" i="6"/>
  <c r="O145" i="6"/>
  <c r="T144" i="6"/>
  <c r="U144" i="6" s="1"/>
  <c r="S144" i="6"/>
  <c r="P144" i="6"/>
  <c r="O144" i="6"/>
  <c r="U143" i="6"/>
  <c r="T143" i="6"/>
  <c r="S143" i="6"/>
  <c r="P143" i="6"/>
  <c r="O143" i="6"/>
  <c r="T142" i="6"/>
  <c r="U142" i="6" s="1"/>
  <c r="S142" i="6"/>
  <c r="P142" i="6"/>
  <c r="O142" i="6"/>
  <c r="T141" i="6"/>
  <c r="S141" i="6"/>
  <c r="U141" i="6" s="1"/>
  <c r="P141" i="6"/>
  <c r="O141" i="6"/>
  <c r="T140" i="6"/>
  <c r="U140" i="6" s="1"/>
  <c r="S140" i="6"/>
  <c r="P140" i="6"/>
  <c r="O140" i="6"/>
  <c r="U139" i="6"/>
  <c r="T139" i="6"/>
  <c r="S139" i="6"/>
  <c r="P139" i="6"/>
  <c r="O139" i="6"/>
  <c r="T138" i="6"/>
  <c r="U138" i="6" s="1"/>
  <c r="S138" i="6"/>
  <c r="P138" i="6"/>
  <c r="O138" i="6"/>
  <c r="T137" i="6"/>
  <c r="U137" i="6" s="1"/>
  <c r="S137" i="6"/>
  <c r="P137" i="6"/>
  <c r="O137" i="6"/>
  <c r="T136" i="6"/>
  <c r="U136" i="6" s="1"/>
  <c r="S136" i="6"/>
  <c r="P136" i="6"/>
  <c r="O136" i="6"/>
  <c r="U135" i="6"/>
  <c r="T135" i="6"/>
  <c r="S135" i="6"/>
  <c r="P135" i="6"/>
  <c r="O135" i="6"/>
  <c r="T134" i="6"/>
  <c r="U134" i="6" s="1"/>
  <c r="S134" i="6"/>
  <c r="P134" i="6"/>
  <c r="O134" i="6"/>
  <c r="T133" i="6"/>
  <c r="S133" i="6"/>
  <c r="U133" i="6" s="1"/>
  <c r="P133" i="6"/>
  <c r="O133" i="6"/>
  <c r="T132" i="6"/>
  <c r="U132" i="6" s="1"/>
  <c r="S132" i="6"/>
  <c r="P132" i="6"/>
  <c r="O132" i="6"/>
  <c r="U131" i="6"/>
  <c r="T131" i="6"/>
  <c r="S131" i="6"/>
  <c r="P131" i="6"/>
  <c r="O131" i="6"/>
  <c r="T130" i="6"/>
  <c r="U130" i="6" s="1"/>
  <c r="S130" i="6"/>
  <c r="P130" i="6"/>
  <c r="O130" i="6"/>
  <c r="T129" i="6"/>
  <c r="U129" i="6" s="1"/>
  <c r="S129" i="6"/>
  <c r="P129" i="6"/>
  <c r="O129" i="6"/>
  <c r="T128" i="6"/>
  <c r="U128" i="6" s="1"/>
  <c r="S128" i="6"/>
  <c r="P128" i="6"/>
  <c r="O128" i="6"/>
  <c r="U127" i="6"/>
  <c r="T127" i="6"/>
  <c r="S127" i="6"/>
  <c r="P127" i="6"/>
  <c r="O127" i="6"/>
  <c r="T126" i="6"/>
  <c r="U126" i="6" s="1"/>
  <c r="S126" i="6"/>
  <c r="P126" i="6"/>
  <c r="O126" i="6"/>
  <c r="T125" i="6"/>
  <c r="S125" i="6"/>
  <c r="U125" i="6" s="1"/>
  <c r="P125" i="6"/>
  <c r="O125" i="6"/>
  <c r="T124" i="6"/>
  <c r="U124" i="6" s="1"/>
  <c r="S124" i="6"/>
  <c r="P124" i="6"/>
  <c r="O124" i="6"/>
  <c r="U123" i="6"/>
  <c r="T123" i="6"/>
  <c r="S123" i="6"/>
  <c r="P123" i="6"/>
  <c r="O123" i="6"/>
  <c r="T122" i="6"/>
  <c r="U122" i="6" s="1"/>
  <c r="S122" i="6"/>
  <c r="P122" i="6"/>
  <c r="O122" i="6"/>
  <c r="T121" i="6"/>
  <c r="U121" i="6" s="1"/>
  <c r="S121" i="6"/>
  <c r="P121" i="6"/>
  <c r="O121" i="6"/>
  <c r="T120" i="6"/>
  <c r="U120" i="6" s="1"/>
  <c r="S120" i="6"/>
  <c r="P120" i="6"/>
  <c r="O120" i="6"/>
  <c r="U119" i="6"/>
  <c r="T119" i="6"/>
  <c r="S119" i="6"/>
  <c r="P119" i="6"/>
  <c r="O119" i="6"/>
  <c r="T118" i="6"/>
  <c r="U118" i="6" s="1"/>
  <c r="S118" i="6"/>
  <c r="P118" i="6"/>
  <c r="O118" i="6"/>
  <c r="T117" i="6"/>
  <c r="S117" i="6"/>
  <c r="U117" i="6" s="1"/>
  <c r="P117" i="6"/>
  <c r="O117" i="6"/>
  <c r="T116" i="6"/>
  <c r="U116" i="6" s="1"/>
  <c r="S116" i="6"/>
  <c r="P116" i="6"/>
  <c r="O116" i="6"/>
  <c r="U115" i="6"/>
  <c r="T115" i="6"/>
  <c r="S115" i="6"/>
  <c r="P115" i="6"/>
  <c r="O115" i="6"/>
  <c r="T114" i="6"/>
  <c r="U114" i="6" s="1"/>
  <c r="S114" i="6"/>
  <c r="P114" i="6"/>
  <c r="O114" i="6"/>
  <c r="T113" i="6"/>
  <c r="U113" i="6" s="1"/>
  <c r="S113" i="6"/>
  <c r="P113" i="6"/>
  <c r="O113" i="6"/>
  <c r="T112" i="6"/>
  <c r="U112" i="6" s="1"/>
  <c r="S112" i="6"/>
  <c r="P112" i="6"/>
  <c r="O112" i="6"/>
  <c r="U111" i="6"/>
  <c r="T111" i="6"/>
  <c r="S111" i="6"/>
  <c r="P111" i="6"/>
  <c r="O111" i="6"/>
  <c r="T110" i="6"/>
  <c r="U110" i="6" s="1"/>
  <c r="S110" i="6"/>
  <c r="P110" i="6"/>
  <c r="O110" i="6"/>
  <c r="T109" i="6"/>
  <c r="S109" i="6"/>
  <c r="U109" i="6" s="1"/>
  <c r="P109" i="6"/>
  <c r="O109" i="6"/>
  <c r="T108" i="6"/>
  <c r="U108" i="6" s="1"/>
  <c r="S108" i="6"/>
  <c r="P108" i="6"/>
  <c r="O108" i="6"/>
  <c r="U107" i="6"/>
  <c r="T107" i="6"/>
  <c r="S107" i="6"/>
  <c r="P107" i="6"/>
  <c r="O107" i="6"/>
  <c r="U106" i="6"/>
  <c r="T106" i="6"/>
  <c r="S106" i="6"/>
  <c r="P106" i="6"/>
  <c r="O106" i="6"/>
  <c r="T105" i="6"/>
  <c r="U105" i="6" s="1"/>
  <c r="S105" i="6"/>
  <c r="P105" i="6"/>
  <c r="O105" i="6"/>
  <c r="T104" i="6"/>
  <c r="U104" i="6" s="1"/>
  <c r="S104" i="6"/>
  <c r="P104" i="6"/>
  <c r="O104" i="6"/>
  <c r="U103" i="6"/>
  <c r="T103" i="6"/>
  <c r="S103" i="6"/>
  <c r="P103" i="6"/>
  <c r="O103" i="6"/>
  <c r="T102" i="6"/>
  <c r="U102" i="6" s="1"/>
  <c r="S102" i="6"/>
  <c r="P102" i="6"/>
  <c r="O102" i="6"/>
  <c r="T101" i="6"/>
  <c r="S101" i="6"/>
  <c r="U101" i="6" s="1"/>
  <c r="P101" i="6"/>
  <c r="O101" i="6"/>
  <c r="T100" i="6"/>
  <c r="U100" i="6" s="1"/>
  <c r="S100" i="6"/>
  <c r="P100" i="6"/>
  <c r="O100" i="6"/>
  <c r="U99" i="6"/>
  <c r="T99" i="6"/>
  <c r="S99" i="6"/>
  <c r="P99" i="6"/>
  <c r="O99" i="6"/>
  <c r="U98" i="6"/>
  <c r="T98" i="6"/>
  <c r="S98" i="6"/>
  <c r="P98" i="6"/>
  <c r="O98" i="6"/>
  <c r="T97" i="6"/>
  <c r="U97" i="6" s="1"/>
  <c r="S97" i="6"/>
  <c r="P97" i="6"/>
  <c r="O97" i="6"/>
  <c r="T96" i="6"/>
  <c r="U96" i="6" s="1"/>
  <c r="S96" i="6"/>
  <c r="P96" i="6"/>
  <c r="O96" i="6"/>
  <c r="U95" i="6"/>
  <c r="T95" i="6"/>
  <c r="S95" i="6"/>
  <c r="P95" i="6"/>
  <c r="O95" i="6"/>
  <c r="T94" i="6"/>
  <c r="U94" i="6" s="1"/>
  <c r="S94" i="6"/>
  <c r="P94" i="6"/>
  <c r="O94" i="6"/>
  <c r="T93" i="6"/>
  <c r="S93" i="6"/>
  <c r="U93" i="6" s="1"/>
  <c r="P93" i="6"/>
  <c r="O93" i="6"/>
  <c r="T92" i="6"/>
  <c r="U92" i="6" s="1"/>
  <c r="S92" i="6"/>
  <c r="P92" i="6"/>
  <c r="O92" i="6"/>
  <c r="U91" i="6"/>
  <c r="T91" i="6"/>
  <c r="S91" i="6"/>
  <c r="P91" i="6"/>
  <c r="O91" i="6"/>
  <c r="U90" i="6"/>
  <c r="T90" i="6"/>
  <c r="S90" i="6"/>
  <c r="P90" i="6"/>
  <c r="O90" i="6"/>
  <c r="T89" i="6"/>
  <c r="U89" i="6" s="1"/>
  <c r="S89" i="6"/>
  <c r="P89" i="6"/>
  <c r="O89" i="6"/>
  <c r="T88" i="6"/>
  <c r="U88" i="6" s="1"/>
  <c r="S88" i="6"/>
  <c r="P88" i="6"/>
  <c r="O88" i="6"/>
  <c r="U87" i="6"/>
  <c r="T87" i="6"/>
  <c r="S87" i="6"/>
  <c r="P87" i="6"/>
  <c r="O87" i="6"/>
  <c r="T86" i="6"/>
  <c r="U86" i="6" s="1"/>
  <c r="S86" i="6"/>
  <c r="P86" i="6"/>
  <c r="O86" i="6"/>
  <c r="T85" i="6"/>
  <c r="U85" i="6" s="1"/>
  <c r="S85" i="6"/>
  <c r="P85" i="6"/>
  <c r="O85" i="6"/>
  <c r="T84" i="6"/>
  <c r="U84" i="6" s="1"/>
  <c r="S84" i="6"/>
  <c r="P84" i="6"/>
  <c r="O84" i="6"/>
  <c r="U83" i="6"/>
  <c r="T83" i="6"/>
  <c r="S83" i="6"/>
  <c r="P83" i="6"/>
  <c r="O83" i="6"/>
  <c r="U82" i="6"/>
  <c r="T82" i="6"/>
  <c r="S82" i="6"/>
  <c r="P82" i="6"/>
  <c r="O82" i="6"/>
  <c r="T81" i="6"/>
  <c r="U81" i="6" s="1"/>
  <c r="S81" i="6"/>
  <c r="P81" i="6"/>
  <c r="O81" i="6"/>
  <c r="T80" i="6"/>
  <c r="U80" i="6" s="1"/>
  <c r="S80" i="6"/>
  <c r="P80" i="6"/>
  <c r="O80" i="6"/>
  <c r="U79" i="6"/>
  <c r="T79" i="6"/>
  <c r="S79" i="6"/>
  <c r="P79" i="6"/>
  <c r="O79" i="6"/>
  <c r="T78" i="6"/>
  <c r="U78" i="6" s="1"/>
  <c r="S78" i="6"/>
  <c r="P78" i="6"/>
  <c r="O78" i="6"/>
  <c r="T77" i="6"/>
  <c r="U77" i="6" s="1"/>
  <c r="S77" i="6"/>
  <c r="P77" i="6"/>
  <c r="O77" i="6"/>
  <c r="T76" i="6"/>
  <c r="U76" i="6" s="1"/>
  <c r="S76" i="6"/>
  <c r="P76" i="6"/>
  <c r="O76" i="6"/>
  <c r="U75" i="6"/>
  <c r="T75" i="6"/>
  <c r="S75" i="6"/>
  <c r="P75" i="6"/>
  <c r="O75" i="6"/>
  <c r="U74" i="6"/>
  <c r="T74" i="6"/>
  <c r="S74" i="6"/>
  <c r="P74" i="6"/>
  <c r="O74" i="6"/>
  <c r="T73" i="6"/>
  <c r="U73" i="6" s="1"/>
  <c r="S73" i="6"/>
  <c r="P73" i="6"/>
  <c r="O73" i="6"/>
  <c r="T72" i="6"/>
  <c r="U72" i="6" s="1"/>
  <c r="S72" i="6"/>
  <c r="P72" i="6"/>
  <c r="O72" i="6"/>
  <c r="U71" i="6"/>
  <c r="T71" i="6"/>
  <c r="S71" i="6"/>
  <c r="P71" i="6"/>
  <c r="O71" i="6"/>
  <c r="T70" i="6"/>
  <c r="U70" i="6" s="1"/>
  <c r="S70" i="6"/>
  <c r="P70" i="6"/>
  <c r="O70" i="6"/>
  <c r="T69" i="6"/>
  <c r="U69" i="6" s="1"/>
  <c r="S69" i="6"/>
  <c r="P69" i="6"/>
  <c r="O69" i="6"/>
  <c r="T68" i="6"/>
  <c r="U68" i="6" s="1"/>
  <c r="S68" i="6"/>
  <c r="P68" i="6"/>
  <c r="O68" i="6"/>
  <c r="U67" i="6"/>
  <c r="T67" i="6"/>
  <c r="S67" i="6"/>
  <c r="P67" i="6"/>
  <c r="O67" i="6"/>
  <c r="U66" i="6"/>
  <c r="T66" i="6"/>
  <c r="S66" i="6"/>
  <c r="P66" i="6"/>
  <c r="O66" i="6"/>
  <c r="T65" i="6"/>
  <c r="U65" i="6" s="1"/>
  <c r="S65" i="6"/>
  <c r="P65" i="6"/>
  <c r="O65" i="6"/>
  <c r="T64" i="6"/>
  <c r="U64" i="6" s="1"/>
  <c r="S64" i="6"/>
  <c r="P64" i="6"/>
  <c r="O64" i="6"/>
  <c r="U63" i="6"/>
  <c r="T63" i="6"/>
  <c r="S63" i="6"/>
  <c r="P63" i="6"/>
  <c r="O63" i="6"/>
  <c r="T62" i="6"/>
  <c r="U62" i="6" s="1"/>
  <c r="S62" i="6"/>
  <c r="P62" i="6"/>
  <c r="O62" i="6"/>
  <c r="T61" i="6"/>
  <c r="U61" i="6" s="1"/>
  <c r="S61" i="6"/>
  <c r="P61" i="6"/>
  <c r="O61" i="6"/>
  <c r="T60" i="6"/>
  <c r="U60" i="6" s="1"/>
  <c r="S60" i="6"/>
  <c r="P60" i="6"/>
  <c r="O60" i="6"/>
  <c r="U59" i="6"/>
  <c r="T59" i="6"/>
  <c r="S59" i="6"/>
  <c r="P59" i="6"/>
  <c r="O59" i="6"/>
  <c r="U58" i="6"/>
  <c r="T58" i="6"/>
  <c r="S58" i="6"/>
  <c r="P58" i="6"/>
  <c r="O58" i="6"/>
  <c r="T57" i="6"/>
  <c r="U57" i="6" s="1"/>
  <c r="S57" i="6"/>
  <c r="P57" i="6"/>
  <c r="O57" i="6"/>
  <c r="T56" i="6"/>
  <c r="U56" i="6" s="1"/>
  <c r="S56" i="6"/>
  <c r="P56" i="6"/>
  <c r="O56" i="6"/>
  <c r="U55" i="6"/>
  <c r="T55" i="6"/>
  <c r="S55" i="6"/>
  <c r="P55" i="6"/>
  <c r="O55" i="6"/>
  <c r="T54" i="6"/>
  <c r="U54" i="6" s="1"/>
  <c r="S54" i="6"/>
  <c r="P54" i="6"/>
  <c r="O54" i="6"/>
  <c r="T53" i="6"/>
  <c r="U53" i="6" s="1"/>
  <c r="S53" i="6"/>
  <c r="P53" i="6"/>
  <c r="O53" i="6"/>
  <c r="T52" i="6"/>
  <c r="U52" i="6" s="1"/>
  <c r="S52" i="6"/>
  <c r="P52" i="6"/>
  <c r="O52" i="6"/>
  <c r="U51" i="6"/>
  <c r="T51" i="6"/>
  <c r="S51" i="6"/>
  <c r="P51" i="6"/>
  <c r="O51" i="6"/>
  <c r="U50" i="6"/>
  <c r="T50" i="6"/>
  <c r="S50" i="6"/>
  <c r="P50" i="6"/>
  <c r="O50" i="6"/>
  <c r="T49" i="6"/>
  <c r="U49" i="6" s="1"/>
  <c r="S49" i="6"/>
  <c r="P49" i="6"/>
  <c r="O49" i="6"/>
  <c r="T48" i="6"/>
  <c r="U48" i="6" s="1"/>
  <c r="S48" i="6"/>
  <c r="P48" i="6"/>
  <c r="O48" i="6"/>
  <c r="U47" i="6"/>
  <c r="T47" i="6"/>
  <c r="S47" i="6"/>
  <c r="P47" i="6"/>
  <c r="O47" i="6"/>
  <c r="T46" i="6"/>
  <c r="U46" i="6" s="1"/>
  <c r="S46" i="6"/>
  <c r="P46" i="6"/>
  <c r="O46" i="6"/>
  <c r="T45" i="6"/>
  <c r="U45" i="6" s="1"/>
  <c r="S45" i="6"/>
  <c r="P45" i="6"/>
  <c r="O45" i="6"/>
  <c r="T44" i="6"/>
  <c r="U44" i="6" s="1"/>
  <c r="S44" i="6"/>
  <c r="P44" i="6"/>
  <c r="O44" i="6"/>
  <c r="U43" i="6"/>
  <c r="T43" i="6"/>
  <c r="S43" i="6"/>
  <c r="P43" i="6"/>
  <c r="O43" i="6"/>
  <c r="U42" i="6"/>
  <c r="T42" i="6"/>
  <c r="S42" i="6"/>
  <c r="P42" i="6"/>
  <c r="O42" i="6"/>
  <c r="T41" i="6"/>
  <c r="U41" i="6" s="1"/>
  <c r="S41" i="6"/>
  <c r="P41" i="6"/>
  <c r="O41" i="6"/>
  <c r="T40" i="6"/>
  <c r="U40" i="6" s="1"/>
  <c r="S40" i="6"/>
  <c r="P40" i="6"/>
  <c r="O40" i="6"/>
  <c r="U39" i="6"/>
  <c r="T39" i="6"/>
  <c r="S39" i="6"/>
  <c r="P39" i="6"/>
  <c r="O39" i="6"/>
  <c r="T38" i="6"/>
  <c r="U38" i="6" s="1"/>
  <c r="S38" i="6"/>
  <c r="P38" i="6"/>
  <c r="O38" i="6"/>
  <c r="T37" i="6"/>
  <c r="U37" i="6" s="1"/>
  <c r="S37" i="6"/>
  <c r="P37" i="6"/>
  <c r="O37" i="6"/>
  <c r="T36" i="6"/>
  <c r="U36" i="6" s="1"/>
  <c r="S36" i="6"/>
  <c r="P36" i="6"/>
  <c r="O36" i="6"/>
  <c r="U35" i="6"/>
  <c r="T35" i="6"/>
  <c r="S35" i="6"/>
  <c r="P35" i="6"/>
  <c r="O35" i="6"/>
  <c r="U34" i="6"/>
  <c r="T34" i="6"/>
  <c r="S34" i="6"/>
  <c r="P34" i="6"/>
  <c r="O34" i="6"/>
  <c r="T33" i="6"/>
  <c r="U33" i="6" s="1"/>
  <c r="S33" i="6"/>
  <c r="P33" i="6"/>
  <c r="O33" i="6"/>
  <c r="T32" i="6"/>
  <c r="U32" i="6" s="1"/>
  <c r="S32" i="6"/>
  <c r="P32" i="6"/>
  <c r="O32" i="6"/>
  <c r="U31" i="6"/>
  <c r="T31" i="6"/>
  <c r="S31" i="6"/>
  <c r="P31" i="6"/>
  <c r="O31" i="6"/>
  <c r="T30" i="6"/>
  <c r="U30" i="6" s="1"/>
  <c r="S30" i="6"/>
  <c r="P30" i="6"/>
  <c r="O30" i="6"/>
  <c r="T29" i="6"/>
  <c r="U29" i="6" s="1"/>
  <c r="S29" i="6"/>
  <c r="P29" i="6"/>
  <c r="O29" i="6"/>
  <c r="T28" i="6"/>
  <c r="U28" i="6" s="1"/>
  <c r="S28" i="6"/>
  <c r="P28" i="6"/>
  <c r="O28" i="6"/>
  <c r="U27" i="6"/>
  <c r="T27" i="6"/>
  <c r="S27" i="6"/>
  <c r="P27" i="6"/>
  <c r="O27" i="6"/>
  <c r="U26" i="6"/>
  <c r="T26" i="6"/>
  <c r="S26" i="6"/>
  <c r="P26" i="6"/>
  <c r="O26" i="6"/>
  <c r="T25" i="6"/>
  <c r="U25" i="6" s="1"/>
  <c r="S25" i="6"/>
  <c r="P25" i="6"/>
  <c r="O25" i="6"/>
  <c r="T24" i="6"/>
  <c r="U24" i="6" s="1"/>
  <c r="S24" i="6"/>
  <c r="P24" i="6"/>
  <c r="O24" i="6"/>
  <c r="U23" i="6"/>
  <c r="T23" i="6"/>
  <c r="S23" i="6"/>
  <c r="P23" i="6"/>
  <c r="O23" i="6"/>
  <c r="T22" i="6"/>
  <c r="U22" i="6" s="1"/>
  <c r="S22" i="6"/>
  <c r="P22" i="6"/>
  <c r="O22" i="6"/>
  <c r="T21" i="6"/>
  <c r="U21" i="6" s="1"/>
  <c r="S21" i="6"/>
  <c r="P21" i="6"/>
  <c r="O21" i="6"/>
  <c r="T20" i="6"/>
  <c r="U20" i="6" s="1"/>
  <c r="S20" i="6"/>
  <c r="P20" i="6"/>
  <c r="O20" i="6"/>
  <c r="U19" i="6"/>
  <c r="T19" i="6"/>
  <c r="S19" i="6"/>
  <c r="P19" i="6"/>
  <c r="O19" i="6"/>
  <c r="U18" i="6"/>
  <c r="T18" i="6"/>
  <c r="S18" i="6"/>
  <c r="P18" i="6"/>
  <c r="O18" i="6"/>
  <c r="T17" i="6"/>
  <c r="U17" i="6" s="1"/>
  <c r="S17" i="6"/>
  <c r="P17" i="6"/>
  <c r="O17" i="6"/>
  <c r="U16" i="6"/>
  <c r="T16" i="6"/>
  <c r="S16" i="6"/>
  <c r="P16" i="6"/>
  <c r="O16" i="6"/>
  <c r="U15" i="6"/>
  <c r="T15" i="6"/>
  <c r="S15" i="6"/>
  <c r="P15" i="6"/>
  <c r="O15" i="6"/>
  <c r="T14" i="6"/>
  <c r="U14" i="6" s="1"/>
  <c r="S14" i="6"/>
  <c r="P14" i="6"/>
  <c r="O14" i="6"/>
  <c r="T13" i="6"/>
  <c r="U13" i="6" s="1"/>
  <c r="S13" i="6"/>
  <c r="P13" i="6"/>
  <c r="O13" i="6"/>
  <c r="T12" i="6"/>
  <c r="U12" i="6" s="1"/>
  <c r="S12" i="6"/>
  <c r="P12" i="6"/>
  <c r="O12" i="6"/>
  <c r="U11" i="6"/>
  <c r="T11" i="6"/>
  <c r="S11" i="6"/>
  <c r="P11" i="6"/>
  <c r="O11" i="6"/>
  <c r="U10" i="6"/>
  <c r="T10" i="6"/>
  <c r="S10" i="6"/>
  <c r="P10" i="6"/>
  <c r="O10" i="6"/>
  <c r="T9" i="6"/>
  <c r="U9" i="6" s="1"/>
  <c r="S9" i="6"/>
  <c r="P9" i="6"/>
  <c r="O9" i="6"/>
  <c r="U8" i="6"/>
  <c r="T8" i="6"/>
  <c r="S8" i="6"/>
  <c r="P8" i="6"/>
  <c r="O8" i="6"/>
  <c r="U7" i="6"/>
  <c r="T7" i="6"/>
  <c r="S7" i="6"/>
  <c r="P7" i="6"/>
  <c r="O7" i="6"/>
  <c r="T6" i="6"/>
  <c r="U6" i="6" s="1"/>
  <c r="S6" i="6"/>
  <c r="P6" i="6"/>
  <c r="O6" i="6"/>
  <c r="T5" i="6"/>
  <c r="U5" i="6" s="1"/>
  <c r="S5" i="6"/>
  <c r="P5" i="6"/>
  <c r="O5" i="6"/>
  <c r="T4" i="6"/>
  <c r="U4" i="6" s="1"/>
  <c r="S4" i="6"/>
  <c r="P4" i="6"/>
  <c r="O4" i="6"/>
  <c r="U3" i="6"/>
  <c r="T3" i="6"/>
  <c r="S3" i="6"/>
  <c r="P3" i="6"/>
  <c r="O3" i="6"/>
  <c r="U2" i="6"/>
  <c r="T2" i="6"/>
  <c r="S2" i="6"/>
  <c r="P2" i="6"/>
  <c r="O2" i="6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3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4" i="1" l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4110" i="1"/>
  <c r="U410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157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124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336" i="1"/>
  <c r="U328" i="1"/>
  <c r="U320" i="1"/>
  <c r="U312" i="1"/>
  <c r="U304" i="1"/>
  <c r="U296" i="1"/>
  <c r="U288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2212" i="1"/>
  <c r="U2204" i="1"/>
  <c r="U2196" i="1"/>
  <c r="U2188" i="1"/>
  <c r="U2180" i="1"/>
  <c r="U2172" i="1"/>
  <c r="U2164" i="1"/>
  <c r="U2156" i="1"/>
  <c r="U2148" i="1"/>
  <c r="U2140" i="1"/>
  <c r="U2132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</calcChain>
</file>

<file path=xl/sharedStrings.xml><?xml version="1.0" encoding="utf-8"?>
<sst xmlns="http://schemas.openxmlformats.org/spreadsheetml/2006/main" count="38345" uniqueCount="8402">
  <si>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</si>
  <si>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</si>
  <si>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</si>
  <si>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</si>
  <si>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</si>
  <si>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</si>
  <si>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</si>
  <si>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</si>
  <si>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</si>
  <si>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</si>
  <si>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</si>
  <si>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</si>
  <si>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</si>
  <si>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</si>
  <si>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</si>
  <si>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</si>
  <si>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</si>
  <si>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</si>
  <si>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</si>
  <si>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</si>
  <si>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</si>
  <si>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</si>
  <si>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</si>
  <si>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</si>
  <si>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</si>
  <si>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</si>
  <si>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</si>
  <si>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</si>
  <si>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</si>
  <si>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</si>
  <si>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</si>
  <si>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</si>
  <si>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</si>
  <si>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</si>
  <si>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</si>
  <si>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</si>
  <si>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</si>
  <si>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</si>
  <si>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</si>
  <si>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</si>
  <si>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</si>
  <si>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</si>
  <si>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</si>
  <si>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</si>
  <si>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</si>
  <si>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</si>
  <si>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</si>
  <si>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</si>
  <si>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</si>
  <si>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</si>
  <si>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</si>
  <si>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</si>
  <si>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</si>
  <si>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</si>
  <si>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</si>
  <si>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</si>
  <si>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</si>
  <si>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</si>
  <si>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</si>
  <si>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</si>
  <si>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</si>
  <si>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</si>
  <si>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</si>
  <si>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</si>
  <si>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</si>
  <si>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</si>
  <si>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</si>
  <si>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</si>
  <si>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</si>
  <si>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</si>
  <si>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</si>
  <si>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</si>
  <si>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</si>
  <si>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</si>
  <si>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</si>
  <si>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</si>
  <si>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</si>
  <si>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</si>
  <si>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</si>
  <si>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</si>
  <si>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</si>
  <si>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</si>
  <si>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</si>
  <si>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</si>
  <si>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</si>
  <si>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</si>
  <si>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</si>
  <si>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</si>
  <si>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</si>
  <si>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</si>
  <si>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</si>
  <si>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</si>
  <si>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</si>
  <si>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</si>
  <si>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</si>
  <si>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</si>
  <si>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</si>
  <si>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</si>
  <si>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</si>
  <si>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</si>
  <si>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</si>
  <si>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</si>
  <si>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</si>
  <si>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</si>
  <si>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</si>
  <si>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</si>
  <si>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</si>
  <si>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</si>
  <si>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</si>
  <si>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</si>
  <si>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</si>
  <si>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</si>
  <si>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</si>
  <si>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</si>
  <si>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</si>
  <si>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</si>
  <si>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</si>
  <si>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</si>
  <si>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</si>
  <si>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</si>
  <si>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</si>
  <si>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</si>
  <si>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</si>
  <si>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</si>
  <si>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</si>
  <si>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</si>
  <si>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</si>
  <si>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</si>
  <si>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</si>
  <si>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</si>
  <si>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</si>
  <si>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</si>
  <si>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</si>
  <si>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</si>
  <si>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</si>
  <si>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</si>
  <si>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</si>
  <si>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</si>
  <si>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</si>
  <si>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</si>
  <si>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</si>
  <si>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</si>
  <si>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</si>
  <si>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</si>
  <si>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</si>
  <si>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</si>
  <si>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</si>
  <si>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</si>
  <si>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</si>
  <si>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</si>
  <si>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</si>
  <si>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</si>
  <si>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</si>
  <si>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</si>
  <si>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</si>
  <si>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</si>
  <si>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</si>
  <si>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</si>
  <si>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</si>
  <si>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</si>
  <si>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</si>
  <si>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</si>
  <si>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</si>
  <si>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</si>
  <si>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</si>
  <si>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</si>
  <si>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</si>
  <si>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</si>
  <si>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</si>
  <si>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</si>
  <si>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</si>
  <si>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</si>
  <si>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</si>
  <si>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</si>
  <si>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</si>
  <si>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</si>
  <si>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</si>
  <si>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</si>
  <si>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</si>
  <si>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</si>
  <si>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</si>
  <si>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</si>
  <si>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</si>
  <si>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</si>
  <si>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</si>
  <si>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</si>
  <si>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</si>
  <si>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</si>
  <si>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</si>
  <si>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</si>
  <si>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</si>
  <si>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</si>
  <si>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</si>
  <si>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</si>
  <si>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</si>
  <si>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</si>
  <si>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</si>
  <si>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</si>
  <si>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</si>
  <si>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</si>
  <si>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</si>
  <si>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</si>
  <si>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</si>
  <si>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</si>
  <si>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</si>
  <si>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</si>
  <si>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</si>
  <si>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</si>
  <si>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</si>
  <si>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</si>
  <si>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</si>
  <si>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</si>
  <si>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</si>
  <si>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</si>
  <si>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</si>
  <si>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</si>
  <si>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</si>
  <si>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</si>
  <si>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</si>
  <si>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</si>
  <si>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</si>
  <si>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</si>
  <si>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</si>
  <si>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</si>
  <si>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</si>
  <si>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</si>
  <si>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</si>
  <si>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</si>
  <si>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</si>
  <si>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</si>
  <si>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</si>
  <si>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</si>
  <si>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</si>
  <si>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</si>
  <si>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</si>
  <si>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</si>
  <si>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</si>
  <si>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</si>
  <si>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</si>
  <si>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</si>
  <si>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</si>
  <si>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</si>
  <si>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</si>
  <si>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</si>
  <si>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</si>
  <si>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</si>
  <si>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</si>
  <si>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</si>
  <si>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</si>
  <si>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</si>
  <si>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</si>
  <si>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</si>
  <si>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</si>
  <si>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</si>
  <si>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</si>
  <si>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</si>
  <si>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</si>
  <si>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</si>
  <si>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</si>
  <si>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</si>
  <si>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</si>
  <si>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</si>
  <si>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</si>
  <si>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</si>
  <si>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</si>
  <si>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</si>
  <si>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</si>
  <si>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</si>
  <si>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</si>
  <si>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</si>
  <si>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</si>
  <si>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</si>
  <si>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</si>
  <si>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</si>
  <si>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</si>
  <si>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</si>
  <si>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</si>
  <si>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</si>
  <si>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</si>
  <si>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</si>
  <si>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</si>
  <si>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</si>
  <si>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</si>
  <si>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</si>
  <si>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</si>
  <si>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</si>
  <si>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</si>
  <si>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</si>
  <si>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</si>
  <si>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</si>
  <si>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</si>
  <si>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</si>
  <si>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</si>
  <si>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</si>
  <si>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</si>
  <si>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</si>
  <si>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</si>
  <si>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</si>
  <si>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</si>
  <si>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</si>
  <si>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</si>
  <si>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</si>
  <si>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</si>
  <si>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</si>
  <si>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</si>
  <si>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</si>
  <si>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</si>
  <si>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</si>
  <si>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</si>
  <si>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</si>
  <si>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</si>
  <si>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</si>
  <si>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</si>
  <si>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</si>
  <si>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</si>
  <si>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</si>
  <si>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</si>
  <si>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</si>
  <si>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</si>
  <si>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</si>
  <si>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</si>
  <si>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</si>
  <si>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</si>
  <si>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</si>
  <si>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</si>
  <si>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</si>
  <si>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</si>
  <si>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</si>
  <si>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</si>
  <si>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</si>
  <si>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</si>
  <si>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</si>
  <si>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</si>
  <si>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</si>
  <si>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</si>
  <si>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</si>
  <si>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</si>
  <si>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</si>
  <si>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</si>
  <si>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</si>
  <si>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</si>
  <si>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</si>
  <si>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</si>
  <si>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</si>
  <si>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</si>
  <si>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</si>
  <si>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</si>
  <si>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</si>
  <si>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</si>
  <si>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</si>
  <si>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</si>
  <si>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</si>
  <si>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</si>
  <si>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</si>
  <si>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</si>
  <si>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</si>
  <si>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</si>
  <si>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</si>
  <si>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</si>
  <si>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</si>
  <si>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</si>
  <si>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</si>
  <si>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</si>
  <si>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</si>
  <si>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</si>
  <si>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</si>
  <si>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</si>
  <si>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</si>
  <si>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</si>
  <si>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</si>
  <si>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</si>
  <si>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</si>
  <si>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</si>
  <si>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</si>
  <si>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</si>
  <si>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</si>
  <si>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</si>
  <si>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</si>
  <si>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</si>
  <si>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</si>
  <si>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</si>
  <si>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</si>
  <si>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</si>
  <si>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</si>
  <si>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</si>
  <si>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</si>
  <si>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</si>
  <si>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</si>
  <si>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</si>
  <si>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</si>
  <si>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</si>
  <si>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</si>
  <si>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</si>
  <si>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</si>
  <si>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</si>
  <si>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</si>
  <si>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</si>
  <si>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</si>
  <si>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</si>
  <si>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</si>
  <si>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</si>
  <si>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</si>
  <si>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</si>
  <si>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</si>
  <si>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</si>
  <si>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</si>
  <si>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</si>
  <si>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</si>
  <si>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</si>
  <si>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</si>
  <si>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</si>
  <si>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</si>
  <si>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</si>
  <si>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</si>
  <si>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</si>
  <si>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</si>
  <si>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</si>
  <si>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</si>
  <si>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</si>
  <si>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</si>
  <si>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</si>
  <si>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</si>
  <si>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</si>
  <si>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</si>
  <si>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</si>
  <si>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</si>
  <si>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</si>
  <si>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</si>
  <si>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</si>
  <si>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</si>
  <si>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</si>
  <si>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</si>
  <si>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</si>
  <si>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</si>
  <si>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</si>
  <si>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</si>
  <si>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</si>
  <si>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</si>
  <si>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</si>
  <si>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</si>
  <si>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</si>
  <si>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</si>
  <si>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</si>
  <si>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</si>
  <si>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</si>
  <si>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</si>
  <si>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</si>
  <si>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</si>
  <si>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</si>
  <si>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</si>
  <si>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</si>
  <si>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</si>
  <si>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</si>
  <si>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</si>
  <si>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</si>
  <si>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</si>
  <si>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</si>
  <si>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</si>
  <si>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</si>
  <si>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</si>
  <si>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</si>
  <si>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</si>
  <si>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</si>
  <si>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</si>
  <si>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</si>
  <si>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</si>
  <si>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</si>
  <si>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</si>
  <si>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</si>
  <si>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</si>
  <si>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</si>
  <si>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</si>
  <si>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</si>
  <si>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</si>
  <si>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</si>
  <si>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</si>
  <si>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</si>
  <si>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</si>
  <si>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</si>
  <si>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</si>
  <si>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</si>
  <si>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</si>
  <si>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</si>
  <si>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</si>
  <si>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</si>
  <si>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</si>
  <si>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</si>
  <si>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</si>
  <si>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</si>
  <si>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</si>
  <si>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</si>
  <si>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</si>
  <si>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</si>
  <si>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</si>
  <si>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</si>
  <si>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</si>
  <si>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</si>
  <si>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</si>
  <si>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</si>
  <si>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</si>
  <si>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</si>
  <si>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</si>
  <si>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</si>
  <si>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</si>
  <si>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</si>
  <si>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</si>
  <si>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</si>
  <si>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</si>
  <si>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</si>
  <si>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</si>
  <si>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</si>
  <si>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</si>
  <si>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</si>
  <si>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</si>
  <si>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</si>
  <si>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</si>
  <si>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</si>
  <si>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</si>
  <si>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</si>
  <si>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</si>
  <si>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</si>
  <si>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</si>
  <si>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</si>
  <si>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</si>
  <si>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</si>
  <si>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</si>
  <si>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</si>
  <si>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</si>
  <si>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</si>
  <si>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</si>
  <si>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</si>
  <si>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</si>
  <si>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</si>
  <si>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</si>
  <si>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</si>
  <si>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</si>
  <si>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</si>
  <si>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</si>
  <si>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</si>
  <si>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</si>
  <si>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</si>
  <si>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</si>
  <si>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</si>
  <si>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</si>
  <si>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</si>
  <si>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</si>
  <si>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</si>
  <si>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</si>
  <si>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</si>
  <si>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</si>
  <si>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</si>
  <si>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</si>
  <si>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</si>
  <si>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</si>
  <si>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</si>
  <si>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</si>
  <si>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</si>
  <si>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</si>
  <si>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</si>
  <si>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</si>
  <si>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</si>
  <si>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</si>
  <si>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</si>
  <si>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</si>
  <si>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</si>
  <si>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</si>
  <si>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</si>
  <si>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</si>
  <si>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</si>
  <si>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</si>
  <si>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</si>
  <si>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</si>
  <si>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</si>
  <si>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</si>
  <si>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</si>
  <si>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</si>
  <si>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</si>
  <si>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</si>
  <si>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</si>
  <si>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</si>
  <si>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</si>
  <si>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</si>
  <si>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</si>
  <si>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</si>
  <si>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</si>
  <si>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</si>
  <si>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</si>
  <si>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</si>
  <si>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</si>
  <si>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</si>
  <si>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</si>
  <si>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</si>
  <si>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</si>
  <si>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</si>
  <si>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</si>
  <si>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</si>
  <si>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</si>
  <si>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</si>
  <si>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</si>
  <si>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</si>
  <si>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</si>
  <si>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</si>
  <si>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</si>
  <si>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</si>
  <si>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</si>
  <si>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</si>
  <si>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</si>
  <si>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</si>
  <si>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</si>
  <si>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</si>
  <si>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</si>
  <si>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</si>
  <si>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</si>
  <si>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</si>
  <si>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</si>
  <si>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</si>
  <si>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</si>
  <si>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</si>
  <si>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</si>
  <si>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</si>
  <si>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</si>
  <si>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</si>
  <si>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</si>
  <si>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</si>
  <si>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</si>
  <si>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</si>
  <si>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</si>
  <si>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</si>
  <si>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</si>
  <si>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</si>
  <si>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</si>
  <si>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</si>
  <si>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</si>
  <si>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</si>
  <si>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</si>
  <si>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</si>
  <si>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</si>
  <si>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</si>
  <si>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</si>
  <si>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</si>
  <si>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</si>
  <si>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</si>
  <si>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</si>
  <si>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</si>
  <si>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</si>
  <si>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</si>
  <si>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</si>
  <si>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</si>
  <si>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</si>
  <si>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</si>
  <si>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</si>
  <si>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</si>
  <si>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</si>
  <si>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</si>
  <si>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</si>
  <si>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</si>
  <si>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</si>
  <si>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</si>
  <si>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</si>
  <si>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</si>
  <si>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</si>
  <si>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</si>
  <si>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</si>
  <si>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</si>
  <si>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</si>
  <si>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</si>
  <si>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</si>
  <si>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</si>
  <si>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</si>
  <si>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</si>
  <si>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</si>
  <si>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</si>
  <si>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</si>
  <si>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</si>
  <si>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</si>
  <si>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</si>
  <si>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</si>
  <si>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</si>
  <si>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</si>
  <si>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</si>
  <si>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</si>
  <si>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</si>
  <si>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</si>
  <si>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</si>
  <si>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</si>
  <si>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</si>
  <si>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</si>
  <si>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</si>
  <si>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</si>
  <si>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</si>
  <si>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</si>
  <si>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</si>
  <si>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</si>
  <si>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</si>
  <si>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</si>
  <si>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</si>
  <si>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</si>
  <si>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</si>
  <si>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</si>
  <si>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</si>
  <si>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</si>
  <si>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</si>
  <si>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</si>
  <si>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</si>
  <si>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</si>
  <si>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</si>
  <si>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</si>
  <si>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</si>
  <si>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</si>
  <si>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</si>
  <si>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</si>
  <si>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</si>
  <si>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</si>
  <si>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</si>
  <si>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</si>
  <si>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</si>
  <si>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</si>
  <si>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</si>
  <si>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</si>
  <si>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</si>
  <si>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</si>
  <si>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</si>
  <si>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</si>
  <si>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</si>
  <si>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</si>
  <si>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</si>
  <si>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</si>
  <si>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</si>
  <si>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</si>
  <si>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</si>
  <si>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</si>
  <si>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</si>
  <si>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</si>
  <si>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</si>
  <si>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</si>
  <si>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</si>
  <si>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</si>
  <si>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</si>
  <si>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</si>
  <si>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</si>
  <si>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</si>
  <si>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</si>
  <si>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</si>
  <si>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</si>
  <si>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</si>
  <si>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</si>
  <si>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</si>
  <si>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</si>
  <si>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</si>
  <si>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</si>
  <si>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</si>
  <si>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</si>
  <si>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</si>
  <si>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</si>
  <si>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</si>
  <si>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</si>
  <si>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</si>
  <si>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</si>
  <si>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</si>
  <si>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</si>
  <si>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</si>
  <si>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</si>
  <si>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</si>
  <si>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</si>
  <si>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</si>
  <si>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</si>
  <si>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</si>
  <si>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</si>
  <si>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</si>
  <si>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</si>
  <si>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</si>
  <si>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</si>
  <si>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</si>
  <si>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</si>
  <si>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</si>
  <si>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</si>
  <si>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</si>
  <si>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</si>
  <si>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</si>
  <si>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</si>
  <si>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</si>
  <si>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</si>
  <si>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</si>
  <si>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</si>
  <si>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</si>
  <si>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</si>
  <si>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</si>
  <si>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</si>
  <si>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</si>
  <si>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</si>
  <si>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</si>
  <si>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</si>
  <si>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</si>
  <si>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</si>
  <si>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</si>
  <si>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</si>
  <si>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</si>
  <si>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</si>
  <si>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</si>
  <si>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</si>
  <si>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</si>
  <si>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</si>
  <si>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</si>
  <si>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</si>
  <si>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</si>
  <si>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</si>
  <si>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</si>
  <si>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</si>
  <si>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</si>
  <si>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</si>
  <si>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</si>
  <si>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</si>
  <si>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</si>
  <si>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</si>
  <si>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</si>
  <si>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</si>
  <si>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</si>
  <si>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</si>
  <si>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</si>
  <si>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</si>
  <si>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</si>
  <si>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</si>
  <si>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</si>
  <si>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</si>
  <si>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</si>
  <si>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</si>
  <si>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</si>
  <si>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</si>
  <si>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</si>
  <si>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</si>
  <si>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</si>
  <si>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</si>
  <si>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</si>
  <si>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</si>
  <si>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</si>
  <si>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</si>
  <si>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</si>
  <si>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</si>
  <si>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</si>
  <si>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</si>
  <si>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</si>
  <si>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</si>
  <si>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</si>
  <si>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</si>
  <si>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</si>
  <si>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</si>
  <si>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</si>
  <si>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</si>
  <si>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</si>
  <si>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</si>
  <si>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</si>
  <si>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</si>
  <si>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</si>
  <si>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</si>
  <si>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</si>
  <si>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</si>
  <si>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</si>
  <si>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</si>
  <si>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</si>
  <si>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</si>
  <si>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</si>
  <si>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</si>
  <si>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</si>
  <si>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</si>
  <si>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</si>
  <si>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</si>
  <si>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</si>
  <si>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</si>
  <si>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</si>
  <si>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</si>
  <si>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</si>
  <si>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</si>
  <si>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</si>
  <si>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</si>
  <si>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</si>
  <si>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</si>
  <si>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</si>
  <si>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</si>
  <si>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</si>
  <si>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</si>
  <si>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</si>
  <si>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</si>
  <si>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</si>
  <si>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</si>
  <si>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</si>
  <si>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</si>
  <si>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</si>
  <si>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</si>
  <si>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</si>
  <si>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</si>
  <si>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</si>
  <si>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</si>
  <si>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</si>
  <si>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</si>
  <si>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</si>
  <si>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</si>
  <si>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</si>
  <si>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</si>
  <si>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</si>
  <si>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</si>
  <si>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</si>
  <si>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</si>
  <si>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</si>
  <si>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</si>
  <si>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</si>
  <si>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</si>
  <si>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</si>
  <si>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</si>
  <si>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</si>
  <si>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</si>
  <si>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</si>
  <si>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</si>
  <si>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</si>
  <si>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</si>
  <si>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</si>
  <si>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</si>
  <si>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</si>
  <si>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</si>
  <si>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</si>
  <si>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</si>
  <si>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</si>
  <si>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</si>
  <si>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</si>
  <si>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</si>
  <si>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</si>
  <si>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</si>
  <si>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</si>
  <si>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</si>
  <si>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</si>
  <si>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</si>
  <si>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</si>
  <si>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</si>
  <si>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</si>
  <si>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</si>
  <si>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</si>
  <si>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</si>
  <si>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</si>
  <si>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</si>
  <si>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</si>
  <si>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</si>
  <si>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</si>
  <si>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</si>
  <si>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</si>
  <si>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</si>
  <si>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</si>
  <si>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</si>
  <si>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</si>
  <si>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</si>
  <si>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</si>
  <si>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</si>
  <si>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</si>
  <si>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</si>
  <si>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</si>
  <si>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</si>
  <si>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</si>
  <si>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</si>
  <si>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</si>
  <si>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</si>
  <si>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</si>
  <si>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</si>
  <si>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</si>
  <si>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</si>
  <si>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</si>
  <si>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</si>
  <si>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</si>
  <si>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</si>
  <si>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</si>
  <si>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</si>
  <si>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</si>
  <si>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</si>
  <si>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</si>
  <si>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</si>
  <si>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</si>
  <si>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</si>
  <si>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</si>
  <si>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</si>
  <si>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</si>
  <si>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</si>
  <si>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</si>
  <si>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</si>
  <si>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</si>
  <si>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</si>
  <si>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</si>
  <si>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</si>
  <si>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</si>
  <si>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</si>
  <si>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</si>
  <si>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</si>
  <si>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</si>
  <si>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</si>
  <si>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</si>
  <si>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</si>
  <si>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</si>
  <si>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</si>
  <si>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</si>
  <si>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</si>
  <si>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</si>
  <si>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</si>
  <si>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</si>
  <si>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</si>
  <si>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</si>
  <si>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</si>
  <si>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</si>
  <si>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</si>
  <si>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</si>
  <si>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</si>
  <si>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</si>
  <si>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</si>
  <si>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</si>
  <si>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</si>
  <si>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</si>
  <si>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</si>
  <si>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</si>
  <si>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</si>
  <si>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</si>
  <si>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</si>
  <si>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</si>
  <si>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</si>
  <si>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</si>
  <si>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</si>
  <si>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</si>
  <si>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</si>
  <si>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</si>
  <si>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</si>
  <si>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</si>
  <si>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</si>
  <si>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</si>
  <si>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</si>
  <si>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</si>
  <si>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</si>
  <si>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</si>
  <si>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</si>
  <si>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</si>
  <si>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</si>
  <si>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</si>
  <si>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</si>
  <si>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</si>
  <si>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</si>
  <si>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</si>
  <si>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</si>
  <si>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</si>
  <si>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</si>
  <si>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</si>
  <si>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</si>
  <si>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</si>
  <si>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</si>
  <si>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</si>
  <si>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</si>
  <si>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</si>
  <si>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</si>
  <si>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</si>
  <si>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</si>
  <si>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</si>
  <si>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</si>
  <si>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</si>
  <si>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</si>
  <si>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</si>
  <si>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</si>
  <si>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</si>
  <si>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</si>
  <si>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</si>
  <si>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</si>
  <si>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</si>
  <si>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</si>
  <si>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</si>
  <si>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</si>
  <si>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</si>
  <si>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</si>
  <si>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</si>
  <si>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</si>
  <si>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</si>
  <si>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</si>
  <si>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</si>
  <si>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</si>
  <si>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</si>
  <si>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</si>
  <si>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</si>
  <si>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</si>
  <si>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</si>
  <si>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</si>
  <si>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</si>
  <si>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</si>
  <si>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</si>
  <si>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</si>
  <si>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</si>
  <si>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</si>
  <si>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</si>
  <si>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</si>
  <si>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</si>
  <si>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</si>
  <si>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</si>
  <si>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</si>
  <si>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</si>
  <si>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</si>
  <si>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</si>
  <si>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</si>
  <si>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</si>
  <si>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</si>
  <si>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</si>
  <si>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</si>
  <si>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</si>
  <si>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</si>
  <si>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</si>
  <si>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</si>
  <si>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</si>
  <si>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</si>
  <si>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</si>
  <si>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</si>
  <si>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</si>
  <si>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</si>
  <si>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</si>
  <si>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</si>
  <si>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</si>
  <si>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</si>
  <si>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</si>
  <si>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</si>
  <si>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</si>
  <si>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</si>
  <si>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</si>
  <si>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</si>
  <si>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</si>
  <si>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</si>
  <si>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</si>
  <si>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</si>
  <si>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</si>
  <si>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</si>
  <si>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</si>
  <si>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</si>
  <si>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</si>
  <si>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</si>
  <si>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</si>
  <si>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</si>
  <si>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</si>
  <si>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</si>
  <si>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</si>
  <si>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</si>
  <si>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</si>
  <si>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</si>
  <si>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</si>
  <si>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</si>
  <si>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</si>
  <si>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</si>
  <si>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</si>
  <si>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</si>
  <si>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</si>
  <si>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</si>
  <si>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</si>
  <si>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</si>
  <si>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</si>
  <si>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</si>
  <si>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</si>
  <si>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</si>
  <si>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</si>
  <si>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</si>
  <si>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</si>
  <si>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</si>
  <si>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</si>
  <si>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</si>
  <si>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</si>
  <si>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</si>
  <si>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</si>
  <si>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</si>
  <si>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</si>
  <si>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</si>
  <si>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</si>
  <si>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</si>
  <si>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</si>
  <si>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</si>
  <si>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</si>
  <si>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</si>
  <si>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</si>
  <si>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</si>
  <si>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</si>
  <si>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</si>
  <si>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</si>
  <si>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</si>
  <si>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</si>
  <si>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</si>
  <si>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</si>
  <si>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</si>
  <si>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</si>
  <si>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</si>
  <si>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</si>
  <si>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</si>
  <si>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</si>
  <si>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</si>
  <si>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</si>
  <si>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</si>
  <si>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</si>
  <si>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</si>
  <si>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</si>
  <si>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</si>
  <si>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</si>
  <si>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</si>
  <si>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</si>
  <si>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</si>
  <si>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</si>
  <si>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</si>
  <si>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</si>
  <si>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</si>
  <si>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</si>
  <si>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</si>
  <si>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</si>
  <si>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</si>
  <si>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</si>
  <si>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</si>
  <si>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</si>
  <si>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</si>
  <si>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</si>
  <si>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</si>
  <si>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</si>
  <si>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</si>
  <si>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</si>
  <si>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</si>
  <si>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</si>
  <si>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</si>
  <si>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</si>
  <si>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</si>
  <si>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</si>
  <si>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</si>
  <si>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</si>
  <si>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</si>
  <si>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</si>
  <si>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</si>
  <si>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</si>
  <si>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</si>
  <si>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</si>
  <si>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</si>
  <si>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</si>
  <si>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</si>
  <si>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</si>
  <si>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</si>
  <si>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</si>
  <si>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</si>
  <si>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</si>
  <si>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</si>
  <si>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</si>
  <si>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</si>
  <si>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</si>
  <si>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</si>
  <si>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</si>
  <si>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</si>
  <si>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</si>
  <si>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</si>
  <si>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</si>
  <si>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</si>
  <si>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</si>
  <si>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</si>
  <si>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</si>
  <si>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</si>
  <si>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</si>
  <si>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</si>
  <si>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</si>
  <si>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</si>
  <si>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</si>
  <si>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</si>
  <si>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</si>
  <si>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</si>
  <si>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</si>
  <si>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</si>
  <si>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</si>
  <si>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</si>
  <si>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</si>
  <si>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</si>
  <si>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</si>
  <si>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</si>
  <si>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</si>
  <si>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</si>
  <si>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</si>
  <si>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</si>
  <si>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</si>
  <si>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</si>
  <si>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</si>
  <si>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</si>
  <si>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</si>
  <si>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</si>
  <si>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</si>
  <si>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</si>
  <si>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</si>
  <si>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</si>
  <si>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</si>
  <si>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</si>
  <si>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</si>
  <si>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</si>
  <si>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</si>
  <si>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</si>
  <si>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</si>
  <si>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</si>
  <si>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</si>
  <si>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</si>
  <si>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</si>
  <si>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</si>
  <si>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</si>
  <si>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</si>
  <si>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</si>
  <si>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</si>
  <si>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</si>
  <si>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</si>
  <si>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</si>
  <si>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</si>
  <si>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</si>
  <si>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</si>
  <si>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</si>
  <si>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</si>
  <si>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</si>
  <si>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</si>
  <si>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</si>
  <si>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</si>
  <si>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</si>
  <si>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</si>
  <si>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</si>
  <si>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</si>
  <si>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</si>
  <si>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</si>
  <si>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</si>
  <si>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</si>
  <si>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</si>
  <si>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</si>
  <si>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</si>
  <si>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</si>
  <si>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</si>
  <si>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</si>
  <si>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</si>
  <si>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</si>
  <si>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</si>
  <si>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</si>
  <si>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</si>
  <si>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</si>
  <si>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</si>
  <si>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</si>
  <si>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</si>
  <si>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</si>
  <si>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</si>
  <si>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</si>
  <si>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</si>
  <si>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</si>
  <si>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</si>
  <si>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</si>
  <si>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</si>
  <si>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</si>
  <si>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</si>
  <si>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</si>
  <si>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</si>
  <si>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</si>
  <si>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</si>
  <si>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</si>
  <si>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</si>
  <si>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</si>
  <si>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</si>
  <si>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</si>
  <si>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</si>
  <si>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</si>
  <si>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</si>
  <si>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</si>
  <si>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</si>
  <si>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</si>
  <si>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</si>
  <si>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</si>
  <si>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</si>
  <si>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</si>
  <si>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</si>
  <si>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</si>
  <si>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</si>
  <si>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</si>
  <si>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</si>
  <si>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</si>
  <si>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</si>
  <si>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</si>
  <si>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</si>
  <si>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</si>
  <si>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</si>
  <si>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</si>
  <si>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</si>
  <si>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</si>
  <si>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</si>
  <si>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</si>
  <si>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</si>
  <si>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</si>
  <si>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</si>
  <si>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</si>
  <si>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</si>
  <si>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</si>
  <si>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</si>
  <si>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</si>
  <si>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</si>
  <si>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</si>
  <si>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</si>
  <si>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</si>
  <si>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</si>
  <si>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</si>
  <si>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</si>
  <si>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</si>
  <si>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</si>
  <si>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</si>
  <si>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</si>
  <si>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</si>
  <si>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</si>
  <si>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</si>
  <si>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</si>
  <si>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</si>
  <si>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</si>
  <si>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</si>
  <si>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</si>
  <si>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</si>
  <si>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</si>
  <si>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</si>
  <si>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</si>
  <si>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</si>
  <si>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</si>
  <si>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</si>
  <si>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</si>
  <si>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</si>
  <si>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</si>
  <si>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</si>
  <si>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</si>
  <si>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</si>
  <si>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</si>
  <si>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</si>
  <si>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</si>
  <si>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</si>
  <si>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</si>
  <si>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</si>
  <si>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</si>
  <si>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</si>
  <si>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</si>
  <si>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</si>
  <si>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</si>
  <si>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</si>
  <si>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</si>
  <si>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</si>
  <si>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</si>
  <si>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</si>
  <si>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</si>
  <si>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</si>
  <si>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</si>
  <si>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</si>
  <si>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</si>
  <si>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</si>
  <si>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</si>
  <si>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</si>
  <si>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</si>
  <si>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</si>
  <si>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</si>
  <si>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</si>
  <si>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</si>
  <si>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</si>
  <si>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</si>
  <si>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</si>
  <si>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</si>
  <si>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</si>
  <si>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</si>
  <si>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</si>
  <si>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</si>
  <si>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</si>
  <si>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</si>
  <si>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</si>
  <si>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</si>
  <si>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</si>
  <si>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</si>
  <si>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</si>
  <si>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</si>
  <si>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</si>
  <si>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</si>
  <si>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</si>
  <si>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</si>
  <si>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</si>
  <si>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</si>
  <si>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</si>
  <si>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</si>
  <si>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</si>
  <si>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</si>
  <si>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</si>
  <si>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</si>
  <si>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</si>
  <si>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</si>
  <si>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</si>
  <si>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</si>
  <si>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</si>
  <si>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</si>
  <si>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</si>
  <si>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</si>
  <si>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</si>
  <si>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</si>
  <si>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</si>
  <si>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</si>
  <si>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</si>
  <si>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</si>
  <si>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</si>
  <si>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</si>
  <si>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</si>
  <si>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</si>
  <si>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</si>
  <si>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</si>
  <si>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</si>
  <si>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</si>
  <si>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</si>
  <si>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</si>
  <si>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</si>
  <si>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</si>
  <si>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</si>
  <si>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</si>
  <si>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</si>
  <si>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</si>
  <si>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</si>
  <si>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</si>
  <si>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</si>
  <si>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</si>
  <si>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</si>
  <si>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</si>
  <si>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</si>
  <si>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</si>
  <si>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</si>
  <si>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</si>
  <si>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</si>
  <si>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</si>
  <si>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</si>
  <si>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</si>
  <si>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</si>
  <si>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</si>
  <si>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</si>
  <si>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</si>
  <si>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</si>
  <si>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</si>
  <si>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</si>
  <si>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</si>
  <si>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</si>
  <si>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</si>
  <si>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</si>
  <si>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</si>
  <si>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</si>
  <si>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</si>
  <si>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</si>
  <si>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</si>
  <si>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</si>
  <si>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</si>
  <si>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</si>
  <si>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</si>
  <si>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</si>
  <si>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</si>
  <si>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</si>
  <si>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</si>
  <si>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</si>
  <si>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</si>
  <si>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</si>
  <si>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</si>
  <si>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</si>
  <si>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</si>
  <si>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</si>
  <si>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</si>
  <si>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</si>
  <si>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</si>
  <si>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</si>
  <si>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</si>
  <si>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</si>
  <si>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</si>
  <si>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</si>
  <si>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</si>
  <si>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</si>
  <si>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</si>
  <si>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</si>
  <si>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</si>
  <si>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</si>
  <si>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</si>
  <si>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</si>
  <si>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</si>
  <si>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</si>
  <si>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</si>
  <si>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</si>
  <si>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</si>
  <si>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</si>
  <si>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</si>
  <si>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</si>
  <si>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</si>
  <si>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</si>
  <si>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</si>
  <si>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</si>
  <si>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</si>
  <si>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</si>
  <si>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</si>
  <si>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</si>
  <si>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</si>
  <si>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</si>
  <si>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</si>
  <si>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</si>
  <si>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</si>
  <si>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</si>
  <si>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</si>
  <si>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</si>
  <si>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</si>
  <si>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</si>
  <si>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</si>
  <si>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</si>
  <si>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</si>
  <si>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</si>
  <si>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</si>
  <si>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</si>
  <si>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</si>
  <si>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</si>
  <si>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</si>
  <si>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</si>
  <si>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</si>
  <si>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</si>
  <si>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</si>
  <si>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</si>
  <si>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</si>
  <si>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</si>
  <si>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</si>
  <si>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</si>
  <si>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</si>
  <si>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</si>
  <si>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</si>
  <si>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</si>
  <si>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</si>
  <si>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</si>
  <si>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</si>
  <si>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</si>
  <si>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</si>
  <si>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</si>
  <si>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</si>
  <si>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</si>
  <si>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</si>
  <si>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</si>
  <si>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</si>
  <si>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</si>
  <si>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</si>
  <si>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</si>
  <si>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</si>
  <si>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</si>
  <si>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</si>
  <si>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</si>
  <si>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</si>
  <si>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</si>
  <si>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</si>
  <si>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</si>
  <si>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</si>
  <si>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</si>
  <si>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</si>
  <si>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</si>
  <si>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</si>
  <si>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</si>
  <si>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</si>
  <si>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</si>
  <si>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</si>
  <si>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</si>
  <si>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</si>
  <si>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</si>
  <si>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</si>
  <si>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</si>
  <si>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</si>
  <si>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</si>
  <si>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</si>
  <si>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</si>
  <si>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</si>
  <si>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</si>
  <si>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</si>
  <si>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</si>
  <si>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</si>
  <si>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</si>
  <si>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</si>
  <si>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</si>
  <si>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</si>
  <si>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</si>
  <si>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</si>
  <si>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</si>
  <si>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</si>
  <si>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</si>
  <si>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</si>
  <si>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</si>
  <si>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</si>
  <si>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</si>
  <si>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</si>
  <si>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</si>
  <si>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</si>
  <si>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</si>
  <si>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</si>
  <si>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</si>
  <si>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</si>
  <si>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</si>
  <si>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</si>
  <si>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</si>
  <si>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</si>
  <si>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</si>
  <si>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</si>
  <si>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</si>
  <si>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</si>
  <si>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</si>
  <si>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</si>
  <si>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</si>
  <si>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</si>
  <si>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</si>
  <si>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</si>
  <si>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</si>
  <si>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</si>
  <si>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</si>
  <si>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</si>
  <si>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</si>
  <si>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</si>
  <si>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</si>
  <si>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</si>
  <si>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</si>
  <si>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</si>
  <si>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</si>
  <si>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</si>
  <si>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</si>
  <si>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</si>
  <si>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</si>
  <si>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</si>
  <si>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</si>
  <si>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</si>
  <si>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</si>
  <si>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</si>
  <si>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</si>
  <si>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</si>
  <si>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</si>
  <si>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</si>
  <si>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</si>
  <si>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</si>
  <si>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</si>
  <si>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</si>
  <si>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</si>
  <si>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</si>
  <si>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</si>
  <si>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</si>
  <si>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</si>
  <si>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</si>
  <si>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</si>
  <si>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</si>
  <si>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</si>
  <si>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</si>
  <si>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</si>
  <si>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</si>
  <si>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</si>
  <si>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</si>
  <si>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</si>
  <si>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</si>
  <si>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</si>
  <si>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</si>
  <si>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</si>
  <si>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</si>
  <si>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</si>
  <si>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</si>
  <si>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</si>
  <si>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</si>
  <si>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</si>
  <si>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</si>
  <si>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</si>
  <si>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</si>
  <si>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</si>
  <si>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</si>
  <si>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</si>
  <si>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</si>
  <si>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</si>
  <si>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</si>
  <si>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</si>
  <si>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</si>
  <si>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</si>
  <si>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</si>
  <si>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</si>
  <si>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</si>
  <si>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</si>
  <si>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</si>
  <si>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</si>
  <si>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</si>
  <si>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</si>
  <si>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</si>
  <si>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</si>
  <si>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</si>
  <si>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</si>
  <si>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</si>
  <si>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</si>
  <si>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</si>
  <si>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</si>
  <si>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</si>
  <si>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</si>
  <si>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</si>
  <si>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</si>
  <si>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</si>
  <si>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</si>
  <si>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</si>
  <si>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</si>
  <si>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</si>
  <si>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</si>
  <si>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</si>
  <si>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</si>
  <si>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</si>
  <si>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</si>
  <si>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</si>
  <si>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</si>
  <si>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</si>
  <si>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</si>
  <si>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</si>
  <si>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</si>
  <si>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</si>
  <si>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</si>
  <si>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</si>
  <si>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</si>
  <si>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</si>
  <si>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</si>
  <si>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</si>
  <si>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</si>
  <si>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</si>
  <si>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</si>
  <si>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</si>
  <si>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</si>
  <si>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</si>
  <si>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</si>
  <si>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</si>
  <si>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</si>
  <si>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</si>
  <si>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</si>
  <si>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</si>
  <si>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</si>
  <si>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</si>
  <si>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</si>
  <si>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</si>
  <si>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</si>
  <si>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</si>
  <si>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</si>
  <si>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</si>
  <si>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</si>
  <si>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</si>
  <si>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</si>
  <si>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</si>
  <si>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</si>
  <si>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</si>
  <si>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</si>
  <si>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</si>
  <si>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</si>
  <si>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</si>
  <si>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</si>
  <si>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</si>
  <si>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</si>
  <si>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</si>
  <si>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</si>
  <si>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</si>
  <si>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</si>
  <si>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</si>
  <si>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</si>
  <si>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</si>
  <si>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</si>
  <si>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</si>
  <si>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</si>
  <si>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</si>
  <si>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</si>
  <si>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</si>
  <si>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</si>
  <si>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</si>
  <si>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</si>
  <si>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</si>
  <si>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</si>
  <si>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</si>
  <si>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</si>
  <si>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</si>
  <si>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</si>
  <si>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</si>
  <si>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</si>
  <si>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</si>
  <si>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</si>
  <si>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</si>
  <si>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</si>
  <si>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</si>
  <si>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</si>
  <si>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</si>
  <si>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</si>
  <si>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</si>
  <si>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</si>
  <si>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</si>
  <si>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</si>
  <si>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</si>
  <si>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</si>
  <si>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</si>
  <si>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</si>
  <si>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</si>
  <si>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</si>
  <si>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</si>
  <si>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</si>
  <si>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</si>
  <si>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</si>
  <si>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</si>
  <si>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</si>
  <si>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</si>
  <si>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</si>
  <si>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</si>
  <si>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</si>
  <si>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</si>
  <si>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</si>
  <si>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</si>
  <si>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</si>
  <si>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</si>
  <si>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</si>
  <si>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</si>
  <si>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</si>
  <si>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</si>
  <si>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</si>
  <si>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</si>
  <si>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</si>
  <si>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</si>
  <si>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</si>
  <si>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</si>
  <si>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</si>
  <si>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</si>
  <si>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</si>
  <si>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</si>
  <si>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</si>
  <si>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</si>
  <si>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</si>
  <si>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</si>
  <si>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</si>
  <si>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</si>
  <si>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</si>
  <si>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</si>
  <si>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</si>
  <si>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</si>
  <si>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</si>
  <si>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</si>
  <si>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</si>
  <si>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</si>
  <si>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</si>
  <si>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</si>
  <si>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</si>
  <si>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</si>
  <si>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</si>
  <si>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</si>
  <si>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</si>
  <si>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</si>
  <si>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</si>
  <si>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</si>
  <si>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</si>
  <si>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</si>
  <si>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</si>
  <si>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</si>
  <si>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</si>
  <si>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</si>
  <si>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</si>
  <si>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</si>
  <si>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</si>
  <si>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</si>
  <si>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</si>
  <si>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</si>
  <si>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</si>
  <si>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</si>
  <si>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</si>
  <si>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</si>
  <si>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</si>
  <si>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</si>
  <si>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</si>
  <si>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</si>
  <si>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</si>
  <si>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</si>
  <si>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</si>
  <si>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</si>
  <si>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</si>
  <si>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</si>
  <si>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</si>
  <si>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</si>
  <si>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</si>
  <si>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</si>
  <si>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</si>
  <si>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</si>
  <si>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</si>
  <si>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</si>
  <si>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</si>
  <si>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</si>
  <si>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</si>
  <si>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</si>
  <si>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</si>
  <si>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</si>
  <si>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</si>
  <si>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</si>
  <si>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</si>
  <si>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</si>
  <si>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</si>
  <si>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</si>
  <si>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</si>
  <si>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</si>
  <si>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</si>
  <si>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</si>
  <si>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</si>
  <si>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</si>
  <si>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</si>
  <si>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</si>
  <si>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</si>
  <si>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</si>
  <si>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</si>
  <si>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</si>
  <si>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</si>
  <si>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</si>
  <si>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</si>
  <si>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</si>
  <si>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</si>
  <si>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</si>
  <si>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</si>
  <si>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</si>
  <si>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</si>
  <si>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</si>
  <si>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</si>
  <si>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</si>
  <si>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</si>
  <si>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</si>
  <si>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</si>
  <si>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</si>
  <si>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</si>
  <si>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</si>
  <si>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</si>
  <si>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</si>
  <si>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</si>
  <si>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</si>
  <si>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</si>
  <si>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</si>
  <si>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</si>
  <si>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</si>
  <si>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</si>
  <si>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</si>
  <si>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</si>
  <si>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</si>
  <si>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</si>
  <si>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</si>
  <si>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</si>
  <si>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</si>
  <si>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</si>
  <si>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</si>
  <si>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</si>
  <si>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</si>
  <si>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</si>
  <si>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</si>
  <si>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</si>
  <si>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</si>
  <si>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</si>
  <si>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</si>
  <si>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</si>
  <si>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</si>
  <si>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</si>
  <si>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</si>
  <si>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</si>
  <si>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</si>
  <si>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</si>
  <si>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</si>
  <si>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</si>
  <si>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</si>
  <si>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</si>
  <si>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</si>
  <si>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</si>
  <si>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</si>
  <si>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</si>
  <si>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</si>
  <si>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</si>
  <si>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</si>
  <si>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</si>
  <si>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</si>
  <si>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</si>
  <si>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</si>
  <si>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</si>
  <si>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</si>
  <si>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</si>
  <si>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</si>
  <si>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</si>
  <si>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</si>
  <si>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</si>
  <si>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</si>
  <si>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</si>
  <si>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</si>
  <si>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</si>
  <si>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</si>
  <si>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</si>
  <si>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</si>
  <si>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</si>
  <si>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</si>
  <si>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</si>
  <si>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</si>
  <si>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</si>
  <si>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</si>
  <si>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</si>
  <si>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</si>
  <si>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</si>
  <si>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</si>
  <si>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</si>
  <si>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</si>
  <si>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</si>
  <si>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</si>
  <si>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</si>
  <si>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</si>
  <si>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</si>
  <si>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</si>
  <si>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</si>
  <si>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</si>
  <si>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</si>
  <si>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</si>
  <si>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</si>
  <si>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</si>
  <si>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</si>
  <si>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</si>
  <si>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</si>
  <si>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</si>
  <si>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</si>
  <si>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</si>
  <si>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</si>
  <si>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</si>
  <si>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</si>
  <si>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</si>
  <si>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</si>
  <si>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</si>
  <si>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</si>
  <si>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</si>
  <si>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</si>
  <si>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</si>
  <si>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</si>
  <si>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</si>
  <si>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</si>
  <si>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</si>
  <si>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</si>
  <si>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</si>
  <si>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</si>
  <si>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</si>
  <si>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</si>
  <si>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</si>
  <si>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</si>
  <si>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</si>
  <si>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</si>
  <si>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</si>
  <si>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</si>
  <si>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</si>
  <si>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</si>
  <si>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</si>
  <si>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</si>
  <si>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</si>
  <si>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</si>
  <si>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</si>
  <si>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</si>
  <si>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</si>
  <si>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</si>
  <si>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</si>
  <si>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</si>
  <si>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</si>
  <si>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</si>
  <si>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</si>
  <si>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</si>
  <si>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</si>
  <si>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</si>
  <si>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</si>
  <si>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</si>
  <si>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</si>
  <si>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</si>
  <si>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</si>
  <si>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</si>
  <si>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</si>
  <si>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</si>
  <si>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</si>
  <si>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</si>
  <si>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</si>
  <si>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</si>
  <si>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</si>
  <si>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</si>
  <si>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</si>
  <si>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</si>
  <si>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</si>
  <si>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</si>
  <si>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</si>
  <si>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</si>
  <si>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</si>
  <si>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</si>
  <si>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</si>
  <si>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</si>
  <si>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</si>
  <si>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</si>
  <si>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</si>
  <si>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</si>
  <si>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</si>
  <si>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</si>
  <si>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</si>
  <si>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</si>
  <si>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</si>
  <si>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</si>
  <si>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</si>
  <si>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</si>
  <si>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</si>
  <si>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</si>
  <si>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</si>
  <si>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</si>
  <si>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</si>
  <si>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</si>
  <si>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</si>
  <si>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</si>
  <si>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</si>
  <si>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</si>
  <si>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</si>
  <si>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</si>
  <si>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</si>
  <si>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</si>
  <si>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</si>
  <si>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</si>
  <si>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</si>
  <si>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</si>
  <si>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</si>
  <si>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</si>
  <si>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</si>
  <si>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</si>
  <si>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</si>
  <si>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</si>
  <si>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</si>
  <si>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</si>
  <si>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</si>
  <si>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</si>
  <si>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</si>
  <si>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</si>
  <si>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</si>
  <si>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</si>
  <si>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</si>
  <si>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</si>
  <si>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</si>
  <si>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</si>
  <si>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</si>
  <si>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</si>
  <si>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</si>
  <si>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</si>
  <si>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</si>
  <si>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</si>
  <si>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</si>
  <si>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</si>
  <si>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</si>
  <si>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</si>
  <si>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</si>
  <si>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</si>
  <si>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</si>
  <si>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</si>
  <si>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</si>
  <si>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</si>
  <si>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</si>
  <si>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</si>
  <si>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</si>
  <si>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</si>
  <si>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</si>
  <si>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</si>
  <si>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</si>
  <si>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</si>
  <si>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</si>
  <si>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</si>
  <si>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</si>
  <si>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</si>
  <si>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</si>
  <si>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</si>
  <si>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</si>
  <si>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</si>
  <si>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</si>
  <si>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</si>
  <si>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</si>
  <si>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</si>
  <si>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</si>
  <si>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</si>
  <si>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</si>
  <si>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</si>
  <si>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</si>
  <si>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</si>
  <si>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</si>
  <si>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</si>
  <si>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</si>
  <si>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</si>
  <si>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</si>
  <si>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</si>
  <si>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</si>
  <si>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</si>
  <si>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</si>
  <si>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</si>
  <si>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</si>
  <si>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</si>
  <si>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</si>
  <si>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</si>
  <si>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</si>
  <si>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</si>
  <si>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</si>
  <si>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</si>
  <si>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</si>
  <si>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</si>
  <si>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</si>
  <si>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</si>
  <si>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</si>
  <si>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</si>
  <si>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</si>
  <si>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</si>
  <si>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</si>
  <si>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</si>
  <si>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</si>
  <si>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</si>
  <si>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</si>
  <si>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</si>
  <si>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</si>
  <si>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</si>
  <si>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</si>
  <si>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</si>
  <si>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</si>
  <si>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</si>
  <si>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</si>
  <si>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</si>
  <si>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</si>
  <si>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</si>
  <si>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</si>
  <si>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</si>
  <si>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</si>
  <si>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</si>
  <si>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</si>
  <si>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</si>
  <si>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</si>
  <si>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</si>
  <si>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</si>
  <si>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</si>
  <si>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</si>
  <si>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</si>
  <si>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</si>
  <si>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</si>
  <si>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</si>
  <si>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</si>
  <si>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</si>
  <si>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</si>
  <si>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</si>
  <si>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</si>
  <si>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</si>
  <si>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</si>
  <si>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</si>
  <si>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</si>
  <si>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</si>
  <si>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</si>
  <si>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</si>
  <si>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</si>
  <si>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</si>
  <si>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</si>
  <si>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</si>
  <si>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</si>
  <si>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</si>
  <si>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</si>
  <si>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</si>
  <si>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</si>
  <si>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</si>
  <si>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</si>
  <si>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</si>
  <si>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</si>
  <si>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</si>
  <si>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</si>
  <si>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</si>
  <si>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</si>
  <si>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</si>
  <si>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</si>
  <si>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</si>
  <si>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</si>
  <si>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</si>
  <si>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</si>
  <si>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</si>
  <si>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</si>
  <si>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</si>
  <si>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</si>
  <si>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</si>
  <si>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</si>
  <si>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</si>
  <si>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</si>
  <si>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</si>
  <si>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</si>
  <si>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</si>
  <si>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</si>
  <si>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</si>
  <si>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</si>
  <si>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</si>
  <si>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</si>
  <si>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</si>
  <si>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</si>
  <si>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</si>
  <si>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</si>
  <si>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</si>
  <si>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</si>
  <si>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</si>
  <si>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</si>
  <si>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</si>
  <si>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</si>
  <si>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</si>
  <si>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</si>
  <si>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</si>
  <si>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</si>
  <si>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</si>
  <si>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</si>
  <si>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</si>
  <si>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</si>
  <si>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</si>
  <si>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</si>
  <si>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</si>
  <si>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</si>
  <si>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</si>
  <si>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</si>
  <si>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</si>
  <si>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</si>
  <si>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</si>
  <si>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</si>
  <si>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</si>
  <si>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</si>
  <si>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</si>
  <si>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</si>
  <si>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</si>
  <si>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</si>
  <si>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</si>
  <si>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</si>
  <si>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</si>
  <si>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</si>
  <si>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</si>
  <si>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</si>
  <si>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</si>
  <si>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</si>
  <si>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</si>
  <si>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</si>
  <si>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</si>
  <si>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</si>
  <si>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</si>
  <si>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</si>
  <si>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</si>
  <si>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</si>
  <si>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</si>
  <si>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</si>
  <si>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</si>
  <si>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</si>
  <si>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</si>
  <si>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</si>
  <si>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</si>
  <si>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</si>
  <si>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</si>
  <si>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</si>
  <si>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</si>
  <si>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</si>
  <si>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</si>
  <si>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</si>
  <si>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</si>
  <si>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</si>
  <si>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</si>
  <si>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</si>
  <si>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</si>
  <si>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</si>
  <si>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</si>
  <si>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</si>
  <si>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</si>
  <si>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</si>
  <si>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</si>
  <si>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</si>
  <si>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</si>
  <si>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</si>
  <si>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</si>
  <si>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</si>
  <si>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</si>
  <si>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</si>
  <si>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</si>
  <si>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</si>
  <si>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</si>
  <si>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</si>
  <si>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</si>
  <si>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</si>
  <si>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</si>
  <si>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</si>
  <si>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</si>
  <si>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</si>
  <si>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</si>
  <si>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</si>
  <si>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</si>
  <si>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</si>
  <si>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</si>
  <si>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</si>
  <si>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</si>
  <si>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</si>
  <si>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</si>
  <si>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</si>
  <si>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</si>
  <si>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</si>
  <si>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</si>
  <si>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</si>
  <si>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</si>
  <si>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</si>
  <si>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</si>
  <si>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</si>
  <si>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</si>
  <si>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</si>
  <si>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</si>
  <si>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</si>
  <si>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</si>
  <si>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</si>
  <si>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</si>
  <si>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</si>
  <si>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</si>
  <si>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</si>
  <si>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</si>
  <si>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</si>
  <si>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</si>
  <si>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</si>
  <si>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</si>
  <si>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</si>
  <si>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</si>
  <si>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</si>
  <si>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</si>
  <si>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</si>
  <si>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</si>
  <si>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</si>
  <si>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</si>
  <si>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</si>
  <si>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</si>
  <si>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</si>
  <si>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</si>
  <si>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</si>
  <si>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</si>
  <si>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</si>
  <si>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</si>
  <si>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</si>
  <si>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</si>
  <si>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</si>
  <si>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</si>
  <si>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</si>
  <si>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</si>
  <si>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</si>
  <si>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</si>
  <si>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</si>
  <si>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</si>
  <si>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</si>
  <si>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</si>
  <si>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</si>
  <si>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</si>
  <si>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</si>
  <si>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</si>
  <si>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</si>
  <si>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</si>
  <si>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</si>
  <si>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</si>
  <si>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</si>
  <si>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</si>
  <si>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</si>
  <si>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</si>
  <si>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</si>
  <si>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</si>
  <si>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</si>
  <si>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</si>
  <si>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</si>
  <si>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</si>
  <si>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</si>
  <si>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</si>
  <si>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</si>
  <si>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</si>
  <si>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</si>
  <si>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</si>
  <si>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</si>
  <si>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</si>
  <si>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</si>
  <si>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</si>
  <si>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</si>
  <si>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</si>
  <si>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</si>
  <si>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</si>
  <si>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</si>
  <si>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</si>
  <si>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</si>
  <si>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</si>
  <si>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</si>
  <si>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</si>
  <si>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</si>
  <si>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</si>
  <si>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</si>
  <si>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</si>
  <si>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</si>
  <si>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</si>
  <si>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</si>
  <si>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</si>
  <si>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</si>
  <si>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</si>
  <si>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</si>
  <si>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</si>
  <si>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</si>
  <si>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</si>
  <si>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</si>
  <si>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</si>
  <si>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</si>
  <si>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</si>
  <si>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</si>
  <si>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</si>
  <si>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</si>
  <si>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</si>
  <si>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</si>
  <si>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</si>
  <si>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</si>
  <si>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</si>
  <si>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</si>
  <si>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</si>
  <si>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</si>
  <si>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</si>
  <si>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</si>
  <si>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</si>
  <si>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</si>
  <si>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</si>
  <si>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</si>
  <si>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</si>
  <si>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</si>
  <si>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</si>
  <si>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</si>
  <si>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</si>
  <si>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</si>
  <si>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</si>
  <si>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</si>
  <si>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</si>
  <si>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</si>
  <si>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</si>
  <si>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</si>
  <si>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</si>
  <si>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</si>
  <si>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</si>
  <si>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</si>
  <si>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</si>
  <si>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</si>
  <si>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</si>
  <si>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</si>
  <si>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</si>
  <si>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</si>
  <si>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</si>
  <si>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</si>
  <si>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</si>
  <si>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</si>
  <si>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</si>
  <si>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</si>
  <si>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</si>
  <si>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</si>
  <si>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</si>
  <si>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</si>
  <si>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</si>
  <si>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</si>
  <si>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</si>
  <si>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</si>
  <si>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</si>
  <si>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</si>
  <si>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</si>
  <si>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</si>
  <si>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</si>
  <si>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</si>
  <si>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</si>
  <si>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</si>
  <si>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</si>
  <si>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</si>
  <si>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</si>
  <si>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</si>
  <si>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</si>
  <si>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</si>
  <si>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</si>
  <si>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</si>
  <si>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</si>
  <si>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</si>
  <si>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</si>
  <si>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</si>
  <si>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</si>
  <si>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</si>
  <si>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</si>
  <si>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</si>
  <si>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</si>
  <si>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</si>
  <si>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</si>
  <si>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</si>
  <si>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</si>
  <si>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</si>
  <si>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</si>
  <si>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</si>
  <si>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</si>
  <si>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</si>
  <si>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</si>
  <si>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</si>
  <si>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</si>
  <si>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</si>
  <si>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</si>
  <si>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</si>
  <si>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</si>
  <si>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</si>
  <si>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</si>
  <si>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</si>
  <si>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</si>
  <si>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</si>
  <si>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</si>
  <si>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</si>
  <si>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</si>
  <si>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</si>
  <si>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</si>
  <si>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</si>
  <si>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</si>
  <si>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</si>
  <si>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</si>
  <si>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</si>
  <si>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</si>
  <si>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</si>
  <si>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</si>
  <si>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</si>
  <si>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</si>
  <si>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</si>
  <si>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</si>
  <si>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</si>
  <si>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</si>
  <si>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</si>
  <si>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</si>
  <si>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</si>
  <si>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</si>
  <si>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</si>
  <si>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</si>
  <si>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</si>
  <si>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</si>
  <si>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</si>
  <si>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</si>
  <si>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</si>
  <si>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</si>
  <si>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</si>
  <si>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</si>
  <si>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</si>
  <si>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</si>
  <si>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</si>
  <si>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</si>
  <si>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</si>
  <si>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</si>
  <si>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</si>
  <si>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</si>
  <si>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</si>
  <si>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</si>
  <si>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</si>
  <si>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</si>
  <si>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</si>
  <si>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</si>
  <si>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</si>
  <si>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</si>
  <si>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</si>
  <si>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</si>
  <si>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</si>
  <si>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</si>
  <si>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</si>
  <si>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</si>
  <si>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</si>
  <si>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</si>
  <si>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</si>
  <si>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</si>
  <si>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</si>
  <si>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</si>
  <si>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</si>
  <si>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</si>
  <si>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</si>
  <si>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</si>
  <si>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</si>
  <si>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</si>
  <si>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</si>
  <si>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</si>
  <si>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</si>
  <si>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</si>
  <si>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</si>
  <si>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</si>
  <si>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</si>
  <si>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</si>
  <si>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</si>
  <si>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</si>
  <si>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</si>
  <si>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</si>
  <si>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</si>
  <si>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</si>
  <si>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</si>
  <si>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</si>
  <si>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</si>
  <si>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</si>
  <si>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</si>
  <si>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</si>
  <si>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</si>
  <si>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</si>
  <si>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</si>
  <si>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</si>
  <si>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</si>
  <si>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</si>
  <si>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</si>
  <si>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</si>
  <si>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</si>
  <si>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</si>
  <si>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</si>
  <si>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</si>
  <si>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</si>
  <si>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</si>
  <si>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</si>
  <si>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</si>
  <si>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</si>
  <si>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</si>
  <si>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</si>
  <si>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</si>
  <si>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</si>
  <si>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</si>
  <si>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</si>
  <si>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</si>
  <si>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</si>
  <si>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</si>
  <si>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</si>
  <si>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</si>
  <si>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</si>
  <si>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</si>
  <si>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</si>
  <si>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</si>
  <si>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</si>
  <si>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</si>
  <si>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</si>
  <si>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</si>
  <si>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</si>
  <si>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</si>
  <si>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</si>
  <si>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</si>
  <si>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</si>
  <si>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</si>
  <si>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</si>
  <si>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</si>
  <si>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</si>
  <si>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</si>
  <si>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</si>
  <si>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</si>
  <si>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</si>
  <si>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</si>
  <si>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</si>
  <si>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</si>
  <si>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</si>
  <si>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</si>
  <si>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</si>
  <si>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</si>
  <si>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</si>
  <si>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</si>
  <si>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</si>
  <si>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</si>
  <si>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</si>
  <si>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</si>
  <si>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</si>
  <si>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</si>
  <si>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</si>
  <si>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</si>
  <si>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</si>
  <si>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</si>
  <si>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</si>
  <si>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</si>
  <si>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</si>
  <si>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</si>
  <si>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</si>
  <si>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</si>
  <si>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</si>
  <si>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</si>
  <si>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</si>
  <si>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</si>
  <si>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</si>
  <si>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</si>
  <si>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</si>
  <si>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</si>
  <si>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</si>
  <si>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</si>
  <si>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</si>
  <si>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</si>
  <si>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</si>
  <si>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</si>
  <si>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</si>
  <si>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</si>
  <si>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</si>
  <si>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</si>
  <si>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</si>
  <si>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</si>
  <si>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</si>
  <si>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</si>
  <si>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</si>
  <si>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</si>
  <si>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</si>
  <si>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</si>
  <si>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</si>
  <si>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</si>
  <si>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</si>
  <si>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</si>
  <si>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</si>
  <si>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</si>
  <si>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</si>
  <si>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</si>
  <si>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</si>
  <si>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</si>
  <si>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</si>
  <si>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</si>
  <si>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</si>
  <si>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</si>
  <si>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</si>
  <si>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</si>
  <si>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</si>
  <si>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</si>
  <si>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</si>
  <si>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</si>
  <si>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</si>
  <si>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</si>
  <si>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</si>
  <si>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</si>
  <si>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</si>
  <si>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</si>
  <si>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</si>
  <si>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</si>
  <si>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</si>
  <si>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</si>
  <si>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</si>
  <si>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</si>
  <si>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</si>
  <si>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</si>
  <si>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</si>
  <si>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</si>
  <si>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</si>
  <si>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</si>
  <si>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</si>
  <si>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</si>
  <si>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</si>
  <si>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</si>
  <si>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</si>
  <si>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</si>
  <si>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</si>
  <si>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</si>
  <si>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</si>
  <si>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</si>
  <si>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</si>
  <si>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</si>
  <si>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</si>
  <si>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</si>
  <si>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</si>
  <si>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</si>
  <si>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</si>
  <si>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</si>
  <si>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</si>
  <si>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</si>
  <si>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</si>
  <si>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</si>
  <si>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</si>
  <si>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</si>
  <si>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</si>
  <si>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</si>
  <si>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</si>
  <si>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</si>
  <si>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</si>
  <si>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</si>
  <si>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</si>
  <si>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</si>
  <si>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</si>
  <si>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</si>
  <si>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</si>
  <si>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</si>
  <si>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</si>
  <si>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</si>
  <si>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</si>
  <si>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</si>
  <si>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</si>
  <si>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</si>
  <si>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</si>
  <si>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</si>
  <si>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</si>
  <si>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</si>
  <si>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</si>
  <si>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</si>
  <si>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</si>
  <si>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</si>
  <si>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</si>
  <si>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</si>
  <si>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</si>
  <si>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</si>
  <si>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</si>
  <si>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</si>
  <si>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</si>
  <si>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</si>
  <si>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</si>
  <si>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</si>
  <si>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</si>
  <si>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</si>
  <si>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</si>
  <si>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</si>
  <si>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</si>
  <si>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</si>
  <si>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</si>
  <si>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</si>
  <si>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</si>
  <si>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</si>
  <si>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</si>
  <si>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</si>
  <si>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</si>
  <si>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</si>
  <si>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</si>
  <si>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</si>
  <si>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</si>
  <si>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</si>
  <si>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</si>
  <si>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</si>
  <si>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</si>
  <si>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</si>
  <si>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</si>
  <si>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</si>
  <si>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</si>
  <si>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</si>
  <si>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</si>
  <si>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</si>
  <si>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</si>
  <si>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</si>
  <si>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</si>
  <si>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</si>
  <si>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</si>
  <si>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</si>
  <si>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</si>
  <si>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</si>
  <si>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</si>
  <si>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</si>
  <si>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</si>
  <si>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</si>
  <si>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</si>
  <si>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</si>
  <si>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</si>
  <si>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</si>
  <si>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</si>
  <si>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</si>
  <si>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</si>
  <si>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</si>
  <si>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</si>
  <si>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</si>
  <si>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</si>
  <si>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</si>
  <si>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</si>
  <si>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</si>
  <si>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</si>
  <si>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</si>
  <si>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</si>
  <si>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</si>
  <si>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</si>
  <si>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</si>
  <si>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</si>
  <si>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</si>
  <si>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</si>
  <si>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</si>
  <si>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</si>
  <si>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</si>
  <si>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</si>
  <si>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</si>
  <si>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</si>
  <si>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</si>
  <si>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</si>
  <si>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</si>
  <si>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</si>
  <si>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</si>
  <si>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</si>
  <si>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</si>
  <si>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</si>
  <si>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</si>
  <si>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</si>
  <si>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</si>
  <si>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</si>
  <si>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</si>
  <si>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</si>
  <si>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</si>
  <si>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</si>
  <si>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</si>
  <si>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</si>
  <si>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</si>
  <si>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</si>
  <si>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</si>
  <si>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</si>
  <si>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</si>
  <si>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</si>
  <si>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</si>
  <si>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</si>
  <si>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</si>
  <si>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</si>
  <si>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</si>
  <si>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</si>
  <si>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</si>
  <si>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</si>
  <si>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</si>
  <si>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</si>
  <si>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</si>
  <si>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</si>
  <si>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</si>
  <si>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</si>
  <si>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</si>
  <si>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</si>
  <si>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</si>
  <si>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</si>
  <si>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</si>
  <si>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</si>
  <si>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</si>
  <si>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</si>
  <si>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</si>
  <si>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</si>
  <si>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</si>
  <si>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</si>
  <si>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</si>
  <si>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</si>
  <si>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</si>
  <si>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</si>
  <si>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</si>
  <si>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</si>
  <si>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</si>
  <si>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</si>
  <si>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</si>
  <si>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</si>
  <si>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</si>
  <si>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</si>
  <si>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</si>
  <si>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</si>
  <si>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</si>
  <si>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</si>
  <si>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</si>
  <si>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</si>
  <si>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</si>
  <si>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</si>
  <si>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</si>
  <si>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</si>
  <si>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</si>
  <si>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</si>
  <si>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</si>
  <si>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</si>
  <si>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</si>
  <si>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</si>
  <si>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</si>
  <si>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</si>
  <si>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</si>
  <si>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</si>
  <si>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</si>
  <si>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</si>
  <si>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</si>
  <si>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</si>
  <si>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</si>
  <si>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</si>
  <si>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</si>
  <si>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</si>
  <si>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</si>
  <si>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</si>
  <si>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</si>
  <si>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</si>
  <si>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</si>
  <si>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</si>
  <si>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</si>
  <si>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</si>
  <si>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</si>
  <si>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</si>
  <si>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</si>
  <si>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</si>
  <si>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</si>
  <si>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</si>
  <si>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</si>
  <si>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</si>
  <si>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</si>
  <si>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</si>
  <si>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</si>
  <si>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</si>
  <si>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</si>
  <si>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</si>
  <si>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</si>
  <si>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</si>
  <si>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</si>
  <si>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</si>
  <si>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</si>
  <si>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</si>
  <si>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</si>
  <si>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</si>
  <si>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</si>
  <si>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</si>
  <si>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</si>
  <si>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</si>
  <si>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</si>
  <si>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</si>
  <si>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</si>
  <si>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</si>
  <si>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</si>
  <si>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</si>
  <si>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</si>
  <si>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</si>
  <si>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</si>
  <si>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</si>
  <si>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</si>
  <si>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</si>
  <si>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</si>
  <si>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</si>
  <si>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</si>
  <si>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</si>
  <si>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</si>
  <si>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</si>
  <si>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</si>
  <si>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</si>
  <si>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</si>
  <si>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</si>
  <si>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</si>
  <si>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</si>
  <si>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</si>
  <si>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</si>
  <si>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</si>
  <si>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</si>
  <si>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</si>
  <si>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</si>
  <si>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</si>
  <si>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</si>
  <si>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</si>
  <si>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</si>
  <si>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</si>
  <si>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</si>
  <si>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</si>
  <si>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</si>
  <si>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</si>
  <si>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</si>
  <si>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</si>
  <si>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</si>
  <si>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</si>
  <si>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</si>
  <si>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</si>
  <si>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</si>
  <si>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</si>
  <si>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</si>
  <si>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</si>
  <si>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</si>
  <si>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</si>
  <si>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</si>
  <si>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</si>
  <si>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</si>
  <si>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</si>
  <si>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</si>
  <si>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</si>
  <si>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</si>
  <si>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</si>
  <si>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</si>
  <si>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</si>
  <si>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</si>
  <si>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</si>
  <si>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</si>
  <si>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</si>
  <si>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</si>
  <si>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</si>
  <si>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</si>
  <si>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</si>
  <si>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</si>
  <si>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</si>
  <si>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</si>
  <si>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</si>
  <si>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</si>
  <si>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</si>
  <si>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</si>
  <si>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</si>
  <si>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</si>
  <si>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</si>
  <si>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</si>
  <si>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</si>
  <si>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</si>
  <si>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</si>
  <si>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</si>
  <si>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</si>
  <si>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</si>
  <si>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</si>
  <si>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</si>
  <si>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</si>
  <si>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</si>
  <si>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</si>
  <si>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</si>
  <si>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</si>
  <si>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</si>
  <si>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</si>
  <si>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</si>
  <si>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</si>
  <si>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</si>
  <si>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</si>
  <si>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</si>
  <si>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</si>
  <si>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</si>
  <si>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</si>
  <si>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</si>
  <si>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</si>
  <si>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</si>
  <si>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</si>
  <si>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</si>
  <si>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</si>
  <si>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</si>
  <si>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</si>
  <si>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</si>
  <si>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</si>
  <si>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</si>
  <si>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</si>
  <si>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</si>
  <si>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</si>
  <si>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</si>
  <si>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</si>
  <si>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</si>
  <si>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</si>
  <si>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</si>
  <si>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</si>
  <si>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</si>
  <si>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</si>
  <si>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</si>
  <si>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</si>
  <si>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</si>
  <si>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</si>
  <si>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</si>
  <si>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</si>
  <si>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</si>
  <si>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</si>
  <si>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</si>
  <si>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</si>
  <si>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</si>
  <si>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</si>
  <si>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</si>
  <si>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</si>
  <si>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</si>
  <si>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</si>
  <si>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</si>
  <si>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</si>
  <si>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</si>
  <si>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</si>
  <si>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</si>
  <si>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</si>
  <si>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</si>
  <si>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</si>
  <si>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</si>
  <si>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</si>
  <si>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</si>
  <si>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</si>
  <si>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</si>
  <si>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</si>
  <si>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</si>
  <si>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</si>
  <si>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</si>
  <si>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</si>
  <si>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</si>
  <si>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</si>
  <si>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</si>
  <si>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</si>
  <si>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</si>
  <si>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</si>
  <si>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</si>
  <si>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</si>
  <si>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</si>
  <si>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</si>
  <si>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</si>
  <si>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</si>
  <si>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</si>
  <si>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</si>
  <si>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</si>
  <si>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</si>
  <si>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</si>
  <si>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</si>
  <si>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</si>
  <si>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</si>
  <si>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</si>
  <si>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</si>
  <si>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</si>
  <si>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</si>
  <si>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</si>
  <si>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</si>
  <si>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</si>
  <si>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</si>
  <si>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</si>
  <si>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</si>
  <si>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</si>
  <si>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</si>
  <si>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</si>
  <si>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</si>
  <si>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</si>
  <si>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</si>
  <si>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</si>
  <si>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</si>
  <si>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</si>
  <si>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</si>
  <si>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</si>
  <si>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</si>
  <si>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</si>
  <si>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</si>
  <si>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</si>
  <si>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</si>
  <si>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</si>
  <si>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</si>
  <si>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</si>
  <si>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</si>
  <si>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</si>
  <si>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</si>
  <si>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</si>
  <si>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</si>
  <si>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</si>
  <si>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</si>
  <si>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</si>
  <si>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</si>
  <si>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</si>
  <si>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</si>
  <si>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</si>
  <si>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</si>
  <si>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</si>
  <si>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</si>
  <si>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</si>
  <si>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</si>
  <si>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</si>
  <si>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</si>
  <si>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</si>
  <si>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</si>
  <si>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</si>
  <si>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</si>
  <si>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</si>
  <si>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</si>
  <si>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</si>
  <si>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</si>
  <si>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</si>
  <si>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</si>
  <si>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</si>
  <si>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</si>
  <si>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</si>
  <si>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</si>
  <si>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</si>
  <si>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</si>
  <si>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</si>
  <si>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</si>
  <si>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</si>
  <si>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</si>
  <si>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</si>
  <si>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</si>
  <si>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</si>
  <si>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</si>
  <si>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</si>
  <si>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</si>
  <si>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</si>
  <si>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</si>
  <si>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</si>
  <si>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</si>
  <si>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</si>
  <si>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</si>
  <si>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</si>
  <si>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</si>
  <si>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</si>
  <si>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</si>
  <si>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</si>
  <si>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</si>
  <si>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</si>
  <si>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</si>
  <si>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</si>
  <si>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</si>
  <si>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</si>
  <si>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</si>
  <si>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</si>
  <si>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</si>
  <si>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</si>
  <si>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</si>
  <si>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</si>
  <si>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</si>
  <si>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</si>
  <si>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</si>
  <si>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</si>
  <si>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</si>
  <si>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</si>
  <si>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</si>
  <si>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</si>
  <si>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</si>
  <si>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</si>
  <si>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</si>
  <si>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</si>
  <si>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</si>
  <si>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</si>
  <si>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</si>
  <si>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</si>
  <si>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</si>
  <si>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</si>
  <si>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</si>
  <si>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</si>
  <si>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</si>
  <si>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</si>
  <si>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</si>
  <si>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</si>
  <si>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</si>
  <si>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</si>
  <si>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</si>
  <si>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</si>
  <si>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</si>
  <si>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</si>
  <si>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</si>
  <si>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</si>
  <si>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</si>
  <si>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</si>
  <si>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</si>
  <si>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</si>
  <si>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</si>
  <si>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</si>
  <si>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</si>
  <si>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</si>
  <si>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</si>
  <si>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</si>
  <si>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</si>
  <si>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</si>
  <si>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</si>
  <si>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</si>
  <si>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</si>
  <si>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</si>
  <si>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</si>
  <si>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</si>
  <si>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</si>
  <si>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</si>
  <si>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</si>
  <si>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</si>
  <si>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</si>
  <si>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</si>
  <si>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</si>
  <si>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</si>
  <si>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</si>
  <si>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</si>
  <si>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</si>
  <si>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</si>
  <si>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</si>
  <si>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</si>
  <si>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</si>
  <si>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</si>
  <si>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</si>
  <si>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</si>
  <si>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</si>
  <si>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</si>
  <si>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</si>
  <si>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</si>
  <si>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</si>
  <si>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</si>
  <si>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</si>
  <si>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</si>
  <si>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</si>
  <si>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</si>
  <si>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</si>
  <si>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</si>
  <si>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</si>
  <si>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</si>
  <si>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</si>
  <si>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</si>
  <si>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</si>
  <si>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</si>
  <si>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</si>
  <si>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</si>
  <si>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</si>
  <si>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</si>
  <si>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</si>
  <si>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</si>
  <si>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</si>
  <si>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</si>
  <si>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</si>
  <si>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</si>
  <si>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</si>
  <si>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</si>
  <si>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</si>
  <si>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</si>
  <si>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</si>
  <si>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</si>
  <si>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</si>
  <si>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</si>
  <si>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</si>
  <si>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</si>
  <si>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</si>
  <si>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</si>
  <si>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</si>
  <si>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</si>
  <si>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</si>
  <si>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</si>
  <si>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</si>
  <si>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</si>
  <si>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</si>
  <si>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</si>
  <si>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</si>
  <si>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</si>
  <si>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</si>
  <si>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</si>
  <si>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</si>
  <si>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</si>
  <si>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</si>
  <si>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</si>
  <si>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</si>
  <si>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</si>
  <si>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</si>
  <si>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</si>
  <si>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</si>
  <si>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</si>
  <si>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</si>
  <si>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</si>
  <si>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</si>
  <si>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</si>
  <si>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</si>
  <si>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</si>
  <si>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</si>
  <si>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</si>
  <si>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</si>
  <si>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</si>
  <si>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</si>
  <si>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</si>
  <si>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</si>
  <si>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</si>
  <si>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</si>
  <si>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</si>
  <si>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</si>
  <si>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</si>
  <si>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</si>
  <si>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</si>
  <si>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</si>
  <si>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</si>
  <si>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</si>
  <si>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</si>
  <si>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</si>
  <si>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</si>
  <si>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</si>
  <si>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</si>
  <si>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</si>
  <si>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</si>
  <si>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</si>
  <si>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</si>
  <si>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</si>
  <si>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</si>
  <si>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</si>
  <si>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</si>
  <si>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</si>
  <si>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</si>
  <si>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</si>
  <si>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</si>
  <si>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</si>
  <si>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</si>
  <si>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</si>
  <si>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</si>
  <si>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</si>
  <si>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</si>
  <si>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</si>
  <si>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</si>
  <si>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</si>
  <si>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</si>
  <si>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</si>
  <si>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</si>
  <si>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</si>
  <si>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</si>
  <si>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</si>
  <si>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</si>
  <si>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</si>
  <si>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</si>
  <si>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</si>
  <si>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</si>
  <si>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</si>
  <si>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</si>
  <si>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</si>
  <si>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</si>
  <si>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</si>
  <si>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</si>
  <si>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</si>
  <si>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</si>
  <si>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</si>
  <si>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</si>
  <si>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</si>
  <si>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</si>
  <si>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</si>
  <si>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</si>
  <si>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</si>
  <si>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</si>
  <si>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</si>
  <si>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</si>
  <si>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</si>
  <si>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</si>
  <si>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</si>
  <si>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</si>
  <si>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</si>
  <si>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</si>
  <si>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</si>
  <si>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</si>
  <si>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</si>
  <si>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</si>
  <si>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</si>
  <si>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</si>
  <si>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</si>
  <si>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</si>
  <si>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</si>
  <si>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</si>
  <si>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</si>
  <si>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</si>
  <si>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</si>
  <si>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</si>
  <si>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</si>
  <si>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</si>
  <si>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</si>
  <si>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</si>
  <si>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</si>
  <si>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</si>
  <si>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</si>
  <si>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</si>
  <si>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</si>
  <si>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</si>
  <si>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</si>
  <si>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</si>
  <si>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</si>
  <si>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</si>
  <si>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</si>
  <si>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</si>
  <si>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</si>
  <si>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</si>
  <si>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</si>
  <si>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</si>
  <si>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</si>
  <si>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</si>
  <si>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</si>
  <si>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</si>
  <si>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</si>
  <si>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</si>
  <si>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</si>
  <si>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</si>
  <si>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</si>
  <si>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</si>
  <si>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</si>
  <si>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</si>
  <si>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</si>
  <si>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</si>
  <si>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</si>
  <si>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</si>
  <si>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</si>
  <si>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</si>
  <si>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</si>
  <si>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</si>
  <si>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</si>
  <si>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</si>
  <si>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</si>
  <si>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</si>
  <si>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</si>
  <si>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</si>
  <si>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</si>
  <si>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</si>
  <si>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</si>
  <si>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</si>
  <si>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</si>
  <si>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</si>
  <si>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</si>
  <si>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</si>
  <si>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</si>
  <si>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</si>
  <si>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</si>
  <si>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</si>
  <si>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</si>
  <si>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</si>
  <si>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</si>
  <si>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</si>
  <si>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</si>
  <si>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</si>
  <si>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</si>
  <si>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</si>
  <si>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</si>
  <si>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</si>
  <si>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</si>
  <si>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</si>
  <si>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</si>
  <si>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</si>
  <si>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</si>
  <si>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</si>
  <si>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</si>
  <si>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</si>
  <si>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</si>
  <si>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</si>
  <si>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</si>
  <si>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</si>
  <si>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</si>
  <si>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</si>
  <si>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</si>
  <si>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</si>
  <si>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</si>
  <si>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</si>
  <si>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</si>
  <si>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</si>
  <si>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</si>
  <si>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</si>
  <si>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</si>
  <si>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</si>
  <si>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</si>
  <si>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</si>
  <si>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</si>
  <si>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</si>
  <si>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</si>
  <si>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</si>
  <si>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</si>
  <si>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</si>
  <si>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</si>
  <si>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</si>
  <si>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</si>
  <si>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</si>
  <si>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</si>
  <si>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</si>
  <si>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</si>
  <si>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</si>
  <si>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</si>
  <si>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</si>
  <si>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</si>
  <si>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</si>
  <si>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</si>
  <si>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</si>
  <si>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</si>
  <si>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</si>
  <si>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</si>
  <si>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</si>
  <si>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</si>
  <si>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</si>
  <si>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</si>
  <si>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</si>
  <si>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</si>
  <si>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</si>
  <si>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</si>
  <si>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</si>
  <si>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</si>
  <si>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</si>
  <si>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</si>
  <si>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</si>
  <si>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</si>
  <si>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</si>
  <si>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</si>
  <si>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</si>
  <si>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</si>
  <si>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</si>
  <si>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</si>
  <si>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</si>
  <si>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</si>
  <si>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</si>
  <si>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</si>
  <si>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</si>
  <si>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</si>
  <si>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</si>
  <si>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</si>
  <si>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</si>
  <si>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</si>
  <si>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</si>
  <si>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</si>
  <si>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</si>
  <si>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</si>
  <si>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</si>
  <si>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</si>
  <si>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</si>
  <si>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</si>
  <si>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</si>
  <si>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</si>
  <si>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</si>
  <si>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</si>
  <si>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</si>
  <si>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</si>
  <si>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</si>
  <si>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</si>
  <si>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</si>
  <si>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</si>
  <si>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</si>
  <si>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</si>
  <si>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</si>
  <si>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</si>
  <si>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</si>
  <si>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</si>
  <si>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</si>
  <si>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</si>
  <si>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</si>
  <si>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</si>
  <si>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</si>
  <si>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</si>
  <si>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</si>
  <si>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</si>
  <si>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</si>
  <si>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</si>
  <si>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</si>
  <si>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</si>
  <si>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</si>
  <si>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</si>
  <si>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</si>
  <si>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</si>
  <si>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</si>
  <si>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</si>
  <si>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</si>
  <si>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</si>
  <si>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</si>
  <si>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</si>
  <si>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</si>
  <si>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</si>
  <si>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</si>
  <si>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</si>
  <si>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</si>
  <si>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</si>
  <si>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</si>
  <si>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</si>
  <si>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</si>
  <si>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</si>
  <si>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</si>
  <si>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</si>
  <si>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</si>
  <si>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</si>
  <si>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</si>
  <si>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</si>
  <si>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</si>
  <si>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</si>
  <si>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</si>
  <si>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</si>
  <si>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</si>
  <si>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</si>
  <si>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</si>
  <si>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</si>
  <si>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</si>
  <si>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</si>
  <si>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</si>
  <si>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</si>
  <si>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</si>
  <si>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</si>
  <si>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</si>
  <si>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</si>
  <si>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</si>
  <si>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</si>
  <si>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</si>
  <si>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</si>
  <si>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</si>
  <si>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</si>
  <si>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</si>
  <si>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</si>
  <si>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</si>
  <si>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</si>
  <si>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</si>
  <si>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</si>
  <si>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</si>
  <si>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</si>
  <si>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</si>
  <si>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</si>
  <si>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</si>
  <si>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</si>
  <si>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</si>
  <si>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</si>
  <si>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</si>
  <si>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</si>
  <si>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</si>
  <si>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</si>
  <si>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</si>
  <si>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</si>
  <si>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</si>
  <si>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</si>
  <si>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</si>
  <si>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</si>
  <si>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</si>
  <si>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</si>
  <si>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</si>
  <si>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</si>
  <si>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</si>
  <si>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</si>
  <si>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</si>
  <si>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</si>
  <si>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</si>
  <si>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</si>
  <si>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</si>
  <si>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</si>
  <si>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</si>
  <si>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</si>
  <si>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</si>
  <si>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</si>
  <si>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</si>
  <si>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</si>
  <si>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</si>
  <si>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</si>
  <si>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</si>
  <si>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</si>
  <si>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</si>
  <si>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</si>
  <si>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</si>
  <si>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</si>
  <si>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</si>
  <si>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</si>
  <si>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</si>
  <si>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</si>
  <si>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</si>
  <si>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</si>
  <si>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</si>
  <si>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</si>
  <si>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</si>
  <si>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</si>
  <si>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</si>
  <si>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</si>
  <si>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</si>
  <si>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</si>
  <si>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</si>
  <si>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</si>
  <si>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</si>
  <si>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</si>
  <si>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</si>
  <si>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</si>
  <si>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</si>
  <si>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</si>
  <si>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</si>
  <si>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</si>
  <si>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</si>
  <si>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</si>
  <si>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</si>
  <si>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</si>
  <si>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</si>
  <si>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</si>
  <si>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</si>
  <si>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</si>
  <si>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</si>
  <si>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</si>
  <si>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</si>
  <si>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</si>
  <si>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</si>
  <si>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</si>
  <si>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</si>
  <si>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</si>
  <si>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</si>
  <si>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</si>
  <si>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</si>
  <si>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</si>
  <si>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</si>
  <si>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</si>
  <si>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</si>
  <si>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</si>
  <si>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</si>
  <si>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</si>
  <si>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</si>
  <si>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</si>
  <si>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</si>
  <si>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</si>
  <si>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</si>
  <si>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</si>
  <si>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</si>
  <si>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</si>
  <si>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</si>
  <si>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</si>
  <si>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</si>
  <si>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</si>
  <si>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</si>
  <si>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</si>
  <si>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</si>
  <si>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</si>
  <si>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</si>
  <si>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</si>
  <si>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</si>
  <si>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</si>
  <si>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</si>
  <si>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</si>
  <si>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</si>
  <si>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</si>
  <si>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</si>
  <si>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</si>
  <si>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</si>
  <si>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</si>
  <si>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</si>
  <si>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</si>
  <si>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</si>
  <si>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</si>
  <si>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</si>
  <si>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</si>
  <si>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</si>
  <si>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</si>
  <si>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</si>
  <si>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</si>
  <si>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</si>
  <si>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</si>
  <si>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</si>
  <si>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</si>
  <si>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</si>
  <si>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</si>
  <si>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</si>
  <si>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</si>
  <si>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</si>
  <si>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</si>
  <si>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</si>
  <si>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</si>
  <si>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</si>
  <si>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</si>
  <si>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</si>
  <si>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</si>
  <si>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</si>
  <si>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</si>
  <si>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</si>
  <si>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</si>
  <si>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</si>
  <si>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</si>
  <si>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</si>
  <si>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</si>
  <si>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</si>
  <si>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</si>
  <si>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</si>
  <si>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</si>
  <si>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</si>
  <si>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</si>
  <si>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</si>
  <si>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</si>
  <si>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</si>
  <si>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</si>
  <si>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</si>
  <si>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</si>
  <si>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</si>
  <si>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</si>
  <si>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</si>
  <si>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</si>
  <si>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</si>
  <si>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</si>
  <si>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</si>
  <si>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</si>
  <si>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</si>
  <si>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</si>
  <si>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</si>
  <si>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</si>
  <si>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</si>
  <si>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</si>
  <si>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</si>
  <si>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</si>
  <si>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</si>
  <si>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</si>
  <si>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</si>
  <si>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</si>
  <si>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</si>
  <si>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</si>
  <si>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</si>
  <si>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</si>
  <si>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</si>
  <si>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</si>
  <si>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</si>
  <si>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</si>
  <si>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</si>
  <si>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</si>
  <si>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</si>
  <si>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</si>
  <si>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</si>
  <si>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</si>
  <si>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</si>
  <si>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</si>
  <si>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</si>
  <si>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</si>
  <si>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</si>
  <si>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</si>
  <si>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</si>
  <si>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</si>
  <si>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</si>
  <si>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</si>
  <si>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</si>
  <si>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</si>
  <si>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</si>
  <si>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</si>
  <si>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</si>
  <si>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</si>
  <si>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</si>
  <si>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</si>
  <si>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</si>
  <si>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</si>
  <si>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</si>
  <si>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</si>
  <si>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</si>
  <si>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</si>
  <si>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</si>
  <si>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</si>
  <si>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</si>
  <si>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</si>
  <si>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</si>
  <si>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</si>
  <si>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</si>
  <si>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</si>
  <si>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</si>
  <si>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</si>
  <si>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</si>
  <si>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</si>
  <si>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</si>
  <si>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</si>
  <si>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</si>
  <si>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</si>
  <si>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</si>
  <si>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</si>
  <si>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</si>
  <si>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</si>
  <si>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</si>
  <si>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</si>
  <si>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</si>
  <si>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</si>
  <si>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</si>
  <si>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</si>
  <si>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</si>
  <si>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</si>
  <si>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</si>
  <si>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</si>
  <si>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</si>
  <si>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</si>
  <si>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</si>
  <si>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</si>
  <si>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</si>
  <si>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</si>
  <si>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</si>
  <si>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</si>
  <si>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</si>
  <si>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</si>
  <si>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</si>
  <si>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</si>
  <si>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</si>
  <si>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</si>
  <si>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</si>
  <si>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</si>
  <si>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</si>
  <si>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</si>
  <si>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</si>
  <si>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</si>
  <si>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</si>
  <si>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</si>
  <si>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</si>
  <si>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</si>
  <si>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</si>
  <si>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</si>
  <si>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</si>
  <si>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</si>
  <si>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</si>
  <si>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</si>
  <si>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</si>
  <si>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</si>
  <si>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</si>
  <si>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</si>
  <si>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</si>
  <si>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</si>
  <si>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</si>
  <si>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</si>
  <si>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</si>
  <si>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</si>
  <si>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</si>
  <si>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</si>
  <si>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</si>
  <si>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</si>
  <si>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</si>
  <si>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</si>
  <si>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</si>
  <si>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</si>
  <si>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</si>
  <si>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</si>
  <si>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</si>
  <si>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</si>
  <si>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</si>
  <si>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</si>
  <si>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</si>
  <si>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</si>
  <si>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</si>
  <si>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</si>
  <si>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</si>
  <si>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</si>
  <si>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</si>
  <si>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</si>
  <si>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</si>
  <si>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</si>
  <si>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</si>
  <si>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</si>
  <si>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</si>
  <si>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</si>
  <si>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</si>
  <si>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</si>
  <si>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</si>
  <si>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</si>
  <si>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</si>
  <si>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</si>
  <si>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</si>
  <si>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</si>
  <si>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</si>
  <si>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</si>
  <si>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</si>
  <si>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</si>
  <si>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</si>
  <si>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</si>
  <si>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</si>
  <si>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</si>
  <si>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</si>
  <si>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</si>
  <si>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</si>
  <si>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</si>
  <si>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</si>
  <si>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</si>
  <si>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</si>
  <si>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</si>
  <si>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</si>
  <si>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</si>
  <si>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</si>
  <si>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</si>
  <si>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</si>
  <si>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</si>
  <si>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</si>
  <si>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</si>
  <si>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</si>
  <si>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</si>
  <si>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</si>
  <si>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</si>
  <si>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</si>
  <si>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</si>
  <si>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</si>
  <si>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</si>
  <si>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</si>
  <si>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</si>
  <si>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</si>
  <si>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</si>
  <si>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</si>
  <si>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</si>
  <si>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</si>
  <si>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</si>
  <si>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</si>
  <si>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</si>
  <si>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</si>
  <si>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</si>
  <si>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</si>
  <si>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</si>
  <si>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</si>
  <si>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</si>
  <si>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</si>
  <si>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</si>
  <si>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</si>
  <si>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</si>
  <si>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</si>
  <si>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</si>
  <si>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</si>
  <si>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</si>
  <si>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</si>
  <si>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</si>
  <si>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</si>
  <si>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</si>
  <si>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</si>
  <si>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</si>
  <si>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</si>
  <si>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</si>
  <si>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</si>
  <si>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</si>
  <si>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</si>
  <si>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</si>
  <si>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</si>
  <si>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</si>
  <si>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</si>
  <si>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</si>
  <si>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</si>
  <si>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</si>
  <si>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</si>
  <si>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</si>
  <si>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</si>
  <si>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</si>
  <si>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</si>
  <si>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</si>
  <si>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</si>
  <si>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</si>
  <si>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</si>
  <si>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</si>
  <si>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</si>
  <si>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</si>
  <si>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</si>
  <si>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</si>
  <si>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</si>
  <si>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</si>
  <si>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</si>
  <si>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</si>
  <si>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</si>
  <si>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</si>
  <si>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</si>
  <si>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</si>
  <si>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</si>
  <si>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</si>
  <si>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</si>
  <si>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</si>
  <si>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</si>
  <si>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</si>
  <si>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</si>
  <si>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</si>
  <si>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</si>
  <si>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</si>
  <si>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</si>
  <si>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</si>
  <si>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</si>
  <si>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</si>
  <si>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</si>
  <si>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</si>
  <si>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</si>
  <si>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</si>
  <si>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</si>
  <si>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</si>
  <si>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</si>
  <si>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</si>
  <si>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</si>
  <si>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</si>
  <si>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</si>
  <si>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</si>
  <si>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</si>
  <si>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</si>
  <si>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</si>
  <si>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</si>
  <si>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</si>
  <si>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</si>
  <si>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</si>
  <si>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</si>
  <si>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</si>
  <si>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</si>
  <si>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</si>
  <si>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</si>
  <si>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</si>
  <si>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</si>
  <si>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</si>
  <si>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</si>
  <si>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</si>
  <si>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</si>
  <si>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</si>
  <si>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</si>
  <si>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</si>
  <si>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</si>
  <si>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</si>
  <si>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</si>
  <si>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</si>
  <si>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</si>
  <si>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</si>
  <si>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</si>
  <si>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</si>
  <si>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</si>
  <si>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</si>
  <si>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</si>
  <si>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</si>
  <si>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</si>
  <si>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</si>
  <si>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</si>
  <si>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</si>
  <si>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</si>
  <si>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</si>
  <si>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</si>
  <si>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</si>
  <si>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</si>
  <si>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</si>
  <si>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</si>
  <si>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</si>
  <si>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</si>
  <si>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</si>
  <si>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</si>
  <si>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</si>
  <si>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</si>
  <si>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</si>
  <si>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</si>
  <si>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</si>
  <si>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</si>
  <si>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</si>
  <si>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</si>
  <si>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</si>
  <si>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</si>
  <si>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</si>
  <si>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</si>
  <si>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</si>
  <si>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</si>
  <si>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</si>
  <si>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</si>
  <si>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</si>
  <si>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</si>
  <si>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</si>
  <si>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</si>
  <si>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</si>
  <si>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</si>
  <si>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</si>
  <si>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</si>
  <si>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</si>
  <si>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</si>
  <si>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</si>
  <si>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</si>
  <si>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</si>
  <si>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</si>
  <si>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</si>
  <si>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</si>
  <si>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</si>
  <si>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</si>
  <si>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</si>
  <si>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</si>
  <si>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</si>
  <si>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</si>
  <si>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</si>
  <si>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</si>
  <si>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</si>
  <si>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</si>
  <si>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</si>
  <si>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</si>
  <si>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</si>
  <si>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</si>
  <si>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</si>
  <si>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</si>
  <si>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</si>
  <si>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</si>
  <si>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</si>
  <si>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</si>
  <si>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</si>
  <si>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</si>
  <si>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</si>
  <si>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</si>
  <si>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</si>
  <si>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</si>
  <si>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</si>
  <si>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</si>
  <si>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</si>
  <si>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</si>
  <si>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</si>
  <si>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</si>
  <si>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</si>
  <si>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</si>
  <si>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</si>
  <si>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</si>
  <si>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</si>
  <si>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</si>
  <si>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</si>
  <si>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</si>
  <si>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</si>
  <si>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</si>
  <si>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</si>
  <si>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</si>
  <si>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</si>
  <si>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</si>
  <si>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</si>
  <si>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</si>
  <si>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</si>
  <si>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</si>
  <si>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</si>
  <si>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</si>
  <si>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</si>
  <si>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</si>
  <si>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</si>
  <si>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</si>
  <si>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</si>
  <si>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</si>
  <si>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</si>
  <si>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</si>
  <si>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</si>
  <si>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</si>
  <si>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</si>
  <si>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</si>
  <si>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</si>
  <si>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</si>
  <si>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</si>
  <si>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</si>
  <si>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</si>
  <si>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</si>
  <si>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</si>
  <si>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</si>
  <si>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</si>
  <si>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</si>
  <si>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</si>
  <si>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</si>
  <si>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</si>
  <si>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</si>
  <si>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</si>
  <si>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</si>
  <si>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</si>
  <si>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</si>
  <si>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</si>
  <si>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</si>
  <si>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</si>
  <si>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</si>
  <si>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</si>
  <si>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</si>
  <si>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</si>
  <si>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</si>
  <si>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</si>
  <si>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</si>
  <si>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</si>
  <si>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</si>
  <si>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</si>
  <si>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</si>
  <si>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</si>
  <si>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</si>
  <si>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</si>
  <si>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</si>
  <si>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</si>
  <si>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</si>
  <si>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</si>
  <si>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</si>
  <si>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</si>
  <si>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</si>
  <si>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</si>
  <si>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</si>
  <si>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</si>
  <si>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</si>
  <si>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</si>
  <si>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</si>
  <si>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</si>
  <si>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</si>
  <si>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</si>
  <si>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</si>
  <si>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</si>
  <si>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</si>
  <si>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</si>
  <si>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</si>
  <si>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</si>
  <si>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</si>
  <si>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</si>
  <si>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</si>
  <si>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</si>
  <si>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</si>
  <si>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</si>
  <si>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</si>
  <si>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</si>
  <si>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</si>
  <si>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</si>
  <si>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</si>
  <si>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</si>
  <si>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</si>
  <si>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</si>
  <si>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</si>
  <si>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</si>
  <si>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</si>
  <si>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</si>
  <si>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</si>
  <si>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</si>
  <si>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</si>
  <si>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</si>
  <si>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</si>
  <si>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</si>
  <si>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</si>
  <si>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</si>
  <si>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</si>
  <si>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</si>
  <si>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</si>
  <si>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</si>
  <si>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</si>
  <si>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</si>
  <si>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</si>
  <si>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</si>
  <si>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</si>
  <si>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</si>
  <si>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</si>
  <si>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</si>
  <si>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</si>
  <si>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</si>
  <si>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</si>
  <si>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</si>
  <si>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</si>
  <si>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</si>
  <si>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</si>
  <si>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</si>
  <si>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</si>
  <si>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</si>
  <si>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</si>
  <si>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</si>
  <si>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</si>
  <si>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</si>
  <si>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</si>
  <si>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</si>
  <si>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</si>
  <si>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</si>
  <si>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</si>
  <si>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</si>
  <si>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</si>
  <si>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</si>
  <si>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</si>
  <si>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</si>
  <si>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</si>
  <si>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</si>
  <si>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</si>
  <si>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</si>
  <si>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</si>
  <si>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</si>
  <si>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</si>
  <si>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</si>
  <si>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</si>
  <si>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</si>
  <si>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</si>
  <si>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</si>
  <si>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</si>
  <si>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</si>
  <si>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</si>
  <si>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</si>
  <si>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</si>
  <si>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</si>
  <si>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</si>
  <si>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</si>
  <si>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</si>
  <si>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</si>
  <si>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</si>
  <si>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</si>
  <si>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</si>
  <si>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</si>
  <si>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</si>
  <si>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</si>
  <si>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</si>
  <si>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</si>
  <si>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</si>
  <si>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</si>
  <si>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</si>
  <si>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</si>
  <si>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</si>
  <si>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</si>
  <si>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</si>
  <si>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</si>
  <si>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</si>
  <si>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</si>
  <si>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</si>
  <si>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</si>
  <si>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</si>
  <si>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</si>
  <si>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</si>
  <si>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</si>
  <si>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</si>
  <si>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</si>
  <si>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</si>
  <si>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</si>
  <si>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</si>
  <si>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</si>
  <si>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</si>
  <si>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</si>
  <si>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</si>
  <si>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</si>
  <si>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</si>
  <si>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</si>
  <si>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</si>
  <si>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</si>
  <si>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</si>
  <si>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</si>
  <si>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</si>
  <si>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</si>
  <si>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</si>
  <si>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</si>
  <si>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</si>
  <si>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</si>
  <si>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</si>
  <si>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</si>
  <si>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</si>
  <si>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</si>
  <si>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</si>
  <si>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</si>
  <si>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</si>
  <si>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</si>
  <si>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</si>
  <si>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</si>
  <si>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</si>
  <si>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</si>
  <si>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</si>
  <si>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</si>
  <si>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</si>
  <si>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</si>
  <si>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</si>
  <si>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</si>
  <si>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</si>
  <si>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</si>
  <si>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</si>
  <si>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</si>
  <si>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</si>
  <si>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</si>
  <si>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</si>
  <si>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</si>
  <si>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</si>
  <si>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</si>
  <si>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</si>
  <si>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</si>
  <si>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</si>
  <si>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</si>
  <si>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</si>
  <si>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</si>
  <si>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</si>
  <si>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</si>
  <si>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</si>
  <si>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</si>
  <si>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</si>
  <si>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</si>
  <si>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</si>
  <si>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</si>
  <si>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</si>
  <si>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</si>
  <si>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</si>
  <si>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</si>
  <si>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</si>
  <si>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</si>
  <si>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</si>
  <si>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</si>
  <si>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</si>
  <si>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</si>
  <si>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</si>
  <si>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</si>
  <si>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</si>
  <si>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</si>
  <si>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</si>
  <si>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</si>
  <si>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</si>
  <si>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</si>
  <si>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</si>
  <si>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</si>
  <si>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</si>
  <si>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</si>
  <si>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</si>
  <si>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</si>
  <si>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</si>
  <si>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</si>
  <si>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</si>
  <si>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</si>
  <si>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</si>
  <si>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</si>
  <si>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</si>
  <si>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</si>
  <si>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</si>
  <si>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</si>
  <si>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</si>
  <si>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</si>
  <si>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</si>
  <si>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</si>
  <si>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</si>
  <si>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</si>
  <si>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</si>
  <si>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</si>
  <si>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</si>
  <si>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</si>
  <si>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</si>
  <si>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</si>
  <si>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</si>
  <si>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</si>
  <si>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</si>
  <si>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</si>
  <si>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</si>
  <si>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</si>
  <si>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</si>
  <si>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</si>
  <si>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</si>
  <si>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</si>
  <si>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</si>
  <si>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</si>
  <si>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</si>
  <si>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</si>
  <si>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</si>
  <si>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</si>
  <si>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</si>
  <si>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</si>
  <si>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</si>
  <si>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</si>
  <si>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</si>
  <si>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</si>
  <si>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</si>
  <si>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</si>
  <si>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</si>
  <si>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</si>
  <si>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</si>
  <si>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</si>
  <si>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</si>
  <si>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</si>
  <si>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</si>
  <si>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</si>
  <si>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</si>
  <si>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</si>
  <si>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</si>
  <si>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</si>
  <si>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</si>
  <si>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</si>
  <si>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</si>
  <si>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</si>
  <si>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</si>
  <si>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</si>
  <si>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</si>
  <si>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</si>
  <si>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</si>
  <si>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</si>
  <si>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</si>
  <si>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</si>
  <si>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</si>
  <si>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</si>
  <si>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</si>
  <si>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</si>
  <si>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</si>
  <si>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</si>
  <si>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</si>
  <si>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</si>
  <si>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</si>
  <si>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</si>
  <si>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</si>
  <si>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</si>
  <si>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</si>
  <si>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</si>
  <si>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</si>
  <si>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</si>
  <si>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</si>
  <si>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</si>
  <si>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</si>
  <si>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</si>
  <si>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</si>
  <si>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</si>
  <si>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</si>
  <si>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</si>
  <si>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</si>
  <si>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</si>
  <si>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</si>
  <si>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</si>
  <si>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</si>
  <si>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</si>
  <si>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</si>
  <si>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</si>
  <si>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</si>
  <si>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</si>
  <si>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</si>
  <si>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</si>
  <si>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</si>
  <si>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</si>
  <si>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</si>
  <si>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</si>
  <si>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</si>
  <si>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</si>
  <si>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</si>
  <si>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</si>
  <si>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</si>
  <si>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</si>
  <si>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</si>
  <si>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</si>
  <si>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</si>
  <si>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</si>
  <si>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</si>
  <si>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</si>
  <si>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</si>
  <si>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</si>
  <si>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</si>
  <si>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</si>
  <si>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</si>
  <si>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</si>
  <si>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</si>
  <si>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</si>
  <si>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</si>
  <si>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</si>
  <si>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</si>
  <si>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</si>
  <si>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</si>
  <si>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</si>
  <si>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</si>
  <si>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</si>
  <si>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</si>
  <si>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</si>
  <si>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</si>
  <si>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</si>
  <si>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</si>
  <si>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</si>
  <si>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</si>
  <si>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</si>
  <si>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</si>
  <si>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</si>
  <si>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</si>
  <si>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</si>
  <si>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</si>
  <si>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</si>
  <si>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</si>
  <si>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</si>
  <si>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</si>
  <si>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</si>
  <si>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</si>
  <si>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</si>
  <si>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</si>
  <si>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</si>
  <si>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</si>
  <si>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</si>
  <si>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</si>
  <si>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</si>
  <si>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</si>
  <si>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</si>
  <si>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</si>
  <si>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</si>
  <si>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</si>
  <si>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</si>
  <si>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</si>
  <si>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</si>
  <si>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</si>
  <si>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</si>
  <si>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</si>
  <si>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</si>
  <si>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</si>
  <si>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</si>
  <si>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</si>
  <si>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</si>
  <si>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</si>
  <si>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</si>
  <si>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</si>
  <si>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</si>
  <si>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</si>
  <si>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</si>
  <si>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</si>
  <si>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</si>
  <si>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</si>
  <si>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</si>
  <si>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</si>
  <si>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</si>
  <si>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</si>
  <si>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</si>
  <si>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</si>
  <si>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</si>
  <si>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</si>
  <si>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</si>
  <si>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</si>
  <si>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</si>
  <si>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</si>
  <si>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</si>
  <si>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</si>
  <si>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</si>
  <si>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</si>
  <si>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</si>
  <si>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</si>
  <si>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</si>
  <si>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</si>
  <si>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</si>
  <si>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</si>
  <si>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</si>
  <si>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</si>
  <si>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</si>
  <si>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</si>
  <si>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</si>
  <si>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</si>
  <si>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</si>
  <si>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</si>
  <si>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</si>
  <si>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</si>
  <si>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</si>
  <si>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</si>
  <si>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</si>
  <si>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</si>
  <si>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</si>
  <si>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</si>
  <si>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</si>
  <si>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</si>
  <si>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</si>
  <si>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</si>
  <si>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</si>
  <si>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</si>
  <si>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</si>
  <si>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</si>
  <si>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</si>
  <si>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</si>
  <si>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</si>
  <si>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</si>
  <si>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</si>
  <si>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</si>
  <si>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</si>
  <si>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</si>
  <si>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</si>
  <si>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</si>
  <si>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</si>
  <si>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</si>
  <si>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</si>
  <si>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</si>
  <si>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</si>
  <si>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</si>
  <si>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</si>
  <si>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</si>
  <si>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</si>
  <si>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</si>
  <si>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</si>
  <si>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</si>
  <si>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</si>
  <si>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</si>
  <si>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</si>
  <si>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</si>
  <si>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</si>
  <si>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</si>
  <si>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</si>
  <si>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</si>
  <si>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</si>
  <si>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</si>
  <si>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</si>
  <si>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</si>
  <si>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</si>
  <si>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</si>
  <si>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</si>
  <si>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</si>
  <si>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</si>
  <si>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</si>
  <si>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</si>
  <si>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</si>
  <si>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</si>
  <si>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</si>
  <si>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</si>
  <si>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</si>
  <si>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</si>
  <si>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</si>
  <si>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</si>
  <si>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</si>
  <si>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</si>
  <si>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</si>
  <si>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</si>
  <si>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</si>
  <si>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</si>
  <si>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</si>
  <si>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</si>
  <si>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</si>
  <si>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</si>
  <si>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</si>
  <si>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</si>
  <si>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</si>
  <si>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</si>
  <si>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</si>
  <si>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</si>
  <si>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</si>
  <si>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</si>
  <si>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</si>
  <si>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</si>
  <si>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</si>
  <si>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</si>
  <si>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</si>
  <si>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</si>
  <si>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</si>
  <si>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</si>
  <si>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</si>
  <si>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</si>
  <si>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</si>
  <si>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</si>
  <si>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</si>
  <si>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</si>
  <si>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</si>
  <si>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</si>
  <si>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</si>
  <si>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</si>
  <si>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</si>
  <si>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</si>
  <si>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</si>
  <si>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</si>
  <si>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</si>
  <si>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</si>
  <si>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</si>
  <si>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</si>
  <si>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</si>
  <si>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</si>
  <si>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</si>
  <si>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</si>
  <si>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</si>
  <si>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</si>
  <si>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</si>
  <si>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</si>
  <si>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</si>
  <si>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</si>
  <si>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</si>
  <si>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</si>
  <si>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</si>
  <si>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</si>
  <si>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</si>
  <si>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</si>
  <si>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</si>
  <si>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</si>
  <si>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</si>
  <si>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</si>
  <si>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</si>
  <si>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</si>
  <si>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</si>
  <si>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</si>
  <si>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</si>
  <si>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</si>
  <si>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</si>
  <si>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</si>
  <si>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</si>
  <si>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</si>
  <si>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</si>
  <si>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</si>
  <si>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</si>
  <si>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</si>
  <si>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</si>
  <si>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</si>
  <si>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</si>
  <si>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</si>
  <si>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</si>
  <si>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</si>
  <si>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</si>
  <si>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</si>
  <si>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</si>
  <si>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</si>
  <si>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</si>
  <si>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</si>
  <si>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</si>
  <si>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</si>
  <si>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</si>
  <si>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</si>
  <si>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</si>
  <si>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</si>
  <si>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</si>
  <si>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</si>
  <si>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</si>
  <si>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</si>
  <si>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</si>
  <si>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</si>
  <si>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</si>
  <si>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</si>
  <si>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</si>
  <si>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</si>
  <si>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</si>
  <si>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</si>
  <si>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</si>
  <si>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</si>
  <si>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</si>
  <si>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</si>
  <si>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</si>
  <si>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</si>
  <si>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</si>
  <si>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</si>
  <si>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</si>
  <si>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</si>
  <si>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</si>
  <si>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</si>
  <si>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</si>
  <si>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</si>
  <si>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</si>
  <si>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</si>
  <si>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</si>
  <si>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</si>
  <si>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</si>
  <si>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</si>
  <si>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</si>
  <si>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</si>
  <si>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</si>
  <si>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</si>
  <si>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</si>
  <si>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</si>
  <si>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</si>
  <si>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</si>
  <si>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</si>
  <si>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</si>
  <si>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</si>
  <si>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</si>
  <si>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</si>
  <si>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</si>
  <si>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</si>
  <si>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</si>
  <si>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</si>
  <si>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</si>
  <si>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</si>
  <si>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</si>
  <si>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</si>
  <si>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</si>
  <si>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</si>
  <si>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</si>
  <si>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</si>
  <si>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</si>
  <si>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</si>
  <si>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</si>
  <si>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</si>
  <si>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</si>
  <si>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</si>
  <si>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</si>
  <si>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</si>
  <si>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</si>
  <si>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</si>
  <si>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</si>
  <si>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</si>
  <si>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</si>
  <si>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</si>
  <si>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</si>
  <si>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</si>
  <si>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</si>
  <si>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</si>
  <si>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</si>
  <si>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</si>
  <si>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</si>
  <si>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</si>
  <si>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</si>
  <si>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</si>
  <si>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</si>
  <si>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</si>
  <si>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</si>
  <si>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</si>
  <si>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</si>
  <si>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</si>
  <si>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</si>
  <si>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</si>
  <si>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</si>
  <si>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</si>
  <si>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</si>
  <si>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</si>
  <si>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</si>
  <si>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</si>
  <si>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</si>
  <si>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</si>
  <si>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</si>
  <si>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</si>
  <si>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</si>
  <si>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</si>
  <si>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</si>
  <si>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</si>
  <si>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</si>
  <si>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</si>
  <si>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</si>
  <si>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</si>
  <si>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</si>
  <si>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</si>
  <si>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</si>
  <si>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</si>
  <si>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</si>
  <si>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</si>
  <si>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</si>
  <si>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</si>
  <si>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</si>
  <si>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</si>
  <si>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</si>
  <si>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</si>
  <si>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</si>
  <si>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</si>
  <si>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</si>
  <si>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</si>
  <si>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</si>
  <si>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</si>
  <si>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</si>
  <si>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</si>
  <si>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</si>
  <si>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</si>
  <si>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</si>
  <si>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</si>
  <si>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</si>
  <si>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</si>
  <si>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</si>
  <si>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</si>
  <si>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</si>
  <si>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</si>
  <si>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</si>
  <si>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</si>
  <si>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</si>
  <si>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</si>
  <si>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</si>
  <si>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</si>
  <si>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</si>
  <si>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</si>
  <si>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</si>
  <si>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</si>
  <si>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</si>
  <si>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</si>
  <si>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</si>
  <si>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</si>
  <si>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</si>
  <si>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</si>
  <si>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</si>
  <si>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</si>
  <si>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</si>
  <si>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</si>
  <si>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</si>
  <si>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</si>
  <si>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</si>
  <si>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</si>
  <si>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</si>
  <si>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</si>
  <si>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</si>
  <si>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</si>
  <si>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</si>
  <si>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</si>
  <si>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</si>
  <si>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</si>
  <si>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</si>
  <si>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</si>
  <si>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</si>
  <si>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</si>
  <si>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</si>
  <si>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</si>
  <si>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</si>
  <si>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</si>
  <si>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</si>
  <si>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</si>
  <si>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</si>
  <si>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</si>
  <si>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</si>
  <si>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</si>
  <si>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</si>
  <si>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</si>
  <si>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</si>
  <si>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</si>
  <si>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</si>
  <si>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</si>
  <si>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</si>
  <si>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</si>
  <si>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</si>
  <si>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</si>
  <si>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</si>
  <si>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</si>
  <si>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</si>
  <si>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</si>
  <si>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</si>
  <si>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</si>
  <si>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</si>
  <si>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</si>
  <si>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</si>
  <si>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</si>
  <si>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</si>
  <si>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</si>
  <si>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</si>
  <si>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</si>
  <si>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</si>
  <si>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</si>
  <si>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</si>
  <si>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</si>
  <si>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</si>
  <si>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</si>
  <si>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</si>
  <si>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</si>
  <si>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</si>
  <si>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</si>
  <si>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</si>
  <si>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</si>
  <si>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</si>
  <si>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</si>
  <si>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</si>
  <si>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</si>
  <si>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</si>
  <si>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</si>
  <si>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</si>
  <si>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</si>
  <si>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</si>
  <si>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</si>
  <si>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</si>
  <si>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</si>
  <si>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</si>
  <si>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</si>
  <si>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</si>
  <si>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</si>
  <si>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</si>
  <si>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</si>
  <si>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</si>
  <si>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</si>
  <si>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</si>
  <si>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</si>
  <si>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</si>
  <si>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</si>
  <si>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</si>
  <si>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</si>
  <si>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</si>
  <si>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</si>
  <si>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</si>
  <si>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</si>
  <si>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</si>
  <si>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</si>
  <si>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</si>
  <si>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</si>
  <si>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</si>
  <si>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</si>
  <si>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</si>
  <si>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</si>
  <si>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</si>
  <si>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</si>
  <si>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</si>
  <si>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</si>
  <si>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</si>
  <si>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</si>
  <si>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</si>
  <si>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</si>
  <si>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</si>
  <si>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</si>
  <si>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</si>
  <si>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</si>
  <si>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</si>
  <si>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</si>
  <si>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</si>
  <si>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</si>
  <si>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</si>
  <si>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</si>
  <si>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</si>
  <si>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</si>
  <si>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</si>
  <si>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</si>
  <si>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</si>
  <si>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</si>
  <si>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</si>
  <si>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</si>
  <si>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</si>
  <si>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</si>
  <si>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</si>
  <si>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</si>
  <si>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</si>
  <si>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</si>
  <si>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</si>
  <si>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</si>
  <si>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</si>
  <si>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</si>
  <si>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</si>
  <si>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</si>
  <si>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</si>
  <si>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</si>
  <si>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</si>
  <si>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</si>
  <si>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</si>
  <si>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</si>
  <si>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</si>
  <si>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</si>
  <si>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</si>
  <si>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</si>
  <si>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</si>
  <si>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</si>
  <si>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</si>
  <si>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</si>
  <si>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</si>
  <si>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</si>
  <si>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</si>
  <si>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</si>
  <si>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</si>
  <si>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</si>
  <si>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</si>
  <si>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</si>
  <si>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</si>
  <si>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</si>
  <si>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</si>
  <si>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</si>
  <si>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</si>
  <si>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</si>
  <si>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</si>
  <si>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</si>
  <si>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</si>
  <si>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</si>
  <si>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</si>
  <si>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</si>
  <si>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</si>
  <si>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</si>
  <si>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</si>
  <si>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</si>
  <si>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</si>
  <si>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</si>
  <si>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</si>
  <si>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</si>
  <si>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</si>
  <si>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</si>
  <si>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</si>
  <si>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</si>
  <si>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</si>
  <si>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</si>
  <si>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</si>
  <si>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</si>
  <si>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</si>
  <si>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</si>
  <si>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</si>
  <si>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</si>
  <si>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</si>
  <si>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</si>
  <si>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</si>
  <si>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</si>
  <si>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</si>
  <si>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</si>
  <si>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</si>
  <si>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</si>
  <si>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</si>
  <si>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</si>
  <si>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</si>
  <si>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</si>
  <si>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</si>
  <si>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</si>
  <si>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</si>
  <si>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</si>
  <si>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</si>
  <si>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</si>
  <si>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</si>
  <si>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</si>
  <si>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</si>
  <si>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</si>
  <si>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</si>
  <si>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</si>
  <si>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</si>
  <si>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</si>
  <si>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</si>
  <si>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</si>
  <si>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</si>
  <si>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</si>
  <si>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</si>
  <si>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</si>
  <si>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</si>
  <si>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</si>
  <si>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</si>
  <si>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</si>
  <si>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</si>
  <si>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</si>
  <si>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</si>
  <si>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</si>
  <si>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</si>
  <si>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</si>
  <si>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</si>
  <si>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</si>
  <si>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</si>
  <si>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</si>
  <si>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</si>
  <si>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</si>
  <si>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</si>
  <si>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</si>
  <si>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</si>
  <si>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</si>
  <si>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</si>
  <si>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</si>
  <si>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</si>
  <si>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</si>
  <si>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</si>
  <si>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</si>
  <si>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</si>
  <si>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</si>
  <si>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</si>
  <si>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</si>
  <si>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</si>
  <si>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</si>
  <si>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</si>
  <si>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</si>
  <si>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</si>
  <si>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</si>
  <si>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</si>
  <si>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</si>
  <si>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</si>
  <si>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</si>
  <si>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</si>
  <si>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</si>
  <si>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</si>
  <si>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</si>
  <si>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</si>
  <si>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</si>
  <si>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</si>
  <si>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</si>
  <si>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</si>
  <si>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</si>
  <si>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</si>
  <si>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</si>
  <si>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</si>
  <si>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</si>
  <si>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</si>
  <si>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</si>
  <si>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</si>
  <si>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</si>
  <si>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</si>
  <si>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</si>
  <si>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</si>
  <si>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</si>
  <si>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</si>
  <si>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</si>
  <si>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</si>
  <si>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</si>
  <si>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</si>
  <si>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</si>
  <si>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</si>
  <si>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</si>
  <si>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</si>
  <si>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</si>
  <si>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</si>
  <si>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</si>
  <si>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</si>
  <si>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</si>
  <si>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</si>
  <si>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</si>
  <si>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</si>
  <si>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</si>
  <si>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</si>
  <si>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</si>
  <si>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</si>
  <si>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</si>
  <si>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</si>
  <si>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</si>
  <si>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</si>
  <si>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</si>
  <si>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</si>
  <si>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</si>
  <si>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</si>
  <si>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</si>
  <si>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</si>
  <si>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</si>
  <si>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</si>
  <si>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</si>
  <si>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</si>
  <si>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</si>
  <si>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</si>
  <si>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</si>
  <si>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</si>
  <si>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</si>
  <si>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</si>
  <si>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</si>
  <si>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</si>
  <si>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</si>
  <si>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</si>
  <si>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</si>
  <si>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</si>
  <si>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</si>
  <si>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</si>
  <si>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</si>
  <si>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</si>
  <si>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</si>
  <si>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</si>
  <si>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</si>
  <si>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</si>
  <si>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</si>
  <si>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</si>
  <si>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</si>
  <si>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</si>
  <si>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</si>
  <si>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</si>
  <si>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</si>
  <si>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</si>
  <si>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</si>
  <si>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</si>
  <si>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</si>
  <si>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</si>
  <si>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</si>
  <si>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</si>
  <si>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</si>
  <si>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</si>
  <si>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</si>
  <si>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</si>
  <si>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</si>
  <si>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</si>
  <si>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</si>
  <si>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</si>
  <si>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</si>
  <si>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</si>
  <si>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</si>
  <si>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</si>
  <si>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</si>
  <si>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</si>
  <si>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</si>
  <si>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</si>
  <si>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</si>
  <si>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</si>
  <si>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</si>
  <si>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</si>
  <si>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</si>
  <si>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</si>
  <si>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</si>
  <si>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</si>
  <si>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</si>
  <si>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</si>
  <si>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</si>
  <si>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</si>
  <si>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</si>
  <si>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</si>
  <si>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</si>
  <si>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</si>
  <si>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</si>
  <si>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</si>
  <si>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</si>
  <si>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</si>
  <si>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</si>
  <si>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</si>
  <si>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</si>
  <si>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</si>
  <si>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</si>
  <si>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</si>
  <si>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</si>
  <si>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</si>
  <si>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</si>
  <si>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</si>
  <si>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</si>
  <si>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</si>
  <si>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</si>
  <si>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</si>
  <si>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</si>
  <si>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</si>
  <si>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</si>
  <si>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</si>
  <si>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</si>
  <si>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</si>
  <si>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</si>
  <si>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</si>
  <si>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</si>
  <si>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</si>
  <si>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</si>
  <si>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</si>
  <si>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</si>
  <si>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</si>
  <si>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</si>
  <si>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</si>
  <si>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</si>
  <si>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</si>
  <si>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</si>
  <si>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</si>
  <si>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</si>
  <si>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</si>
  <si>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</si>
  <si>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</si>
  <si>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</si>
  <si>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</si>
  <si>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</si>
  <si>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</si>
  <si>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</si>
  <si>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</si>
  <si>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</si>
  <si>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</si>
  <si>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</si>
  <si>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</si>
  <si>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</si>
  <si>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</si>
  <si>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</si>
  <si>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</si>
  <si>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</si>
  <si>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</si>
  <si>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</si>
  <si>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</si>
  <si>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</si>
  <si>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</si>
  <si>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</si>
  <si>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</si>
  <si>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</si>
  <si>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</si>
  <si>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</si>
  <si>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</si>
  <si>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</si>
  <si>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</si>
  <si>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</si>
  <si>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</si>
  <si>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</si>
  <si>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</si>
  <si>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</si>
  <si>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</si>
  <si>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</si>
  <si>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</si>
  <si>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</si>
  <si>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</si>
  <si>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</si>
  <si>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</si>
  <si>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</si>
  <si>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</si>
  <si>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</si>
  <si>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</si>
  <si>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</si>
  <si>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</si>
  <si>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</si>
  <si>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</si>
  <si>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</si>
  <si>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</si>
  <si>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</si>
  <si>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</si>
  <si>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</si>
  <si>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</si>
  <si>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</si>
  <si>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</si>
  <si>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</si>
  <si>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</si>
  <si>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</si>
  <si>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</si>
  <si>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</si>
  <si>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</si>
  <si>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</si>
  <si>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</si>
  <si>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</si>
  <si>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</si>
  <si>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</si>
  <si>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</si>
  <si>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</si>
  <si>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</si>
  <si>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</si>
  <si>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</si>
  <si>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</si>
  <si>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</si>
  <si>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</si>
  <si>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</si>
  <si>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</si>
  <si>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</si>
  <si>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</si>
  <si>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</si>
  <si>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</si>
  <si>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</si>
  <si>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</si>
  <si>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</si>
  <si>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</si>
  <si>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</si>
  <si>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</si>
  <si>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</si>
  <si>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</si>
  <si>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</si>
  <si>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</si>
  <si>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</si>
  <si>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</si>
  <si>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</si>
  <si>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</si>
  <si>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</si>
  <si>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</si>
  <si>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</si>
  <si>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</si>
  <si>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</si>
  <si>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</si>
  <si>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</si>
  <si>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</si>
  <si>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</si>
  <si>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</si>
  <si>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</si>
  <si>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</si>
  <si>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</si>
  <si>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</si>
  <si>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</si>
  <si>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</si>
  <si>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</si>
  <si>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</si>
  <si>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</si>
  <si>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</si>
  <si>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</si>
  <si>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</si>
  <si>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</si>
  <si>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</si>
  <si>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</si>
  <si>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</si>
  <si>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</si>
  <si>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</si>
  <si>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</si>
  <si>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</si>
  <si>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</si>
  <si>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</si>
  <si>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</si>
  <si>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</si>
  <si>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</si>
  <si>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</si>
  <si>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</si>
  <si>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</si>
  <si>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</si>
  <si>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</si>
  <si>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</si>
  <si>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</si>
  <si>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</si>
  <si>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</si>
  <si>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</si>
  <si>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</si>
  <si>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</si>
  <si>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</si>
  <si>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</si>
  <si>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</si>
  <si>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</si>
  <si>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</si>
  <si>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</si>
  <si>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</si>
  <si>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</si>
  <si>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</si>
  <si>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</si>
  <si>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</si>
  <si>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</si>
  <si>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</si>
  <si>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</si>
  <si>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</si>
  <si>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</si>
  <si>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</si>
  <si>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</si>
  <si>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</si>
  <si>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</si>
  <si>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</si>
  <si>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</si>
  <si>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</si>
  <si>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</si>
  <si>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</si>
  <si>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</si>
  <si>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</si>
  <si>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</si>
  <si>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</si>
  <si>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</si>
  <si>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</si>
  <si>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</si>
  <si>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</si>
  <si>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</si>
  <si>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</si>
  <si>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</si>
  <si>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</si>
  <si>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</si>
  <si>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</si>
  <si>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</si>
  <si>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</si>
  <si>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</si>
  <si>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</si>
  <si>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</si>
  <si>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</si>
  <si>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</si>
  <si>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</si>
  <si>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</si>
  <si>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</si>
  <si>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</si>
  <si>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</si>
  <si>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</si>
  <si>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</si>
  <si>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</si>
  <si>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</si>
  <si>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</si>
  <si>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</si>
  <si>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</si>
  <si>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</si>
  <si>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</si>
  <si>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</si>
  <si>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</si>
  <si>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</si>
  <si>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</si>
  <si>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</si>
  <si>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</si>
  <si>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</si>
  <si>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</si>
  <si>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</si>
  <si>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</si>
  <si>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</si>
  <si>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</si>
  <si>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</si>
  <si>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</si>
  <si>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</si>
  <si>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</si>
  <si>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</si>
  <si>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</si>
  <si>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</si>
  <si>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</si>
  <si>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</si>
  <si>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</si>
  <si>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</si>
  <si>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</si>
  <si>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</si>
  <si>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</si>
  <si>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</si>
  <si>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</si>
  <si>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</si>
  <si>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</si>
  <si>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</si>
  <si>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</si>
  <si>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</si>
  <si>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</si>
  <si>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</si>
  <si>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</si>
  <si>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</si>
  <si>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</si>
  <si>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</si>
  <si>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</si>
  <si>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</si>
  <si>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</si>
  <si>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</si>
  <si>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</si>
  <si>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</si>
  <si>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</si>
  <si>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</si>
  <si>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</si>
  <si>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</si>
  <si>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</si>
  <si>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</si>
  <si>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</si>
  <si>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</si>
  <si>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</si>
  <si>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</si>
  <si>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</si>
  <si>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</si>
  <si>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</si>
  <si>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</si>
  <si>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</si>
  <si>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</si>
  <si>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</si>
  <si>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</si>
  <si>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</si>
  <si>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</si>
  <si>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</si>
  <si>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</si>
  <si>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</si>
  <si>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</si>
  <si>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</si>
  <si>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</si>
  <si>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</si>
  <si>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</si>
  <si>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</si>
  <si>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</si>
  <si>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</si>
  <si>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</si>
  <si>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</si>
  <si>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</si>
  <si>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</si>
  <si>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</si>
  <si>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</si>
  <si>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</si>
  <si>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</si>
  <si>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</si>
  <si>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</si>
  <si>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</si>
  <si>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</si>
  <si>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</si>
  <si>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</si>
  <si>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</si>
  <si>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</si>
  <si>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</si>
  <si>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</si>
  <si>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</si>
  <si>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</si>
  <si>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</si>
  <si>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</si>
  <si>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</si>
  <si>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</si>
  <si>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</si>
  <si>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</si>
  <si>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</si>
  <si>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</si>
  <si>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</si>
  <si>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</si>
  <si>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</si>
  <si>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</si>
  <si>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</si>
  <si>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</si>
  <si>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</si>
  <si>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</si>
  <si>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</si>
  <si>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</si>
  <si>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</si>
  <si>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</si>
  <si>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</si>
  <si>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</si>
  <si>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</si>
  <si>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</si>
  <si>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</si>
  <si>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</si>
  <si>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</si>
  <si>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</si>
  <si>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</si>
  <si>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</si>
  <si>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</si>
  <si>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</si>
  <si>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</si>
  <si>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</si>
  <si>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</si>
  <si>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</si>
  <si>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</si>
  <si>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</si>
  <si>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</si>
  <si>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</si>
  <si>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</si>
  <si>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</si>
  <si>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</si>
  <si>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</si>
  <si>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</si>
  <si>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</si>
  <si>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</si>
  <si>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</si>
  <si>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</si>
  <si>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</si>
  <si>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</si>
  <si>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</si>
  <si>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</si>
  <si>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</si>
  <si>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</si>
  <si>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</si>
  <si>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</si>
  <si>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</si>
  <si>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</si>
  <si>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</si>
  <si>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</si>
  <si>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</si>
  <si>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</si>
  <si>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</si>
  <si>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</si>
  <si>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</si>
  <si>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</si>
  <si>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</si>
  <si>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</si>
  <si>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</si>
  <si>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</si>
  <si>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</si>
  <si>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</si>
  <si>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</si>
  <si>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</si>
  <si>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</si>
  <si>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</si>
  <si>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</si>
  <si>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</si>
  <si>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</si>
  <si>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</si>
  <si>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</si>
  <si>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</si>
  <si>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</si>
  <si>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</si>
  <si>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</si>
  <si>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</si>
  <si>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</si>
  <si>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</si>
  <si>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</si>
  <si>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</si>
  <si>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</si>
  <si>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</si>
  <si>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</si>
  <si>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</si>
  <si>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</si>
  <si>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</si>
  <si>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</si>
  <si>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</si>
  <si>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</si>
  <si>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</si>
  <si>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</si>
  <si>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</si>
  <si>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</si>
  <si>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</si>
  <si>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</si>
  <si>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</si>
  <si>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</si>
  <si>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</si>
  <si>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</si>
  <si>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</si>
  <si>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</si>
  <si>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</si>
  <si>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</si>
  <si>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</si>
  <si>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</si>
  <si>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</si>
  <si>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</si>
  <si>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</si>
  <si>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</si>
  <si>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</si>
  <si>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</si>
  <si>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</si>
  <si>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</si>
  <si>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</si>
  <si>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</si>
  <si>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</si>
  <si>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</si>
  <si>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</si>
  <si>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</si>
  <si>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</si>
  <si>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</si>
  <si>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</si>
  <si>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</si>
  <si>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</si>
  <si>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</si>
  <si>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</si>
  <si>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</si>
  <si>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</si>
  <si>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</si>
  <si>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</si>
  <si>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</si>
  <si>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</si>
  <si>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</si>
  <si>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</si>
  <si>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</si>
  <si>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</si>
  <si>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</si>
  <si>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</si>
  <si>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</si>
  <si>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</si>
  <si>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</si>
  <si>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</si>
  <si>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</si>
  <si>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</si>
  <si>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</si>
  <si>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</si>
  <si>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</si>
  <si>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</si>
  <si>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</si>
  <si>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</si>
  <si>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</si>
  <si>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</si>
  <si>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</si>
  <si>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</si>
  <si>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</si>
  <si>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</si>
  <si>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</si>
  <si>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</si>
  <si>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</si>
  <si>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</si>
  <si>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</si>
  <si>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</si>
  <si>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</si>
  <si>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</si>
  <si>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</si>
  <si>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</si>
  <si>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</si>
  <si>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</si>
  <si>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</si>
  <si>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</si>
  <si>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</si>
  <si>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</si>
  <si>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</si>
  <si>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</si>
  <si>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</si>
  <si>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</si>
  <si>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</si>
  <si>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</si>
  <si>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</si>
  <si>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</si>
  <si>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</si>
  <si>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</si>
  <si>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</si>
  <si>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</si>
  <si>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</si>
  <si>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</si>
  <si>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</si>
  <si>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</si>
  <si>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</si>
  <si>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</si>
  <si>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</si>
  <si>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</si>
  <si>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</si>
  <si>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</si>
  <si>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</si>
  <si>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</si>
  <si>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</si>
  <si>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</si>
  <si>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</si>
  <si>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</si>
  <si>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</si>
  <si>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</si>
  <si>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</si>
  <si>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</si>
  <si>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</si>
  <si>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</si>
  <si>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</si>
  <si>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</si>
  <si>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</si>
  <si>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</si>
  <si>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</si>
  <si>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</si>
  <si>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</si>
  <si>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</si>
  <si>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</si>
  <si>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</si>
  <si>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</si>
  <si>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</si>
  <si>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</si>
  <si>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</si>
  <si>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</si>
  <si>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</si>
  <si>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</si>
  <si>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</si>
  <si>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</si>
  <si>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</si>
  <si>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</si>
  <si>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</si>
  <si>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</si>
  <si>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</si>
  <si>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</si>
  <si>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</si>
  <si>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</si>
  <si>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</si>
  <si>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</si>
  <si>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</si>
  <si>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</si>
  <si>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</si>
  <si>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</si>
  <si>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</si>
  <si>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</si>
  <si>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</si>
  <si>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</si>
  <si>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</si>
  <si>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</si>
  <si>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</si>
  <si>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</si>
  <si>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</si>
  <si>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</si>
  <si>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</si>
  <si>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</si>
  <si>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</si>
  <si>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</si>
  <si>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</si>
  <si>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</si>
  <si>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</si>
  <si>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</si>
  <si>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</si>
  <si>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</si>
  <si>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</si>
  <si>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</si>
  <si>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</si>
  <si>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</si>
  <si>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</si>
  <si>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</si>
  <si>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</si>
  <si>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</si>
  <si>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</si>
  <si>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</si>
  <si>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</si>
  <si>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</si>
  <si>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</si>
  <si>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</si>
  <si>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</si>
  <si>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</si>
  <si>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</si>
  <si>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</si>
  <si>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</si>
  <si>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</si>
  <si>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</si>
  <si>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</si>
  <si>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</si>
  <si>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</si>
  <si>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</si>
  <si>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</si>
  <si>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</si>
  <si>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</si>
  <si>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</si>
  <si>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</si>
  <si>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</si>
  <si>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</si>
  <si>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</si>
  <si>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</si>
  <si>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</si>
  <si>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</si>
  <si>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</si>
  <si>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</si>
  <si>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</si>
  <si>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</si>
  <si>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</si>
  <si>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</si>
  <si>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</si>
  <si>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</si>
  <si>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</si>
  <si>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</si>
  <si>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</si>
  <si>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</si>
  <si>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</si>
  <si>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</si>
  <si>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</si>
  <si>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</si>
  <si>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</si>
  <si>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</si>
  <si>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</si>
  <si>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</si>
  <si>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</si>
  <si>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</si>
  <si>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</si>
  <si>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</si>
  <si>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</si>
  <si>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</si>
  <si>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</si>
  <si>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</si>
  <si>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</si>
  <si>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</si>
  <si>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</si>
  <si>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</si>
  <si>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</si>
  <si>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</si>
  <si>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</si>
  <si>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</si>
  <si>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</si>
  <si>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</si>
  <si>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</si>
  <si>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</si>
  <si>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</si>
  <si>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</si>
  <si>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</si>
  <si>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</si>
  <si>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</si>
  <si>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</si>
  <si>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</si>
  <si>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</si>
  <si>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</si>
  <si>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</si>
  <si>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</si>
  <si>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</si>
  <si>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</si>
  <si>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</si>
  <si>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</si>
  <si>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</si>
  <si>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</si>
  <si>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</si>
  <si>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</si>
  <si>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</si>
  <si>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</si>
  <si>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</si>
  <si>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</si>
  <si>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</si>
  <si>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</si>
  <si>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</si>
  <si>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</si>
  <si>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</si>
  <si>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</si>
  <si>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</si>
  <si>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</si>
  <si>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</si>
  <si>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</si>
  <si>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</si>
  <si>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</si>
  <si>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</si>
  <si>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</si>
  <si>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</si>
  <si>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</si>
  <si>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</si>
  <si>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</si>
  <si>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</si>
  <si>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</si>
  <si>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</si>
  <si>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</si>
  <si>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</si>
  <si>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</si>
  <si>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</si>
  <si>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</si>
  <si>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</si>
  <si>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</si>
  <si>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</si>
  <si>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</si>
  <si>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</si>
  <si>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</si>
  <si>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</si>
  <si>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</si>
  <si>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</si>
  <si>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</si>
  <si>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</si>
  <si>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</si>
  <si>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</si>
  <si>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</si>
  <si>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</si>
  <si>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</si>
  <si>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</si>
  <si>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</si>
  <si>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</si>
  <si>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</si>
  <si>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</si>
  <si>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</si>
  <si>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</si>
  <si>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</si>
  <si>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</si>
  <si>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</si>
  <si>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</si>
  <si>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</si>
  <si>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</si>
  <si>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</si>
  <si>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</si>
  <si>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</si>
  <si>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</si>
  <si>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</si>
  <si>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</si>
  <si>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</si>
  <si>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</si>
  <si>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</si>
  <si>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</si>
  <si>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</si>
  <si>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</si>
  <si>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</si>
  <si>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</si>
  <si>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</si>
  <si>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</si>
  <si>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</si>
  <si>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</si>
  <si>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</si>
  <si>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</si>
  <si>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</si>
  <si>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</si>
  <si>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</si>
  <si>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</si>
  <si>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</si>
  <si>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</si>
  <si>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</si>
  <si>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</si>
  <si>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</si>
  <si>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</si>
  <si>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</si>
  <si>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</si>
  <si>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</si>
  <si>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</si>
  <si>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</si>
  <si>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</si>
  <si>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</si>
  <si>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</si>
  <si>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</si>
  <si>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</si>
  <si>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</si>
  <si>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</si>
  <si>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</si>
  <si>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</si>
  <si>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</si>
  <si>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</si>
  <si>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</si>
  <si>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</si>
  <si>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</si>
  <si>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</si>
  <si>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</si>
  <si>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</si>
  <si>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</si>
  <si>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</si>
  <si>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</si>
  <si>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</si>
  <si>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</si>
  <si>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</si>
  <si>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</si>
  <si>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</si>
  <si>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</si>
  <si>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</si>
  <si>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</si>
  <si>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</si>
  <si>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</si>
  <si>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</si>
  <si>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</si>
  <si>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</si>
  <si>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</si>
  <si>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</si>
  <si>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</si>
  <si>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</si>
  <si>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</si>
  <si>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</si>
  <si>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</si>
  <si>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</si>
  <si>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</si>
  <si>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</si>
  <si>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</si>
  <si>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</si>
  <si>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</si>
  <si>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</si>
  <si>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</si>
  <si>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</si>
  <si>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</si>
  <si>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</si>
  <si>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</si>
  <si>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</si>
  <si>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</si>
  <si>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</si>
  <si>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</si>
  <si>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</si>
  <si>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</si>
  <si>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</si>
  <si>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</si>
  <si>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</si>
  <si>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</si>
  <si>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</si>
  <si>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</si>
  <si>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</si>
  <si>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</si>
  <si>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</si>
  <si>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</si>
  <si>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</si>
  <si>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</si>
  <si>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</si>
  <si>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</si>
  <si>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</si>
  <si>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</si>
  <si>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</si>
  <si>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</si>
  <si>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</si>
  <si>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</si>
  <si>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</si>
  <si>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</si>
  <si>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</si>
  <si>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</si>
  <si>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</si>
  <si>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</si>
  <si>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</si>
  <si>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</si>
  <si>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</si>
  <si>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</si>
  <si>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</si>
  <si>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</si>
  <si>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</si>
  <si>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</si>
  <si>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</si>
  <si>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</si>
  <si>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</si>
  <si>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</si>
  <si>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</si>
  <si>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</si>
  <si>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</si>
  <si>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</si>
  <si>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</si>
  <si>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</si>
  <si>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</si>
  <si>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</si>
  <si>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</si>
  <si>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</si>
  <si>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</si>
  <si>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</si>
  <si>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</si>
  <si>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</si>
  <si>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</si>
  <si>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</si>
  <si>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</si>
  <si>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</si>
  <si>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</si>
  <si>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</si>
  <si>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</si>
  <si>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</si>
  <si>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</si>
  <si>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</si>
  <si>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</si>
  <si>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</si>
  <si>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</si>
  <si>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</si>
  <si>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</si>
  <si>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</si>
  <si>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</si>
  <si>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</si>
  <si>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</si>
  <si>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</si>
  <si>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</si>
  <si>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</si>
  <si>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</si>
  <si>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</si>
  <si>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</si>
  <si>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</si>
  <si>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</si>
  <si>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</si>
  <si>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</si>
  <si>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</si>
  <si>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</si>
  <si>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</si>
  <si>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</si>
  <si>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</si>
  <si>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</si>
  <si>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</si>
  <si>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</si>
  <si>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</si>
  <si>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</si>
  <si>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</si>
  <si>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</si>
  <si>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</si>
  <si>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</si>
  <si>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</si>
  <si>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</si>
  <si>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</si>
  <si>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</si>
  <si>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</si>
  <si>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</si>
  <si>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</si>
  <si>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</si>
  <si>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</si>
  <si>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</si>
  <si>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</si>
  <si>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</si>
  <si>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</si>
  <si>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</si>
  <si>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</si>
  <si>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</si>
  <si>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</si>
  <si>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</si>
  <si>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</si>
  <si>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</si>
  <si>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</si>
  <si>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</si>
  <si>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</si>
  <si>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</si>
  <si>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</si>
  <si>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</si>
  <si>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</si>
  <si>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</si>
  <si>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</si>
  <si>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</si>
  <si>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</si>
  <si>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</si>
  <si>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</si>
  <si>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</si>
  <si>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</si>
  <si>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</si>
  <si>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</si>
  <si>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</si>
  <si>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</si>
  <si>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</si>
  <si>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</si>
  <si>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</si>
  <si>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</si>
  <si>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</si>
  <si>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</si>
  <si>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</si>
  <si>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</si>
  <si>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</si>
  <si>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</si>
  <si>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</si>
  <si>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</si>
  <si>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</si>
  <si>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</si>
  <si>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</si>
  <si>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</si>
  <si>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</si>
  <si>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</si>
  <si>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</si>
  <si>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</si>
  <si>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</si>
  <si>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</si>
  <si>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</si>
  <si>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</si>
  <si>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</si>
  <si>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</si>
  <si>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</si>
  <si>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</si>
  <si>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</si>
  <si>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</si>
  <si>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</si>
  <si>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</si>
  <si>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</si>
  <si>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</si>
  <si>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</si>
  <si>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</si>
  <si>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</si>
  <si>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</si>
  <si>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</si>
  <si>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</si>
  <si>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</si>
  <si>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</si>
  <si>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</si>
  <si>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</si>
  <si>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</si>
  <si>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</si>
  <si>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</si>
  <si>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</si>
  <si>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</si>
  <si>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</si>
  <si>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</si>
  <si>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</si>
  <si>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</si>
  <si>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</si>
  <si>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</si>
  <si>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</si>
  <si>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</si>
  <si>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</si>
  <si>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</si>
  <si>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</si>
  <si>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</si>
  <si>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</si>
  <si>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</si>
  <si>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</si>
  <si>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</si>
  <si>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</si>
  <si>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</si>
  <si>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</si>
  <si>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</si>
  <si>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</si>
  <si>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</si>
  <si>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</si>
  <si>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</si>
  <si>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</si>
  <si>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</si>
  <si>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</si>
  <si>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</si>
  <si>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</si>
  <si>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</si>
  <si>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</si>
  <si>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</si>
  <si>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</si>
  <si>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</si>
  <si>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</si>
  <si>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</si>
  <si>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</si>
  <si>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</si>
  <si>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</si>
  <si>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</si>
  <si>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</si>
  <si>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</si>
  <si>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</si>
  <si>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</si>
  <si>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</si>
  <si>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</si>
  <si>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</si>
  <si>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</si>
  <si>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</si>
  <si>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</si>
  <si>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</si>
  <si>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</si>
  <si>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</si>
  <si>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</si>
  <si>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</si>
  <si>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</si>
  <si>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</si>
  <si>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</si>
  <si>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</si>
  <si>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</si>
  <si>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</si>
  <si>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</si>
  <si>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</si>
  <si>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</si>
  <si>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</si>
  <si>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</si>
  <si>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</si>
  <si>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</si>
  <si>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</si>
  <si>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</si>
  <si>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</si>
  <si>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</si>
  <si>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</si>
  <si>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</si>
  <si>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</si>
  <si>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</si>
  <si>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</si>
  <si>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</si>
  <si>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</si>
  <si>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</si>
  <si>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</si>
  <si>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</si>
  <si>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</si>
  <si>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</si>
  <si>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</si>
  <si>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</si>
  <si>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</si>
  <si>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</si>
  <si>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</si>
  <si>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</si>
  <si>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</si>
  <si>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</si>
  <si>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</si>
  <si>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</si>
  <si>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</si>
  <si>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</si>
  <si>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</si>
  <si>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</si>
  <si>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</si>
  <si>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</si>
  <si>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</si>
  <si>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</si>
  <si>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</si>
  <si>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</si>
  <si>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</si>
  <si>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</si>
  <si>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</si>
  <si>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</si>
  <si>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</si>
  <si>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</si>
  <si>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</si>
  <si>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</si>
  <si>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</si>
  <si>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</si>
  <si>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</si>
  <si>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</si>
  <si>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</si>
  <si>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</si>
  <si>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</si>
  <si>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</si>
  <si>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</si>
  <si>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</si>
  <si>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</si>
  <si>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</si>
  <si>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</si>
  <si>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</si>
  <si>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</si>
  <si>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</si>
  <si>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</si>
  <si>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</si>
  <si>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</si>
  <si>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</si>
  <si>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</si>
  <si>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</si>
  <si>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</si>
  <si>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</si>
  <si>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</si>
  <si>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</si>
  <si>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</si>
  <si>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</si>
  <si>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</si>
  <si>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</si>
  <si>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</si>
  <si>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</si>
  <si>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</si>
  <si>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</si>
  <si>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</si>
  <si>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</si>
  <si>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</si>
  <si>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</si>
  <si>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</si>
  <si>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</si>
  <si>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</si>
  <si>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</si>
  <si>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</si>
  <si>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</si>
  <si>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</si>
  <si>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</si>
  <si>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</si>
  <si>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</si>
  <si>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</si>
  <si>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</si>
  <si>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</si>
  <si>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</si>
  <si>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</si>
  <si>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</si>
  <si>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</si>
  <si>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</si>
  <si>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</si>
  <si>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</si>
  <si>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</si>
  <si>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</si>
  <si>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</si>
  <si>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</si>
  <si>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</si>
  <si>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</si>
  <si>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</si>
  <si>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</si>
  <si>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</si>
  <si>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</si>
  <si>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</si>
  <si>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</si>
  <si>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</si>
  <si>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</si>
  <si>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</si>
  <si>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</si>
  <si>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</si>
  <si>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</si>
  <si>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</si>
  <si>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</si>
  <si>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</si>
  <si>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</si>
  <si>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</si>
  <si>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</si>
  <si>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</si>
  <si>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</si>
  <si>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</si>
  <si>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</si>
  <si>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</si>
  <si>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</si>
  <si>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</si>
  <si>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</si>
  <si>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</si>
  <si>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</si>
  <si>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</si>
  <si>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</si>
  <si>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</si>
  <si>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</si>
  <si>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</si>
  <si>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</si>
  <si>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</si>
  <si>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</si>
  <si>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</si>
  <si>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</si>
  <si>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</si>
  <si>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</si>
  <si>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</si>
  <si>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</si>
  <si>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</si>
  <si>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</si>
  <si>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</si>
  <si>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</si>
  <si>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</si>
  <si>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</si>
  <si>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</si>
  <si>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</si>
  <si>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</si>
  <si>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</si>
  <si>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</si>
  <si>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</si>
  <si>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</si>
  <si>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</si>
  <si>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</si>
  <si>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</si>
  <si>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</si>
  <si>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</si>
  <si>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</si>
  <si>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</si>
  <si>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</si>
  <si>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</si>
  <si>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</si>
  <si>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</si>
  <si>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</si>
  <si>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</si>
  <si>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</si>
  <si>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</si>
  <si>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</si>
  <si>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</si>
  <si>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</si>
  <si>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</si>
  <si>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</si>
  <si>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</si>
  <si>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</si>
  <si>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</si>
  <si>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</si>
  <si>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</si>
  <si>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</si>
  <si>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</si>
  <si>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</si>
  <si>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</si>
  <si>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</si>
  <si>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</si>
  <si>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</si>
  <si>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</si>
  <si>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</si>
  <si>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</si>
  <si>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</si>
  <si>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</si>
  <si>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</si>
  <si>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</si>
  <si>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</si>
  <si>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</si>
  <si>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</si>
  <si>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</si>
  <si>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</si>
  <si>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</si>
  <si>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</si>
  <si>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</si>
  <si>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</si>
  <si>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</si>
  <si>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</si>
  <si>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</si>
  <si>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</si>
  <si>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</si>
  <si>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</si>
  <si>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</si>
  <si>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</si>
  <si>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</si>
  <si>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</si>
  <si>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</si>
  <si>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</si>
  <si>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</si>
  <si>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</si>
  <si>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</si>
  <si>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</si>
  <si>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</si>
  <si>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</si>
  <si>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</si>
  <si>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</si>
  <si>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</si>
  <si>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</si>
  <si>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</si>
  <si>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</si>
  <si>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</si>
  <si>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</si>
  <si>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</si>
  <si>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</si>
  <si>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</si>
  <si>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</si>
  <si>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</si>
  <si>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</si>
  <si>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</si>
  <si>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</si>
  <si>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</si>
  <si>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</si>
  <si>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</si>
  <si>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</si>
  <si>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</si>
  <si>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</si>
  <si>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</si>
  <si>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</si>
  <si>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</si>
  <si>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</si>
  <si>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</si>
  <si>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</si>
  <si>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</si>
  <si>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</si>
  <si>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</si>
  <si>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</si>
  <si>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</si>
  <si>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</si>
  <si>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</si>
  <si>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</si>
  <si>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</si>
  <si>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</si>
  <si>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</si>
  <si>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</si>
  <si>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</si>
  <si>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</si>
  <si>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</si>
  <si>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</si>
  <si>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</si>
  <si>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</si>
  <si>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</si>
  <si>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</si>
  <si>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</si>
  <si>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</si>
  <si>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</si>
  <si>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</si>
  <si>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</si>
  <si>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</si>
  <si>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</si>
  <si>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</si>
  <si>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</si>
  <si>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</si>
  <si>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</si>
  <si>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</si>
  <si>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</si>
  <si>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</si>
  <si>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</si>
  <si>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</si>
  <si>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</si>
  <si>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</si>
  <si>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</si>
  <si>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</si>
  <si>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</si>
  <si>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</si>
  <si>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</si>
  <si>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</si>
  <si>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</si>
  <si>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</si>
  <si>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</si>
  <si>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</si>
  <si>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</si>
  <si>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</si>
  <si>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</si>
  <si>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</si>
  <si>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</si>
  <si>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</si>
  <si>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</si>
  <si>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</si>
  <si>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</si>
  <si>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</si>
  <si>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</si>
  <si>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</si>
  <si>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</si>
  <si>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</si>
  <si>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</si>
  <si>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</si>
  <si>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</si>
  <si>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</si>
  <si>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</si>
  <si>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</si>
  <si>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</si>
  <si>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</si>
  <si>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</si>
  <si>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</si>
  <si>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</si>
  <si>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</si>
  <si>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</si>
  <si>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</si>
  <si>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</si>
  <si>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</si>
  <si>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</si>
  <si>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</si>
  <si>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</si>
  <si>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</si>
  <si>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</si>
  <si>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</si>
  <si>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</si>
  <si>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</si>
  <si>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</si>
  <si>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</si>
  <si>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</si>
  <si>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</si>
  <si>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</si>
  <si>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</si>
  <si>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</si>
  <si>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</si>
  <si>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</si>
  <si>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</si>
  <si>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</si>
  <si>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</si>
  <si>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</si>
  <si>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</si>
  <si>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</si>
  <si>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</si>
  <si>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</si>
  <si>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</si>
  <si>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</si>
  <si>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</si>
  <si>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</si>
  <si>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</si>
  <si>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</si>
  <si>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</si>
  <si>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</si>
  <si>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</si>
  <si>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</si>
  <si>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</si>
  <si>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</si>
  <si>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</si>
  <si>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</si>
  <si>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</si>
  <si>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</si>
  <si>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</si>
  <si>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</si>
  <si>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</si>
  <si>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</si>
  <si>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</si>
  <si>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</si>
  <si>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</si>
  <si>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</si>
  <si>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</si>
  <si>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</si>
  <si>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</si>
  <si>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</si>
  <si>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</si>
  <si>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</si>
  <si>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</si>
  <si>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</si>
  <si>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</si>
  <si>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</si>
  <si>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</si>
  <si>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</si>
  <si>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</si>
  <si>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</si>
  <si>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</si>
  <si>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</si>
  <si>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</si>
  <si>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</si>
  <si>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</si>
  <si>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</si>
  <si>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</si>
  <si>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</si>
  <si>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</si>
  <si>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</si>
  <si>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</si>
  <si>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</si>
  <si>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</si>
  <si>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</si>
  <si>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</si>
  <si>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</si>
  <si>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</si>
  <si>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</si>
  <si>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</si>
  <si>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</si>
  <si>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</si>
  <si>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</si>
  <si>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</si>
  <si>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</si>
  <si>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</si>
  <si>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</si>
  <si>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</si>
  <si>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</si>
  <si>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</si>
  <si>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</si>
  <si>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</si>
  <si>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</si>
  <si>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</si>
  <si>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</si>
  <si>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</si>
  <si>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</si>
  <si>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</si>
  <si>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</si>
  <si>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</si>
  <si>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</si>
  <si>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</si>
  <si>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</si>
  <si>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</si>
  <si>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</si>
  <si>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</si>
  <si>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</si>
  <si>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</si>
  <si>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</si>
  <si>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</si>
  <si>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</si>
  <si>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</si>
  <si>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</si>
  <si>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</si>
  <si>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</si>
  <si>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</si>
  <si>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</si>
  <si>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</si>
  <si>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</si>
  <si>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</si>
  <si>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</si>
  <si>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</si>
  <si>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</si>
  <si>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</si>
  <si>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</si>
  <si>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</si>
  <si>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</si>
  <si>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</si>
  <si>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</si>
  <si>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</si>
  <si>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</si>
  <si>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</si>
  <si>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</si>
  <si>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</si>
  <si>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</si>
  <si>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</si>
  <si>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</si>
  <si>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</si>
  <si>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</si>
  <si>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</si>
  <si>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</si>
  <si>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</si>
  <si>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</si>
  <si>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</si>
  <si>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</si>
  <si>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</si>
  <si>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</si>
  <si>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</si>
  <si>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</si>
  <si>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</si>
  <si>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</si>
  <si>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</si>
  <si>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</si>
  <si>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</si>
  <si>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</si>
  <si>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</si>
  <si>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</si>
  <si>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</si>
  <si>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</si>
  <si>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</si>
  <si>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</si>
  <si>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</si>
  <si>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</si>
  <si>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</si>
  <si>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</si>
  <si>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</si>
  <si>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</si>
  <si>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</si>
  <si>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</si>
  <si>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</si>
  <si>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</si>
  <si>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</si>
  <si>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</si>
  <si>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</si>
  <si>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</si>
  <si>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</si>
  <si>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</si>
  <si>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</si>
  <si>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</si>
  <si>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</si>
  <si>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</si>
  <si>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</si>
  <si>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</si>
  <si>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</si>
  <si>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</si>
  <si>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</si>
  <si>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</si>
  <si>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</si>
  <si>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</si>
  <si>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</si>
  <si>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</si>
  <si>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</si>
  <si>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</si>
  <si>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</si>
  <si>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</si>
  <si>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</si>
  <si>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</si>
  <si>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</si>
  <si>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</si>
  <si>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</si>
  <si>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</si>
  <si>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</si>
  <si>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</si>
  <si>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</si>
  <si>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</si>
  <si>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</si>
  <si>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</si>
  <si>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</si>
  <si>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</si>
  <si>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</si>
  <si>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</si>
  <si>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</si>
  <si>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</si>
  <si>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</si>
  <si>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</si>
  <si>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</si>
  <si>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</si>
  <si>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</si>
  <si>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</si>
  <si>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</si>
  <si>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</si>
  <si>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</si>
  <si>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</si>
  <si>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</si>
  <si>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</si>
  <si>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</si>
  <si>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</si>
  <si>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</si>
  <si>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</si>
  <si>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</si>
  <si>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</si>
  <si>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</si>
  <si>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</si>
  <si>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</si>
  <si>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</si>
  <si>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</si>
  <si>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</si>
  <si>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</si>
  <si>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</si>
  <si>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</si>
  <si>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</si>
  <si>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</si>
  <si>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</si>
  <si>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</si>
  <si>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</si>
  <si>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</si>
  <si>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</si>
  <si>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</si>
  <si>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</si>
  <si>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</si>
  <si>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</si>
  <si>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</si>
  <si>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</si>
  <si>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</si>
  <si>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</si>
  <si>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</si>
  <si>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</si>
  <si>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</si>
  <si>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</si>
  <si>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</si>
  <si>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</si>
  <si>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</si>
  <si>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</si>
  <si>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</si>
  <si>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</si>
  <si>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</si>
  <si>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</si>
  <si>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</si>
  <si>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</si>
  <si>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</si>
  <si>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</si>
  <si>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</si>
  <si>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</si>
  <si>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</si>
  <si>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</si>
  <si>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</si>
  <si>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</si>
  <si>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</si>
  <si>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</si>
  <si>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</si>
  <si>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</si>
  <si>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</si>
  <si>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</si>
  <si>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</si>
  <si>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</si>
  <si>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</si>
  <si>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</si>
  <si>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</si>
  <si>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</si>
  <si>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</si>
  <si>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</si>
  <si>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</si>
  <si>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</si>
  <si>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</si>
  <si>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</si>
  <si>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</si>
  <si>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</si>
  <si>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</si>
  <si>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</si>
  <si>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</si>
  <si>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</si>
  <si>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</si>
  <si>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</si>
  <si>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</si>
  <si>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</si>
  <si>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</si>
  <si>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</si>
  <si>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</si>
  <si>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</si>
  <si>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</si>
  <si>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</si>
  <si>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</si>
  <si>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</si>
  <si>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</si>
  <si>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</si>
  <si>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</si>
  <si>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</si>
  <si>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</si>
  <si>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</si>
  <si>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</si>
  <si>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</si>
  <si>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</si>
  <si>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</si>
  <si>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</si>
  <si>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</si>
  <si>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</si>
  <si>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</si>
  <si>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</si>
  <si>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</si>
  <si>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</si>
  <si>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</si>
  <si>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</si>
  <si>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</si>
  <si>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</si>
  <si>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</si>
  <si>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</si>
  <si>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</si>
  <si>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</si>
  <si>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</si>
  <si>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</si>
  <si>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</si>
  <si>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</si>
  <si>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</si>
  <si>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</si>
  <si>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</si>
  <si>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</si>
  <si>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</si>
  <si>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</si>
  <si>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</si>
  <si>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</si>
  <si>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</si>
  <si>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</si>
  <si>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</si>
  <si>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</si>
  <si>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</si>
  <si>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</si>
  <si>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</si>
  <si>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</si>
  <si>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</si>
  <si>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</si>
  <si>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</si>
  <si>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</si>
  <si>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</si>
  <si>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</si>
  <si>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</si>
  <si>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</si>
  <si>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</si>
  <si>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</si>
  <si>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</si>
  <si>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</si>
  <si>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</si>
  <si>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</si>
  <si>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</si>
  <si>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</si>
  <si>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</si>
  <si>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</si>
  <si>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</si>
  <si>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</si>
  <si>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</si>
  <si>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</si>
  <si>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</si>
  <si>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</si>
  <si>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</si>
  <si>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</si>
  <si>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</si>
  <si>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</si>
  <si>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</si>
  <si>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</si>
  <si>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</si>
  <si>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</si>
  <si>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</si>
  <si>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</si>
  <si>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</si>
  <si>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</si>
  <si>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</si>
  <si>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</si>
  <si>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</si>
  <si>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</si>
  <si>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</si>
  <si>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</si>
  <si>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</si>
  <si>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</si>
  <si>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</si>
  <si>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</si>
  <si>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</si>
  <si>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</si>
  <si>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</si>
  <si>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</si>
  <si>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</si>
  <si>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</si>
  <si>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</si>
  <si>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</si>
  <si>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</si>
  <si>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</si>
  <si>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</si>
  <si>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</si>
  <si>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</si>
  <si>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</si>
  <si>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</si>
  <si>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</si>
  <si>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</si>
  <si>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</si>
  <si>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</si>
  <si>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</si>
  <si>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</si>
  <si>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</si>
  <si>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</si>
  <si>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</si>
  <si>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</si>
  <si>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</si>
  <si>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</si>
  <si>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</si>
  <si>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</si>
  <si>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</si>
  <si>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</si>
  <si>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</si>
  <si>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</si>
  <si>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</si>
  <si>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</si>
  <si>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</si>
  <si>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</si>
  <si>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</si>
  <si>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</si>
  <si>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</si>
  <si>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</si>
  <si>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</si>
  <si>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</si>
  <si>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</si>
  <si>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</si>
  <si>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</si>
  <si>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</si>
  <si>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</si>
  <si>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</si>
  <si>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</si>
  <si>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</si>
  <si>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</si>
  <si>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</si>
  <si>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</si>
  <si>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</si>
  <si>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</si>
  <si>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</si>
  <si>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</si>
  <si>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</si>
  <si>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</si>
  <si>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</si>
  <si>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</si>
  <si>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</si>
  <si>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</si>
  <si>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</si>
  <si>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</si>
  <si>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</si>
  <si>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</si>
  <si>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</si>
  <si>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</si>
  <si>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</si>
  <si>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</si>
  <si>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</si>
  <si>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</si>
  <si>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</si>
  <si>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</si>
  <si>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</si>
  <si>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</si>
  <si>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</si>
  <si>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</si>
  <si>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</si>
  <si>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</si>
  <si>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</si>
  <si>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</si>
  <si>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</si>
  <si>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</si>
  <si>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</si>
  <si>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</si>
  <si>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</si>
  <si>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</si>
  <si>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</si>
  <si>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</si>
  <si>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</si>
  <si>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</si>
  <si>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</si>
  <si>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</si>
  <si>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</si>
  <si>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</si>
  <si>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</si>
  <si>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</si>
  <si>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</si>
  <si>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</si>
  <si>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</si>
  <si>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</si>
  <si>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</si>
  <si>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</si>
  <si>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</si>
  <si>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</si>
  <si>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</si>
  <si>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</si>
  <si>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</si>
  <si>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</si>
  <si>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</si>
  <si>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</si>
  <si>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</si>
  <si>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</si>
  <si>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</si>
  <si>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</si>
  <si>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</si>
  <si>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</si>
  <si>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</si>
  <si>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</si>
  <si>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</si>
  <si>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</si>
  <si>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</si>
  <si>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</si>
  <si>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</si>
  <si>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</si>
  <si>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</si>
  <si>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</si>
  <si>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</si>
  <si>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</si>
  <si>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</si>
  <si>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</si>
  <si>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</si>
  <si>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</si>
  <si>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</si>
  <si>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</si>
  <si>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</si>
  <si>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</si>
  <si>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</si>
  <si>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</si>
  <si>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</si>
  <si>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</si>
  <si>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</si>
  <si>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</si>
  <si>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</si>
  <si>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</si>
  <si>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</si>
  <si>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</si>
  <si>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</si>
  <si>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</si>
  <si>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</si>
  <si>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</si>
  <si>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</si>
  <si>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</si>
  <si>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</si>
  <si>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</si>
  <si>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</si>
  <si>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</si>
  <si>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</si>
  <si>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</si>
  <si>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</si>
  <si>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</si>
  <si>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</si>
  <si>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</si>
  <si>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</si>
  <si>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</si>
  <si>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</si>
  <si>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</si>
  <si>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</si>
  <si>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</si>
  <si>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</si>
  <si>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</si>
  <si>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</si>
  <si>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</si>
  <si>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</si>
  <si>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</si>
  <si>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</si>
  <si>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</si>
  <si>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</si>
  <si>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</si>
  <si>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</si>
  <si>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</si>
  <si>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</si>
  <si>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</si>
  <si>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</si>
  <si>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</si>
  <si>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</si>
  <si>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</si>
  <si>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</si>
  <si>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</si>
  <si>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</si>
  <si>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</si>
  <si>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</si>
  <si>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</si>
  <si>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</si>
  <si>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</si>
  <si>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</si>
  <si>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</si>
  <si>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</si>
  <si>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</si>
  <si>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</si>
  <si>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</si>
  <si>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</si>
  <si>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</si>
  <si>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</si>
  <si>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</si>
  <si>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</si>
  <si>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</si>
  <si>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</si>
  <si>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</si>
  <si>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</si>
  <si>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</si>
  <si>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</si>
  <si>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</si>
  <si>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</si>
  <si>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</si>
  <si>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</si>
  <si>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</si>
  <si>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</si>
  <si>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</si>
  <si>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</si>
  <si>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</si>
  <si>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</si>
  <si>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</si>
  <si>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</si>
  <si>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</si>
  <si>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</si>
  <si>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</si>
  <si>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</si>
  <si>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</si>
  <si>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</si>
  <si>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</si>
  <si>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</si>
  <si>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</si>
  <si>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</si>
  <si>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</si>
  <si>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</si>
  <si>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</si>
  <si>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</si>
  <si>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</si>
  <si>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</si>
  <si>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</si>
  <si>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</si>
  <si>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</si>
  <si>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</si>
  <si>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</si>
  <si>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</si>
  <si>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</si>
  <si>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</si>
  <si>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</si>
  <si>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</si>
  <si>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</si>
  <si>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</si>
  <si>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</si>
  <si>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</si>
  <si>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</si>
  <si>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</si>
  <si>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</si>
  <si>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</si>
  <si>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</si>
  <si>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</si>
  <si>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</si>
  <si>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</si>
  <si>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</si>
  <si>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</si>
  <si>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</si>
  <si>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</si>
  <si>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</si>
  <si>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</si>
  <si>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</si>
  <si>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</si>
  <si>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</si>
  <si>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</si>
  <si>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</si>
  <si>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</si>
  <si>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</si>
  <si>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</si>
  <si>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</si>
  <si>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</si>
  <si>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</si>
  <si>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</si>
  <si>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</si>
  <si>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</si>
  <si>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</si>
  <si>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</si>
  <si>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</si>
  <si>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</si>
  <si>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</si>
  <si>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</si>
  <si>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</si>
  <si>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</si>
  <si>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</si>
  <si>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</si>
  <si>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</si>
  <si>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</si>
  <si>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</si>
  <si>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</si>
  <si>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</si>
  <si>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</si>
  <si>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</si>
  <si>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</si>
  <si>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</si>
  <si>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</si>
  <si>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</si>
  <si>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</si>
  <si>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</si>
  <si>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</si>
  <si>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</si>
  <si>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</si>
  <si>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</si>
  <si>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</si>
  <si>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</si>
  <si>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</si>
  <si>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</si>
  <si>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</si>
  <si>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</si>
  <si>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</si>
  <si>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</si>
  <si>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</si>
  <si>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</si>
  <si>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</si>
  <si>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</si>
  <si>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</si>
  <si>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</si>
  <si>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</si>
  <si>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</si>
  <si>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</si>
  <si>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</si>
  <si>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</si>
  <si>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</si>
  <si>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</si>
  <si>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</si>
  <si>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</si>
  <si>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</si>
  <si>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</si>
  <si>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</si>
  <si>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</si>
  <si>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</si>
  <si>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</si>
  <si>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</si>
  <si>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</si>
  <si>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</si>
  <si>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</si>
  <si>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</si>
  <si>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</si>
  <si>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</si>
  <si>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</si>
  <si>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</si>
  <si>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</si>
  <si>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</si>
  <si>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</si>
  <si>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</si>
  <si>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</si>
  <si>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</si>
  <si>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</si>
  <si>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</si>
  <si>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</si>
  <si>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</si>
  <si>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</si>
  <si>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</si>
  <si>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</si>
  <si>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</si>
  <si>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</si>
  <si>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</si>
  <si>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</si>
  <si>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</si>
  <si>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</si>
  <si>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</si>
  <si>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</si>
  <si>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</si>
  <si>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</si>
  <si>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</si>
  <si>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</si>
  <si>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</si>
  <si>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</si>
  <si>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</si>
  <si>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</si>
  <si>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</si>
  <si>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</si>
  <si>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</si>
  <si>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</si>
  <si>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</si>
  <si>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</si>
  <si>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</si>
  <si>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</si>
  <si>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</si>
  <si>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</si>
  <si>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</si>
  <si>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</si>
  <si>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</si>
  <si>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</si>
  <si>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</si>
  <si>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</si>
  <si>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</si>
  <si>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</si>
  <si>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</si>
  <si>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</si>
  <si>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</si>
  <si>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</si>
  <si>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</si>
  <si>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</si>
  <si>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</si>
  <si>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</si>
  <si>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</si>
  <si>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</si>
  <si>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</si>
  <si>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</si>
  <si>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</si>
  <si>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</si>
  <si>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</si>
  <si>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</si>
  <si>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</si>
  <si>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</si>
  <si>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</si>
  <si>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</si>
  <si>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</si>
  <si>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</si>
  <si>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</si>
  <si>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</si>
  <si>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</si>
  <si>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</si>
  <si>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</si>
  <si>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</si>
  <si>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</si>
  <si>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</si>
  <si>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</si>
  <si>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</si>
  <si>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</si>
  <si>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</si>
  <si>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</si>
  <si>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</si>
  <si>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</si>
  <si>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</si>
  <si>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</si>
  <si>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</si>
  <si>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</si>
  <si>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</si>
  <si>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</si>
  <si>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</si>
  <si>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</si>
  <si>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</si>
  <si>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</si>
  <si>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</si>
  <si>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</si>
  <si>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</si>
  <si>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</si>
  <si>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</si>
  <si>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</si>
  <si>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</si>
  <si>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</si>
  <si>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</si>
  <si>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</si>
  <si>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</si>
  <si>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</si>
  <si>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</si>
  <si>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</si>
  <si>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</si>
  <si>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</si>
  <si>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</si>
  <si>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</si>
  <si>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</si>
  <si>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</si>
  <si>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</si>
  <si>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</si>
  <si>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</si>
  <si>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</si>
  <si>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</si>
  <si>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</si>
  <si>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</si>
  <si>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</si>
  <si>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</si>
  <si>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</si>
  <si>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</si>
  <si>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</si>
  <si>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</si>
  <si>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</si>
  <si>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</si>
  <si>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</si>
  <si>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</si>
  <si>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</si>
  <si>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</si>
  <si>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</si>
  <si>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</si>
  <si>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</si>
  <si>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</si>
  <si>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</si>
  <si>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</si>
  <si>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</si>
  <si>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</si>
  <si>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</si>
  <si>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</si>
  <si>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</si>
  <si>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</si>
  <si>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</si>
  <si>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</si>
  <si>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</si>
  <si>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</si>
  <si>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</si>
  <si>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</si>
  <si>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</si>
  <si>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</si>
  <si>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</si>
  <si>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</si>
  <si>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</si>
  <si>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</si>
  <si>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</si>
  <si>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</si>
  <si>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</si>
  <si>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</si>
  <si>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</si>
  <si>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</si>
  <si>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</si>
  <si>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</si>
  <si>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</si>
  <si>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</si>
  <si>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</si>
  <si>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</si>
  <si>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</si>
  <si>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</si>
  <si>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</si>
  <si>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</si>
  <si>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</si>
  <si>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</si>
  <si>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</si>
  <si>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</si>
  <si>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</si>
  <si>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</si>
  <si>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</si>
  <si>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</si>
  <si>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</si>
  <si>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</si>
  <si>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</si>
  <si>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</si>
  <si>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</si>
  <si>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</si>
  <si>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</si>
  <si>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</si>
  <si>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</si>
  <si>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</si>
  <si>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</si>
  <si>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</si>
  <si>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</si>
  <si>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</si>
  <si>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</si>
  <si>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</si>
  <si>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</si>
  <si>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</si>
  <si>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</si>
  <si>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</si>
  <si>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</si>
  <si>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</si>
  <si>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</si>
  <si>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</si>
  <si>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</si>
  <si>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</si>
  <si>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</si>
  <si>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</si>
  <si>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</si>
  <si>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</si>
  <si>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</si>
  <si>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</si>
  <si>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</si>
  <si>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</si>
  <si>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</si>
  <si>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</si>
  <si>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</si>
  <si>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</si>
  <si>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</si>
  <si>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</si>
  <si>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</si>
  <si>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</si>
  <si>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</si>
  <si>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</si>
  <si>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</si>
  <si>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</si>
  <si>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</si>
  <si>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</si>
  <si>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</si>
  <si>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</si>
  <si>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</si>
  <si>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</si>
  <si>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</si>
  <si>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</si>
  <si>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</si>
  <si>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</si>
  <si>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</si>
  <si>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</si>
  <si>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</si>
  <si>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</si>
  <si>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</si>
  <si>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</si>
  <si>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</si>
  <si>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</si>
  <si>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</si>
  <si>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</si>
  <si>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</si>
  <si>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</si>
  <si>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</si>
  <si>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</si>
  <si>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</si>
  <si>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</si>
  <si>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</si>
  <si>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</si>
  <si>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</si>
  <si>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</si>
  <si>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</si>
  <si>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</si>
  <si>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</si>
  <si>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</si>
  <si>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</si>
  <si>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</si>
  <si>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</si>
  <si>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</si>
  <si>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</si>
  <si>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</si>
  <si>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</si>
  <si>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</si>
  <si>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</si>
  <si>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</si>
  <si>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</si>
  <si>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</si>
  <si>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</si>
  <si>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</si>
  <si>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</si>
  <si>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</si>
  <si>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</si>
  <si>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</si>
  <si>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</si>
  <si>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</si>
  <si>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</si>
  <si>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</si>
  <si>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</si>
  <si>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</si>
  <si>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</si>
  <si>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</si>
  <si>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</si>
  <si>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</si>
  <si>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</si>
  <si>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</si>
  <si>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</si>
  <si>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</si>
  <si>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</si>
  <si>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</si>
  <si>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</si>
  <si>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</si>
  <si>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</si>
  <si>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</si>
  <si>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</si>
  <si>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</si>
  <si>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</si>
  <si>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</si>
  <si>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</si>
  <si>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</si>
  <si>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</si>
  <si>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</si>
  <si>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</si>
  <si>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</si>
  <si>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</si>
  <si>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</si>
  <si>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</si>
  <si>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</si>
  <si>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</si>
  <si>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</si>
  <si>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</si>
  <si>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</si>
  <si>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</si>
  <si>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</si>
  <si>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</si>
  <si>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</si>
  <si>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</si>
  <si>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</si>
  <si>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</si>
  <si>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</si>
  <si>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</si>
  <si>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</si>
  <si>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</si>
  <si>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</si>
  <si>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</si>
  <si>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</si>
  <si>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</si>
  <si>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</si>
  <si>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</si>
  <si>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</si>
  <si>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</si>
  <si>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</si>
  <si>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</si>
  <si>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</si>
  <si>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</si>
  <si>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</si>
  <si>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</si>
  <si>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</si>
  <si>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</si>
  <si>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</si>
  <si>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</si>
  <si>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</si>
  <si>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</si>
  <si>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</si>
  <si>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</si>
  <si>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</si>
  <si>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</si>
  <si>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</si>
  <si>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</si>
  <si>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</si>
  <si>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</si>
  <si>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</si>
  <si>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</si>
  <si>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</si>
  <si>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</si>
  <si>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</si>
  <si>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</si>
  <si>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</si>
  <si>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</si>
  <si>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</si>
  <si>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</si>
  <si>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</si>
  <si>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</si>
  <si>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</si>
  <si>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</si>
  <si>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</si>
  <si>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</si>
  <si>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</si>
  <si>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</si>
  <si>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</si>
  <si>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</si>
  <si>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</si>
  <si>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</si>
  <si>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</si>
  <si>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</si>
  <si>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</si>
  <si>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</si>
  <si>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</si>
  <si>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</si>
  <si>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</si>
  <si>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</si>
  <si>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</si>
  <si>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</si>
  <si>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</si>
  <si>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</si>
  <si>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</si>
  <si>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</si>
  <si>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</si>
  <si>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</si>
  <si>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</si>
  <si>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</si>
  <si>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</si>
  <si>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</si>
  <si>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</si>
  <si>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</si>
  <si>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</si>
  <si>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</si>
  <si>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</si>
  <si>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</si>
  <si>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</si>
  <si>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</si>
  <si>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</si>
  <si>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</si>
  <si>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</si>
  <si>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</si>
  <si>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</si>
  <si>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</si>
  <si>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</si>
  <si>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</si>
  <si>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</si>
  <si>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</si>
  <si>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</si>
  <si>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</si>
  <si>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</si>
  <si>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</si>
  <si>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</si>
  <si>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</si>
  <si>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</si>
  <si>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</si>
  <si>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</si>
  <si>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</si>
  <si>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</si>
  <si>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</si>
  <si>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</si>
  <si>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</si>
  <si>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</si>
  <si>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</si>
  <si>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</si>
  <si>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</si>
  <si>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</si>
  <si>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</si>
  <si>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</si>
  <si>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</si>
  <si>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</si>
  <si>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</si>
  <si>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</si>
  <si>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</si>
  <si>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</si>
  <si>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</si>
  <si>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</si>
  <si>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</si>
  <si>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</si>
  <si>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</si>
  <si>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</si>
  <si>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</si>
  <si>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</si>
  <si>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</si>
  <si>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</si>
  <si>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</si>
  <si>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</si>
  <si>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</si>
  <si>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</si>
  <si>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</si>
  <si>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</si>
  <si>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</si>
  <si>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</si>
  <si>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</si>
  <si>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</si>
  <si>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</si>
  <si>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</si>
  <si>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</si>
  <si>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</si>
  <si>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</si>
  <si>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</si>
  <si>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</si>
  <si>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</si>
  <si>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</si>
  <si>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</si>
  <si>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</si>
  <si>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</si>
  <si>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</si>
  <si>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</si>
  <si>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</si>
  <si>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</si>
  <si>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</si>
  <si>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</si>
  <si>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</si>
  <si>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</si>
  <si>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</si>
  <si>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</si>
  <si>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</si>
  <si>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</si>
  <si>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</si>
  <si>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</si>
  <si>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</si>
  <si>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</si>
  <si>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</si>
  <si>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</si>
  <si>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</si>
  <si>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</si>
  <si>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</si>
  <si>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</si>
  <si>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</si>
  <si>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</si>
  <si>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</si>
  <si>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</si>
  <si>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</si>
  <si>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</si>
  <si>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</si>
  <si>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</si>
  <si>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deadline_conversion</t>
  </si>
  <si>
    <t>length_of_campaign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</si>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</sst>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8" fontId="0" fillId="0" borderId="0" xfId="0" applyNumberFormat="1"/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[data-1-1-3-StarterBook_analysis.xlsx]category_statistics!PivotTable1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3169283084897414"/>
          <c:y val="8.01426447484929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C-4019-8CD1-85E420A39CF2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C-4019-8CD1-85E420A39CF2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C-4019-8CD1-85E420A39CF2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C-4019-8CD1-85E420A39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7542079"/>
        <c:axId val="367540831"/>
      </c:barChart>
      <c:catAx>
        <c:axId val="3675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40831"/>
        <c:crosses val="autoZero"/>
        <c:auto val="1"/>
        <c:lblAlgn val="ctr"/>
        <c:lblOffset val="100"/>
        <c:noMultiLvlLbl val="0"/>
      </c:catAx>
      <c:valAx>
        <c:axId val="36754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4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[data-1-1-3-StarterBook_analysis.xlsx]subcategory_statistics!PivotTable2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9-4A59-9422-307D8C42E97E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9-4A59-9422-307D8C42E97E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D9-4A59-9422-307D8C42E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09295"/>
        <c:axId val="998209711"/>
      </c:barChart>
      <c:catAx>
        <c:axId val="99820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09711"/>
        <c:crosses val="autoZero"/>
        <c:auto val="1"/>
        <c:lblAlgn val="ctr"/>
        <c:lblOffset val="100"/>
        <c:noMultiLvlLbl val="0"/>
      </c:catAx>
      <c:valAx>
        <c:axId val="9982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0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[data-1-1-3-StarterBook_analysis.xlsx]Outcomes_based_on_Launch_date!PivotTable3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711115378870323"/>
          <c:y val="7.22947518890990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9-4C41-9664-C3B477C7D282}"/>
            </c:ext>
          </c:extLst>
        </c:ser>
        <c:ser>
          <c:idx val="1"/>
          <c:order val="1"/>
          <c:tx>
            <c:strRef>
              <c:f>Outcomes_based_on_Launch_date!$C$5:$C$6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9-4C41-9664-C3B477C7D282}"/>
            </c:ext>
          </c:extLst>
        </c:ser>
        <c:ser>
          <c:idx val="2"/>
          <c:order val="2"/>
          <c:tx>
            <c:strRef>
              <c:f>Outcomes_based_on_Launch_date!$D$5:$D$6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9-4C41-9664-C3B477C7D282}"/>
            </c:ext>
          </c:extLst>
        </c:ser>
        <c:ser>
          <c:idx val="3"/>
          <c:order val="3"/>
          <c:tx>
            <c:strRef>
              <c:f>Outcomes_based_on_Launch_date!$E$5:$E$6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C9-4C41-9664-C3B477C7D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2995039"/>
        <c:axId val="1002997951"/>
      </c:lineChart>
      <c:catAx>
        <c:axId val="100299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997951"/>
        <c:crosses val="autoZero"/>
        <c:auto val="1"/>
        <c:lblAlgn val="ctr"/>
        <c:lblOffset val="100"/>
        <c:noMultiLvlLbl val="0"/>
      </c:catAx>
      <c:valAx>
        <c:axId val="100299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99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Kickstarter funding:  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funding:  Great Britain musicals</a:t>
          </a:r>
        </a:p>
      </cx:txPr>
    </cx:title>
    <cx:plotArea>
      <cx:plotAreaRegion>
        <cx:series layoutId="boxWhisker" uniqueId="{EEDED2B9-F19A-4AEA-AECC-7370DA9FDD4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D005C4E-C7C3-4D3E-8EB2-5B45C771C1E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#,##0.00" sourceLinked="0"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902F2F-E7DF-41EA-B334-8B614ED5077F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14286</xdr:rowOff>
    </xdr:from>
    <xdr:to>
      <xdr:col>7</xdr:col>
      <xdr:colOff>152400</xdr:colOff>
      <xdr:row>37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B58D1-E9AB-48DC-A2ED-12AEA408E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2</xdr:row>
      <xdr:rowOff>147636</xdr:rowOff>
    </xdr:from>
    <xdr:to>
      <xdr:col>17</xdr:col>
      <xdr:colOff>66675</xdr:colOff>
      <xdr:row>26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B258B-1564-484A-AC97-154878580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1</xdr:row>
      <xdr:rowOff>176211</xdr:rowOff>
    </xdr:from>
    <xdr:to>
      <xdr:col>17</xdr:col>
      <xdr:colOff>19049</xdr:colOff>
      <xdr:row>23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F9FDF-9DEB-48C9-B5A2-A434E19FD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AB9B55-5843-4C92-984F-551D0D00A1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9A2DC9A-84DE-41CC-BA59-9140B5C7452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ie Willmore" refreshedDate="44302.369831944445" createdVersion="7" refreshedVersion="7" minRefreshableVersion="3" recordCount="4115" xr:uid="{B617F5C8-E34A-480B-A8A5-BF57CAC3AD5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ie Willmore" refreshedDate="44302.389377546293" createdVersion="7" refreshedVersion="7" minRefreshableVersion="3" recordCount="4114" xr:uid="{B3D8277C-095F-425F-9E10-690B8DCE037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_conversion" numFmtId="14">
      <sharedItems containsSemiMixedTypes="0" containsNonDate="0" containsDate="1" containsString="0" minDate="2009-08-10T19:26:00" maxDate="2017-05-03T19:12:00"/>
    </cacheField>
    <cacheField name="length_of_campaign" numFmtId="0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9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3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3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n v="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n v="3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n v="3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n v="3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4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n v="5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n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n v="6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n v="3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n v="6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n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5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n v="4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n v="5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n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n v="5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n v="2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5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6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3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6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6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n v="2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n v="3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n v="2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n v="4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n v="3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n v="6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n v="2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n v="3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n v="3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n v="5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n v="6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n v="3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n v="3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n v="2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n v="3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n v="6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n v="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n v="3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n v="2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n v="6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3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3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n v="3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n v="2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n v="3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n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n v="5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n v="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n v="5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n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n v="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n v="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n v="3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n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n v="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n v="6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n v="4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n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n v="2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6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n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n v="5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n v="3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n v="4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n v="3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n v="3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n v="3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n v="3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6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n v="3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3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n v="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n v="4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n v="6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3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n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3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n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n v="5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3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n v="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n v="4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n v="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n v="4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n v="3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n v="2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n v="3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n v="3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n v="3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3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n v="2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n v="5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n v="2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n v="3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n v="4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n v="4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3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n v="4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n v="3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n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n v="5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n v="3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n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n v="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n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n v="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n v="4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n v="9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n v="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n v="4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n v="4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n v="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n v="3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n v="2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n v="5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n v="1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n v="6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n v="5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n v="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n v="3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n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n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n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n v="4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n v="4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n v="5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n v="6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n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3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3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6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n v="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n v="3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n v="1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n v="6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n v="3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n v="2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n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n v="5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n v="4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n v="35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n v="3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n v="3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n v="5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n v="4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3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n v="6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n v="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n v="3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3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n v="5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n v="3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n v="2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n v="3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n v="4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n v="3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n v="4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n v="4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n v="4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6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n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n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n v="2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n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n v="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n v="6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6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3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n v="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n v="3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n v="4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3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n v="3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n v="6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3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6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3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n v="2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n v="3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n v="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n v="1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n v="4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n v="3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n v="3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n v="3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n v="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n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n v="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n v="2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n v="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n v="2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n v="6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n v="2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n v="3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n v="3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n v="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n v="6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n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n v="5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n v="1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n v="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n v="3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n v="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n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n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n v="6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n v="3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n v="2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n v="1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n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n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n v="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n v="2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n v="2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n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n v="3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n v="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n v="2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n v="2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n v="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n v="3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n v="2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n v="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n v="3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n v="6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n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n v="3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n v="3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n v="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n v="6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n v="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n v="9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n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n v="4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n v="2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n v="3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n v="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n v="5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n v="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n v="6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n v="3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n v="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n v="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n v="3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n v="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n v="3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n v="3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n v="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n v="2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n v="3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n v="3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n v="2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3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n v="1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n v="2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n v="4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n v="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n v="2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n v="1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n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n v="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n v="2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n v="2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n v="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n v="3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n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n v="3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n v="2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n v="2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n v="1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n v="2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n v="2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n v="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3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n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n v="1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n v="1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n v="2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n v="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n v="2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n v="3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n v="2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n v="6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n v="3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n v="2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n v="2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n v="3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n v="6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n v="1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n v="2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n v="2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n v="5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n v="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n v="3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n v="2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n v="2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n v="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n v="3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n v="2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n v="2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n v="3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n v="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n v="1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n v="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n v="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n v="3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n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n v="3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n v="5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n v="4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n v="6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n v="2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n v="3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n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n v="1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n v="2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n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n v="2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n v="3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n v="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n v="2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n v="3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n v="4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n v="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n v="3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n v="3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n v="3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n v="6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n v="1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n v="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n v="2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n v="3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n v="3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n v="2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n v="3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n v="2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n v="2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n v="2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n v="3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n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n v="5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n v="3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n v="3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n v="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n v="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n v="3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n v="2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n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n v="4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n v="1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n v="4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n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n v="3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n v="4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n v="3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n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n v="1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n v="2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n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n v="2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n v="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n v="3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n v="4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n v="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n v="4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n v="3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n v="5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n v="3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n v="1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n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3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n v="4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n v="2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n v="4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n v="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n v="4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n v="3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28AF3-BED0-42F1-A54B-BC37FAC9E37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6">
    <format dxfId="31">
      <pivotArea outline="0" collapsedLevelsAreSubtotals="1" fieldPosition="0"/>
    </format>
    <format dxfId="30">
      <pivotArea dataOnly="0" labelOnly="1" outline="0" fieldPosition="0">
        <references count="1">
          <reference field="6" count="1">
            <x v="20"/>
          </reference>
        </references>
      </pivotArea>
    </format>
    <format dxfId="29">
      <pivotArea type="topRight" dataOnly="0" labelOnly="1" outline="0" fieldPosition="0"/>
    </format>
    <format dxfId="28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7">
      <pivotArea dataOnly="0" labelOnly="1" grandCol="1" outline="0" fieldPosition="0"/>
    </format>
    <format dxfId="26">
      <pivotArea field="5" type="button" dataOnly="0" labelOnly="1" outline="0" axis="axisCol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CF6E8-A972-4E99-9A8E-721C1B22AF9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formats count="3">
    <format dxfId="25">
      <pivotArea outline="0" collapsedLevelsAreSubtotals="1" fieldPosition="0"/>
    </format>
    <format dxfId="24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3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71A4-D5FD-429E-A985-AB3817CF68E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formats count="3">
    <format dxfId="22">
      <pivotArea outline="0" collapsedLevelsAreSubtotals="1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453F4-2F21-4802-8530-CD1774CAEE28}">
  <dimension ref="A1:F14"/>
  <sheetViews>
    <sheetView tabSelected="1" workbookViewId="0">
      <selection activeCell="J5" sqref="J5"/>
    </sheetView>
  </sheetViews>
  <sheetFormatPr defaultRowHeight="15" x14ac:dyDescent="0.25"/>
  <cols>
    <col min="1" max="1" width="18" bestFit="1" customWidth="1"/>
    <col min="2" max="2" width="16.28515625" style="15" bestFit="1" customWidth="1"/>
    <col min="3" max="3" width="6.140625" style="15" bestFit="1" customWidth="1"/>
    <col min="4" max="4" width="4.28515625" style="15" bestFit="1" customWidth="1"/>
    <col min="5" max="5" width="10" style="15" bestFit="1" customWidth="1"/>
    <col min="6" max="6" width="11.28515625" style="15" bestFit="1" customWidth="1"/>
    <col min="7" max="7" width="11.28515625" bestFit="1" customWidth="1"/>
  </cols>
  <sheetData>
    <row r="1" spans="1:6" x14ac:dyDescent="0.25">
      <c r="A1" s="13" t="s">
        <v>8222</v>
      </c>
      <c r="B1" s="15" t="s">
        <v>8223</v>
      </c>
    </row>
    <row r="3" spans="1:6" x14ac:dyDescent="0.25">
      <c r="A3" s="13" t="s">
        <v>8363</v>
      </c>
      <c r="B3" s="17" t="s">
        <v>8360</v>
      </c>
    </row>
    <row r="4" spans="1:6" x14ac:dyDescent="0.25">
      <c r="A4" s="13" t="s">
        <v>8362</v>
      </c>
      <c r="B4" s="15" t="s">
        <v>8219</v>
      </c>
      <c r="C4" s="15" t="s">
        <v>8220</v>
      </c>
      <c r="D4" s="15" t="s">
        <v>8221</v>
      </c>
      <c r="E4" s="15" t="s">
        <v>8218</v>
      </c>
      <c r="F4" s="15" t="s">
        <v>8361</v>
      </c>
    </row>
    <row r="5" spans="1:6" x14ac:dyDescent="0.25">
      <c r="A5" s="14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4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25">
      <c r="B7"/>
      <c r="C7"/>
      <c r="D7"/>
      <c r="E7"/>
      <c r="F7"/>
    </row>
    <row r="8" spans="1:6" x14ac:dyDescent="0.25">
      <c r="B8"/>
      <c r="C8"/>
      <c r="D8"/>
      <c r="E8"/>
      <c r="F8"/>
    </row>
    <row r="9" spans="1:6" x14ac:dyDescent="0.25">
      <c r="B9"/>
      <c r="C9"/>
      <c r="D9"/>
      <c r="E9"/>
      <c r="F9"/>
    </row>
    <row r="10" spans="1:6" x14ac:dyDescent="0.25">
      <c r="B10"/>
      <c r="C10"/>
      <c r="D10"/>
      <c r="E10"/>
      <c r="F10"/>
    </row>
    <row r="11" spans="1:6" x14ac:dyDescent="0.25">
      <c r="B11"/>
      <c r="C11"/>
      <c r="D11"/>
      <c r="E11"/>
      <c r="F11"/>
    </row>
    <row r="12" spans="1:6" x14ac:dyDescent="0.25">
      <c r="B12"/>
      <c r="C12"/>
      <c r="D12"/>
      <c r="E12"/>
      <c r="F12"/>
    </row>
    <row r="13" spans="1:6" x14ac:dyDescent="0.25">
      <c r="B13"/>
      <c r="C13"/>
      <c r="D13"/>
      <c r="E13"/>
      <c r="F13"/>
    </row>
    <row r="14" spans="1:6" x14ac:dyDescent="0.25">
      <c r="B14"/>
      <c r="C14"/>
      <c r="D14"/>
      <c r="E14"/>
      <c r="F1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50AD5-D075-473A-8470-5D47AEA6EB29}">
  <dimension ref="A1:E7"/>
  <sheetViews>
    <sheetView workbookViewId="0">
      <selection activeCell="W25" sqref="W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8359</v>
      </c>
      <c r="B1" t="s">
        <v>8364</v>
      </c>
    </row>
    <row r="2" spans="1:5" x14ac:dyDescent="0.25">
      <c r="A2" s="13" t="s">
        <v>8222</v>
      </c>
      <c r="B2" t="s">
        <v>8224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s="15" t="s">
        <v>8220</v>
      </c>
      <c r="C5" s="15" t="s">
        <v>8221</v>
      </c>
      <c r="D5" s="15" t="s">
        <v>8218</v>
      </c>
      <c r="E5" s="15" t="s">
        <v>8361</v>
      </c>
    </row>
    <row r="6" spans="1:5" x14ac:dyDescent="0.25">
      <c r="A6" s="14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4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5FF44-E254-4B1E-A3AD-5E18A9417D07}">
  <dimension ref="A2:F25"/>
  <sheetViews>
    <sheetView workbookViewId="0">
      <selection activeCell="L37" sqref="L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8364</v>
      </c>
    </row>
    <row r="3" spans="1:6" x14ac:dyDescent="0.25">
      <c r="A3" s="13" t="s">
        <v>8359</v>
      </c>
      <c r="B3" t="s">
        <v>8315</v>
      </c>
    </row>
    <row r="5" spans="1:6" x14ac:dyDescent="0.25">
      <c r="A5" s="13" t="s">
        <v>8363</v>
      </c>
      <c r="B5" s="13" t="s">
        <v>8360</v>
      </c>
    </row>
    <row r="6" spans="1:6" x14ac:dyDescent="0.25">
      <c r="A6" s="13" t="s">
        <v>8362</v>
      </c>
      <c r="B6" s="15" t="s">
        <v>8219</v>
      </c>
      <c r="C6" s="15" t="s">
        <v>8220</v>
      </c>
      <c r="D6" s="15" t="s">
        <v>8221</v>
      </c>
      <c r="E6" s="15" t="s">
        <v>8218</v>
      </c>
      <c r="F6" s="15" t="s">
        <v>8361</v>
      </c>
    </row>
    <row r="7" spans="1:6" x14ac:dyDescent="0.25">
      <c r="A7" s="19" t="s">
        <v>8374</v>
      </c>
      <c r="B7" s="16">
        <v>7</v>
      </c>
      <c r="C7" s="16">
        <v>33</v>
      </c>
      <c r="D7" s="16">
        <v>2</v>
      </c>
      <c r="E7" s="16">
        <v>56</v>
      </c>
      <c r="F7" s="16">
        <v>98</v>
      </c>
    </row>
    <row r="8" spans="1:6" x14ac:dyDescent="0.25">
      <c r="A8" s="19" t="s">
        <v>8375</v>
      </c>
      <c r="B8" s="16">
        <v>3</v>
      </c>
      <c r="C8" s="16">
        <v>39</v>
      </c>
      <c r="D8" s="16">
        <v>8</v>
      </c>
      <c r="E8" s="16">
        <v>71</v>
      </c>
      <c r="F8" s="16">
        <v>121</v>
      </c>
    </row>
    <row r="9" spans="1:6" x14ac:dyDescent="0.25">
      <c r="A9" s="19" t="s">
        <v>8376</v>
      </c>
      <c r="B9" s="16">
        <v>3</v>
      </c>
      <c r="C9" s="16">
        <v>33</v>
      </c>
      <c r="D9" s="16">
        <v>14</v>
      </c>
      <c r="E9" s="16">
        <v>56</v>
      </c>
      <c r="F9" s="16">
        <v>106</v>
      </c>
    </row>
    <row r="10" spans="1:6" x14ac:dyDescent="0.25">
      <c r="A10" s="19" t="s">
        <v>8377</v>
      </c>
      <c r="B10" s="16">
        <v>2</v>
      </c>
      <c r="C10" s="16">
        <v>40</v>
      </c>
      <c r="D10" s="16"/>
      <c r="E10" s="16">
        <v>71</v>
      </c>
      <c r="F10" s="16">
        <v>113</v>
      </c>
    </row>
    <row r="11" spans="1:6" x14ac:dyDescent="0.25">
      <c r="A11" s="19" t="s">
        <v>8368</v>
      </c>
      <c r="B11" s="16">
        <v>3</v>
      </c>
      <c r="C11" s="16">
        <v>52</v>
      </c>
      <c r="D11" s="16"/>
      <c r="E11" s="16">
        <v>111</v>
      </c>
      <c r="F11" s="16">
        <v>166</v>
      </c>
    </row>
    <row r="12" spans="1:6" x14ac:dyDescent="0.25">
      <c r="A12" s="19" t="s">
        <v>8378</v>
      </c>
      <c r="B12" s="16">
        <v>4</v>
      </c>
      <c r="C12" s="16">
        <v>49</v>
      </c>
      <c r="D12" s="16"/>
      <c r="E12" s="16">
        <v>100</v>
      </c>
      <c r="F12" s="16">
        <v>153</v>
      </c>
    </row>
    <row r="13" spans="1:6" x14ac:dyDescent="0.25">
      <c r="A13" s="19" t="s">
        <v>8369</v>
      </c>
      <c r="B13" s="16">
        <v>1</v>
      </c>
      <c r="C13" s="16">
        <v>50</v>
      </c>
      <c r="D13" s="16"/>
      <c r="E13" s="16">
        <v>87</v>
      </c>
      <c r="F13" s="16">
        <v>138</v>
      </c>
    </row>
    <row r="14" spans="1:6" x14ac:dyDescent="0.25">
      <c r="A14" s="19" t="s">
        <v>8370</v>
      </c>
      <c r="B14" s="16">
        <v>4</v>
      </c>
      <c r="C14" s="16">
        <v>47</v>
      </c>
      <c r="D14" s="16"/>
      <c r="E14" s="16">
        <v>72</v>
      </c>
      <c r="F14" s="16">
        <v>123</v>
      </c>
    </row>
    <row r="15" spans="1:6" x14ac:dyDescent="0.25">
      <c r="A15" s="19" t="s">
        <v>8371</v>
      </c>
      <c r="B15" s="16">
        <v>4</v>
      </c>
      <c r="C15" s="16">
        <v>34</v>
      </c>
      <c r="D15" s="16"/>
      <c r="E15" s="16">
        <v>59</v>
      </c>
      <c r="F15" s="16">
        <v>97</v>
      </c>
    </row>
    <row r="16" spans="1:6" x14ac:dyDescent="0.25">
      <c r="A16" s="19" t="s">
        <v>8372</v>
      </c>
      <c r="B16" s="16"/>
      <c r="C16" s="16">
        <v>50</v>
      </c>
      <c r="D16" s="16"/>
      <c r="E16" s="16">
        <v>65</v>
      </c>
      <c r="F16" s="16">
        <v>115</v>
      </c>
    </row>
    <row r="17" spans="1:6" x14ac:dyDescent="0.25">
      <c r="A17" s="19" t="s">
        <v>8373</v>
      </c>
      <c r="B17" s="16">
        <v>3</v>
      </c>
      <c r="C17" s="16">
        <v>31</v>
      </c>
      <c r="D17" s="16"/>
      <c r="E17" s="16">
        <v>54</v>
      </c>
      <c r="F17" s="16">
        <v>88</v>
      </c>
    </row>
    <row r="18" spans="1:6" x14ac:dyDescent="0.25">
      <c r="A18" s="19" t="s">
        <v>8379</v>
      </c>
      <c r="B18" s="16">
        <v>3</v>
      </c>
      <c r="C18" s="16">
        <v>35</v>
      </c>
      <c r="D18" s="16"/>
      <c r="E18" s="16">
        <v>37</v>
      </c>
      <c r="F18" s="16">
        <v>75</v>
      </c>
    </row>
    <row r="19" spans="1:6" x14ac:dyDescent="0.25">
      <c r="A19" s="19" t="s">
        <v>8361</v>
      </c>
      <c r="B19" s="16">
        <v>37</v>
      </c>
      <c r="C19" s="16">
        <v>493</v>
      </c>
      <c r="D19" s="16">
        <v>24</v>
      </c>
      <c r="E19" s="16">
        <v>839</v>
      </c>
      <c r="F19" s="16">
        <v>1393</v>
      </c>
    </row>
    <row r="20" spans="1:6" x14ac:dyDescent="0.25">
      <c r="B20" s="15"/>
      <c r="C20" s="15"/>
      <c r="D20" s="15"/>
      <c r="E20" s="15"/>
      <c r="F20" s="15"/>
    </row>
    <row r="21" spans="1:6" x14ac:dyDescent="0.25">
      <c r="B21" s="15"/>
      <c r="C21" s="15"/>
      <c r="D21" s="15"/>
      <c r="E21" s="15"/>
      <c r="F21" s="15"/>
    </row>
    <row r="22" spans="1:6" x14ac:dyDescent="0.25">
      <c r="B22" s="15"/>
      <c r="C22" s="15"/>
      <c r="D22" s="15"/>
      <c r="E22" s="15"/>
      <c r="F22" s="15"/>
    </row>
    <row r="23" spans="1:6" x14ac:dyDescent="0.25">
      <c r="B23" s="15"/>
      <c r="C23" s="15"/>
      <c r="D23" s="15"/>
      <c r="E23" s="15"/>
      <c r="F23" s="15"/>
    </row>
    <row r="24" spans="1:6" x14ac:dyDescent="0.25">
      <c r="B24" s="15"/>
      <c r="C24" s="15"/>
      <c r="D24" s="15"/>
      <c r="E24" s="15"/>
      <c r="F24" s="15"/>
    </row>
    <row r="25" spans="1:6" x14ac:dyDescent="0.25">
      <c r="B25" s="15"/>
      <c r="C25" s="15"/>
      <c r="D25" s="15"/>
      <c r="E25" s="15"/>
      <c r="F25" s="1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pane ySplit="1" topLeftCell="A2924" activePane="bottomLeft" state="frozen"/>
      <selection activeCell="C1" sqref="C1"/>
      <selection pane="bottomLeft" activeCell="D1" sqref="D1:E3885"/>
    </sheetView>
  </sheetViews>
  <sheetFormatPr defaultColWidth="16.42578125" defaultRowHeight="15" x14ac:dyDescent="0.25"/>
  <cols>
    <col min="1" max="1" width="8.5703125" bestFit="1" customWidth="1"/>
    <col min="2" max="2" width="43" style="3" bestFit="1" customWidth="1"/>
    <col min="3" max="3" width="45.85546875" style="3" bestFit="1" customWidth="1"/>
    <col min="4" max="4" width="17.28515625" style="6" bestFit="1" customWidth="1"/>
    <col min="5" max="5" width="13.85546875" style="8" bestFit="1" customWidth="1"/>
    <col min="6" max="6" width="15.5703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0.85546875" bestFit="1" customWidth="1"/>
    <col min="15" max="15" width="20.28515625" bestFit="1" customWidth="1"/>
    <col min="16" max="16" width="22.42578125" style="10" bestFit="1" customWidth="1"/>
    <col min="17" max="17" width="15.28515625" bestFit="1" customWidth="1"/>
    <col min="18" max="18" width="19.140625" bestFit="1" customWidth="1"/>
    <col min="19" max="19" width="22.7109375" bestFit="1" customWidth="1"/>
    <col min="21" max="21" width="19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8359</v>
      </c>
      <c r="R1" s="9" t="s">
        <v>8358</v>
      </c>
      <c r="S1" s="9" t="s">
        <v>8365</v>
      </c>
      <c r="T1" s="9" t="s">
        <v>8366</v>
      </c>
      <c r="U1" s="9" t="s">
        <v>8367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8">
        <f>(J2/60/60/24)+DATE(1970,1,1)</f>
        <v>42177.007071759261</v>
      </c>
      <c r="T2" s="18">
        <f>(I2/60/60/24)+DATE(1970,1,1)</f>
        <v>42208.125</v>
      </c>
      <c r="U2">
        <f>ROUND(T2-S2,0)</f>
        <v>31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8">
        <f t="shared" ref="S3:S66" si="2">(J3/60/60/24)+DATE(1970,1,1)</f>
        <v>42766.600497685184</v>
      </c>
      <c r="T3" s="18">
        <f t="shared" ref="T3:T66" si="3">(I3/60/60/24)+DATE(1970,1,1)</f>
        <v>42796.600497685184</v>
      </c>
      <c r="U3">
        <f t="shared" ref="U3:U66" si="4">ROUND(T3-S3,0)</f>
        <v>30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10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30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30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10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40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7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30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35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31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44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36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26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18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45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30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30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30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60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30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27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33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60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40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30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30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30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30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42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30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15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24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30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30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30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31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30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30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30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45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30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30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60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31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30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39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30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30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30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21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14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30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30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32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19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25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30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8">
        <f t="shared" ref="S67:S130" si="7">(J67/60/60/24)+DATE(1970,1,1)</f>
        <v>41835.821226851855</v>
      </c>
      <c r="T67" s="18">
        <f t="shared" ref="T67:T130" si="8">(I67/60/60/24)+DATE(1970,1,1)</f>
        <v>41862.249305555553</v>
      </c>
      <c r="U67">
        <f t="shared" ref="U67:U130" si="9">ROUND(T67-S67,0)</f>
        <v>26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30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30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30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32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60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60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78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30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30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60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53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10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30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35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4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30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30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30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74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26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30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61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46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28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30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66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30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36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30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24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30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23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23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18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14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22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60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30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34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30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8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60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25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46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90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30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30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30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>IFERROR(ROUND(E123/L123,2),0)</f>
        <v>1</v>
      </c>
      <c r="Q123" s="12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16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>IFERROR(ROUND(E124/L124,2),0)</f>
        <v>0</v>
      </c>
      <c r="Q124" s="12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60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36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60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30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30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0">
        <f t="shared" si="6"/>
        <v>311.17</v>
      </c>
      <c r="Q130" s="12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35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8">
        <f t="shared" ref="S131:S194" si="12">(J131/60/60/24)+DATE(1970,1,1)</f>
        <v>41882.937303240738</v>
      </c>
      <c r="T131" s="18">
        <f t="shared" ref="T131:T194" si="13">(I131/60/60/24)+DATE(1970,1,1)</f>
        <v>41942.937303240738</v>
      </c>
      <c r="U131">
        <f t="shared" ref="U131:U194" si="14">ROUND(T131-S131,0)</f>
        <v>60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28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15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45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30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30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33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44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50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31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10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30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45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21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57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60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27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60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43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30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30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60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60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30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42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43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40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60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30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30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40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60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30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33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34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60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30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30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60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30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30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29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60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35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30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60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25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30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17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30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30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40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30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30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30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57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30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30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24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30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60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10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40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0">
        <f t="shared" si="11"/>
        <v>5.67</v>
      </c>
      <c r="Q194" s="12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30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8">
        <f t="shared" ref="S195:S258" si="17">(J195/60/60/24)+DATE(1970,1,1)</f>
        <v>41911.934791666667</v>
      </c>
      <c r="T195" s="18">
        <f t="shared" ref="T195:T258" si="18">(I195/60/60/24)+DATE(1970,1,1)</f>
        <v>41971.976458333331</v>
      </c>
      <c r="U195">
        <f t="shared" ref="U195:U258" si="19">ROUND(T195-S195,0)</f>
        <v>60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60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60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28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42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30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30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30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30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60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30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35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21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30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30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30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29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30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60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30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60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43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50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31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60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32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41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60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58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30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60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30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49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30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60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30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30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30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30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30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40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30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53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60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19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45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45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35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30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40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30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50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37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45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80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30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32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64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30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30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30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0">
        <f t="shared" si="16"/>
        <v>65.760000000000005</v>
      </c>
      <c r="Q258" s="12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30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8">
        <f t="shared" ref="S259:S322" si="22">(J259/60/60/24)+DATE(1970,1,1)</f>
        <v>42479.626875000002</v>
      </c>
      <c r="T259" s="18">
        <f t="shared" ref="T259:T322" si="23">(I259/60/60/24)+DATE(1970,1,1)</f>
        <v>42509.626875000002</v>
      </c>
      <c r="U259">
        <f t="shared" ref="U259:U322" si="24">ROUND(T259-S259,0)</f>
        <v>30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30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30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46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50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45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30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30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42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86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30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45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30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50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29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61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30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34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30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60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30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30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34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45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86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37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19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25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30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45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31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35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30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50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18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32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30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36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60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25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35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59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30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31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40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30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30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39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30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30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45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21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15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41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30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44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30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30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33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30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30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87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0">
        <f t="shared" si="21"/>
        <v>134.91</v>
      </c>
      <c r="Q322" s="12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29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8">
        <f t="shared" ref="S323:S386" si="27">(J323/60/60/24)+DATE(1970,1,1)</f>
        <v>42647.446597222224</v>
      </c>
      <c r="T323" s="18">
        <f t="shared" ref="T323:T386" si="28">(I323/60/60/24)+DATE(1970,1,1)</f>
        <v>42682.488263888896</v>
      </c>
      <c r="U323">
        <f t="shared" ref="U323:U386" si="29">ROUND(T323-S323,0)</f>
        <v>35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30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28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33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35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34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27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30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24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32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31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42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30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38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31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30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30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56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30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30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18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30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30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44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30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30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30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30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30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38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40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30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30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30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31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30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40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29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22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44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30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22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45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30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30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30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40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35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30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30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45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40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30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45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42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31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30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24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45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35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14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23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0">
        <f t="shared" si="26"/>
        <v>58.54</v>
      </c>
      <c r="Q386" s="12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30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8">
        <f t="shared" ref="S387:S450" si="32">(J387/60/60/24)+DATE(1970,1,1)</f>
        <v>41934.584502314814</v>
      </c>
      <c r="T387" s="18">
        <f t="shared" ref="T387:T450" si="33">(I387/60/60/24)+DATE(1970,1,1)</f>
        <v>41964.626168981486</v>
      </c>
      <c r="U387">
        <f t="shared" ref="U387:U450" si="34">ROUND(T387-S387,0)</f>
        <v>30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31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30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32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30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30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31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60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36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15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42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45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31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31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30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21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47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29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30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34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60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40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30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60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32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16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30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30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30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11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30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60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30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60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30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30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60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60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30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14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28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73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15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30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60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60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33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30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30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60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30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10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30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30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30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30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60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30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25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0">
        <f t="shared" si="31"/>
        <v>20.5</v>
      </c>
      <c r="Q450" s="12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8">
        <f t="shared" ref="S451:S514" si="37">(J451/60/60/24)+DATE(1970,1,1)</f>
        <v>41534.568113425928</v>
      </c>
      <c r="T451" s="18">
        <f t="shared" ref="T451:T514" si="38">(I451/60/60/24)+DATE(1970,1,1)</f>
        <v>41564.568113425928</v>
      </c>
      <c r="U451">
        <f t="shared" ref="U451:U514" si="39">ROUND(T451-S451,0)</f>
        <v>30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30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30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30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16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31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45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21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30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30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60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32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60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60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16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30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45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60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60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50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45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30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30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30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30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35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60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30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60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30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30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27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60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41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30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30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60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30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31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30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30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60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30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23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30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60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53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42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55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59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30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30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30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60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45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30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45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60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30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30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30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0">
        <f t="shared" si="36"/>
        <v>5.5</v>
      </c>
      <c r="Q514" s="12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45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8">
        <f t="shared" ref="S515:S578" si="42">(J515/60/60/24)+DATE(1970,1,1)</f>
        <v>42552.653993055559</v>
      </c>
      <c r="T515" s="18">
        <f t="shared" ref="T515:T578" si="43">(I515/60/60/24)+DATE(1970,1,1)</f>
        <v>42597.291666666672</v>
      </c>
      <c r="U515">
        <f t="shared" ref="U515:U578" si="44">ROUND(T515-S515,0)</f>
        <v>45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30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40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60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30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30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30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30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29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30</v>
      </c>
    </row>
    <row r="526" spans="1:21" ht="45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30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45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31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30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21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21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21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45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30</v>
      </c>
    </row>
    <row r="535" spans="1:21" ht="45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24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39</v>
      </c>
    </row>
    <row r="537" spans="1:21" ht="30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30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40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30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30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21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30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30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60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30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30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40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45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30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30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30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13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44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60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30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30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30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30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30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30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30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30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35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30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30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30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30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30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30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37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30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30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19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30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59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30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30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0">
        <f t="shared" si="41"/>
        <v>1</v>
      </c>
      <c r="Q578" s="12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60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8">
        <f t="shared" ref="S579:S642" si="47">(J579/60/60/24)+DATE(1970,1,1)</f>
        <v>42450.589143518519</v>
      </c>
      <c r="T579" s="18">
        <f t="shared" ref="T579:T642" si="48">(I579/60/60/24)+DATE(1970,1,1)</f>
        <v>42510.589143518519</v>
      </c>
      <c r="U579">
        <f t="shared" ref="U579:U642" si="49">ROUND(T579-S579,0)</f>
        <v>60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24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30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30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30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23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30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30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56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30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30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60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31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30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30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30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30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45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30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37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30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24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60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30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30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30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30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45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46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30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30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30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30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60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30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31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30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30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30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45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30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60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45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30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30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30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30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33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60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30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30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30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29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30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32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30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30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30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29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60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60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0">
        <f t="shared" si="46"/>
        <v>50.5</v>
      </c>
      <c r="Q642" s="12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8">
        <f t="shared" ref="S643:S706" si="52">(J643/60/60/24)+DATE(1970,1,1)</f>
        <v>42199.57</v>
      </c>
      <c r="T643" s="18">
        <f t="shared" ref="T643:T706" si="53">(I643/60/60/24)+DATE(1970,1,1)</f>
        <v>42229.57</v>
      </c>
      <c r="U643">
        <f t="shared" ref="U643:U706" si="54">ROUND(T643-S643,0)</f>
        <v>30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36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55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42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30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30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30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35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21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60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30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30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37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30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30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60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30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33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30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30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30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30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30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30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60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30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40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45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30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34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33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31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45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60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29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30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45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30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60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35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30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30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40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36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45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30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60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30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37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43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28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30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30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30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30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30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15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33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37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30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30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30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55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0">
        <f t="shared" si="51"/>
        <v>120.25</v>
      </c>
      <c r="Q706" s="12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60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8">
        <f t="shared" ref="S707:S770" si="57">(J707/60/60/24)+DATE(1970,1,1)</f>
        <v>42726.491643518515</v>
      </c>
      <c r="T707" s="18">
        <f t="shared" ref="T707:T770" si="58">(I707/60/60/24)+DATE(1970,1,1)</f>
        <v>42756.491643518515</v>
      </c>
      <c r="U707">
        <f t="shared" ref="U707:U770" si="59">ROUND(T707-S707,0)</f>
        <v>30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42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40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60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30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33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40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30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30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60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40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33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30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31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14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28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45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30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30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30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30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30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42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45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60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30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50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60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30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31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31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19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18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31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33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14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35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30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25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30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30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18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31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30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30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30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46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30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30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30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61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14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30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40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30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30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17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30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30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30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30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30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0">
        <f t="shared" si="56"/>
        <v>0</v>
      </c>
      <c r="Q770" s="12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30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8">
        <f t="shared" ref="S771:S834" si="62">(J771/60/60/24)+DATE(1970,1,1)</f>
        <v>41604.996458333335</v>
      </c>
      <c r="T771" s="18">
        <f t="shared" ref="T771:T834" si="63">(I771/60/60/24)+DATE(1970,1,1)</f>
        <v>41634.996458333335</v>
      </c>
      <c r="U771">
        <f t="shared" ref="U771:U834" si="64">ROUND(T771-S771,0)</f>
        <v>30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40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50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50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34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30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30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38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30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30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29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30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30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30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39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40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30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58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30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38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18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30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33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30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15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56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43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30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31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30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30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30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30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46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26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17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50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30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35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33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30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30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22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53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30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15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30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31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54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8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9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30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34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30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30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36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25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21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26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13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60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30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30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0">
        <f t="shared" si="61"/>
        <v>97.99</v>
      </c>
      <c r="Q834" s="12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60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8">
        <f t="shared" ref="S835:S898" si="67">(J835/60/60/24)+DATE(1970,1,1)</f>
        <v>41718.878182870372</v>
      </c>
      <c r="T835" s="18">
        <f t="shared" ref="T835:T898" si="68">(I835/60/60/24)+DATE(1970,1,1)</f>
        <v>41748.878182870372</v>
      </c>
      <c r="U835">
        <f t="shared" ref="U835:U898" si="69">ROUND(T835-S835,0)</f>
        <v>30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33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43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30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30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30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30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30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30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35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17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39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40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30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30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28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32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60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11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30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30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30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59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42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30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30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30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30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30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30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22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60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38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60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30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30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30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30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45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40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30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33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30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30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21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33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45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33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60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59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21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25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30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35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30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30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30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87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30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30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45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0">
        <f t="shared" si="66"/>
        <v>44.44</v>
      </c>
      <c r="Q898" s="12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8">
        <f t="shared" ref="S899:S962" si="72">(J899/60/60/24)+DATE(1970,1,1)</f>
        <v>41211.688750000001</v>
      </c>
      <c r="T899" s="18">
        <f t="shared" ref="T899:T962" si="73">(I899/60/60/24)+DATE(1970,1,1)</f>
        <v>41241.730416666665</v>
      </c>
      <c r="U899">
        <f t="shared" ref="U899:U962" si="74">ROUND(T899-S899,0)</f>
        <v>30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45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45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30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46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52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25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30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60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30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30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45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31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60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21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60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30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30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32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38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31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30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35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30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42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35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30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30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30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30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30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50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30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42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35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45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60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30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30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44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30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30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39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45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30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36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30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34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52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30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60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30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60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30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45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30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30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42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40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60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31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21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30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0">
        <f t="shared" si="71"/>
        <v>136.46</v>
      </c>
      <c r="Q962" s="12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42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8">
        <f t="shared" ref="S963:S1026" si="77">(J963/60/60/24)+DATE(1970,1,1)</f>
        <v>42740.693692129629</v>
      </c>
      <c r="T963" s="18">
        <f t="shared" ref="T963:T1026" si="78">(I963/60/60/24)+DATE(1970,1,1)</f>
        <v>42786.791666666672</v>
      </c>
      <c r="U963">
        <f t="shared" ref="U963:U1026" si="79">ROUND(T963-S963,0)</f>
        <v>46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38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35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40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32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30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60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30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33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37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45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29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60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30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60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45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30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30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35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45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30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30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31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30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30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54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40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30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30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30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25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60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33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53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25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30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30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45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30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60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45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30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30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30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31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8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42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30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30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56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45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45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28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50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30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45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40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30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30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30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23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30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30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0">
        <f t="shared" si="76"/>
        <v>388.98</v>
      </c>
      <c r="Q1026" s="12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30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8">
        <f t="shared" ref="S1027:S1090" si="82">(J1027/60/60/24)+DATE(1970,1,1)</f>
        <v>42049.833761574075</v>
      </c>
      <c r="T1027" s="18">
        <f t="shared" ref="T1027:T1090" si="83">(I1027/60/60/24)+DATE(1970,1,1)</f>
        <v>42079.792094907403</v>
      </c>
      <c r="U1027">
        <f t="shared" ref="U1027:U1090" si="84">ROUND(T1027-S1027,0)</f>
        <v>30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34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30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45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54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30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30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28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32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30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32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22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30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25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30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43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30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57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30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45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30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40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30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30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28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44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25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30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30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60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30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41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30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30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60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7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30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45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28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45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30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30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32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30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30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30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30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30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55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30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45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25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30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30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30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60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30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30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30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30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0">
        <f t="shared" si="81"/>
        <v>43.42</v>
      </c>
      <c r="Q1090" s="12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30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8">
        <f t="shared" ref="S1091:S1154" si="87">(J1091/60/60/24)+DATE(1970,1,1)</f>
        <v>42151.189525462964</v>
      </c>
      <c r="T1091" s="18">
        <f t="shared" ref="T1091:T1154" si="88">(I1091/60/60/24)+DATE(1970,1,1)</f>
        <v>42181.189525462964</v>
      </c>
      <c r="U1091">
        <f t="shared" ref="U1091:U1154" si="89">ROUND(T1091-S1091,0)</f>
        <v>30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30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30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30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15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30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30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31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40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30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30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30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27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40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60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30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30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30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30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60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30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30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30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60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30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30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30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60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30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30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13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45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30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14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30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30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60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30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31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30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30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60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30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30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30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30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30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30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30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30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30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30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30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30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60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38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60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30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30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60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30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0">
        <f t="shared" si="86"/>
        <v>60.73</v>
      </c>
      <c r="Q1154" s="12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30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8">
        <f t="shared" ref="S1155:S1218" si="92">(J1155/60/60/24)+DATE(1970,1,1)</f>
        <v>42143.714178240742</v>
      </c>
      <c r="T1155" s="18">
        <f t="shared" ref="T1155:T1218" si="93">(I1155/60/60/24)+DATE(1970,1,1)</f>
        <v>42173.714178240742</v>
      </c>
      <c r="U1155">
        <f t="shared" ref="U1155:U1218" si="94">ROUND(T1155-S1155,0)</f>
        <v>30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30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30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30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60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30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31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30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21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31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30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30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34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31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30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30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30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18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30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35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30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30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55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30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30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30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37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30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19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19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31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32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33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32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21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21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30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30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30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60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30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60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30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31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36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32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30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30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30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44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30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33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30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30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30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23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15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16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35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60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30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0">
        <f t="shared" si="91"/>
        <v>91.88</v>
      </c>
      <c r="Q1218" s="12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32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8">
        <f t="shared" ref="S1219:S1282" si="97">(J1219/60/60/24)+DATE(1970,1,1)</f>
        <v>42535.809490740736</v>
      </c>
      <c r="T1219" s="18">
        <f t="shared" ref="T1219:T1282" si="98">(I1219/60/60/24)+DATE(1970,1,1)</f>
        <v>42565.809490740736</v>
      </c>
      <c r="U1219">
        <f t="shared" ref="U1219:U1282" si="99">ROUND(T1219-S1219,0)</f>
        <v>30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30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30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30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28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30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30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60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60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34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30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60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30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30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50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47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21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30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40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8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30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30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59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22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15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61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31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30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45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30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36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30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45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60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28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30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57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30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30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49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30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32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30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30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30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35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29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47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30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30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30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30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60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30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69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30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35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35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49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35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29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40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0">
        <f t="shared" si="96"/>
        <v>127.98</v>
      </c>
      <c r="Q1282" s="12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90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8">
        <f t="shared" ref="S1283:S1346" si="102">(J1283/60/60/24)+DATE(1970,1,1)</f>
        <v>41463.743472222224</v>
      </c>
      <c r="T1283" s="18">
        <f t="shared" ref="T1283:T1346" si="103">(I1283/60/60/24)+DATE(1970,1,1)</f>
        <v>41483.743472222224</v>
      </c>
      <c r="U1283">
        <f t="shared" ref="U1283:U1346" si="104">ROUND(T1283-S1283,0)</f>
        <v>20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31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23</v>
      </c>
    </row>
    <row r="1286" spans="1:21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23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13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60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31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30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31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37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27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30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18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30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30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30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30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39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10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30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60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29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30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30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40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35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45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35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30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30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60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36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35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52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30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15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29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30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30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35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30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30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45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30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45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40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31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30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30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30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30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30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35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30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30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45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30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32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30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59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0">
        <f t="shared" si="101"/>
        <v>40.76</v>
      </c>
      <c r="Q1346" s="12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8">
        <f t="shared" ref="S1347:S1410" si="107">(J1347/60/60/24)+DATE(1970,1,1)</f>
        <v>41799.814340277779</v>
      </c>
      <c r="T1347" s="18">
        <f t="shared" ref="T1347:T1410" si="108">(I1347/60/60/24)+DATE(1970,1,1)</f>
        <v>41834.814340277779</v>
      </c>
      <c r="U1347">
        <f t="shared" ref="U1347:U1410" si="109">ROUND(T1347-S1347,0)</f>
        <v>35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30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30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28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37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30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30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52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35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30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30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30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29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30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62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28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30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60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18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60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30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45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30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24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30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15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30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30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30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30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30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30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22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15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30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22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30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30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30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56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30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31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30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34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45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31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30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43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30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30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30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30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30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35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21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60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30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30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53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25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0">
        <f t="shared" si="106"/>
        <v>12</v>
      </c>
      <c r="Q1410" s="12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30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8">
        <f t="shared" ref="S1411:S1474" si="112">(J1411/60/60/24)+DATE(1970,1,1)</f>
        <v>41945.133506944447</v>
      </c>
      <c r="T1411" s="18">
        <f t="shared" ref="T1411:T1474" si="113">(I1411/60/60/24)+DATE(1970,1,1)</f>
        <v>42005.175173611111</v>
      </c>
      <c r="U1411">
        <f t="shared" ref="U1411:U1474" si="114">ROUND(T1411-S1411,0)</f>
        <v>60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45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28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30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60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30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40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30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30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30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30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25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30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30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30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13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30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60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30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30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30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31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30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30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41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21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30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30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37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30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30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30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60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30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30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60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30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30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30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48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30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30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30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45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21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55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30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30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30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29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58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33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30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45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30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30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41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60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60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30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21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30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0">
        <f t="shared" si="111"/>
        <v>103.2</v>
      </c>
      <c r="Q1474" s="12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30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8">
        <f t="shared" ref="S1475:S1538" si="117">(J1475/60/60/24)+DATE(1970,1,1)</f>
        <v>40939.979618055557</v>
      </c>
      <c r="T1475" s="18">
        <f t="shared" ref="T1475:T1538" si="118">(I1475/60/60/24)+DATE(1970,1,1)</f>
        <v>40969.979618055557</v>
      </c>
      <c r="U1475">
        <f t="shared" ref="U1475:U1538" si="119">ROUND(T1475-S1475,0)</f>
        <v>30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30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32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30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60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14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17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30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25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58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45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30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30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30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30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29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59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30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30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30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30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60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42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45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60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30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30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28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60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28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37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30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59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31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29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30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30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30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30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40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30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30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31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30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28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36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35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30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31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30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30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49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28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30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30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32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24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49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30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29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0">
        <f t="shared" si="116"/>
        <v>66.02</v>
      </c>
      <c r="Q1538" s="12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30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8">
        <f t="shared" ref="S1539:S1602" si="122">(J1539/60/60/24)+DATE(1970,1,1)</f>
        <v>42552.315127314811</v>
      </c>
      <c r="T1539" s="18">
        <f t="shared" ref="T1539:T1602" si="123">(I1539/60/60/24)+DATE(1970,1,1)</f>
        <v>42588.75</v>
      </c>
      <c r="U1539">
        <f t="shared" ref="U1539:U1602" si="124">ROUND(T1539-S1539,0)</f>
        <v>36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45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33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30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30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30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42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34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60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30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30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30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30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30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30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23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30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31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59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30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69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60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31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30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29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15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35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30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30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30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25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40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35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30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45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60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24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33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60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32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57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30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10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22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30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30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31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30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30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30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45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30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60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29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45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30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60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30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0">
        <f t="shared" si="121"/>
        <v>40.78</v>
      </c>
      <c r="Q1602" s="12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44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8">
        <f t="shared" ref="S1603:S1666" si="127">(J1603/60/60/24)+DATE(1970,1,1)</f>
        <v>40638.092974537038</v>
      </c>
      <c r="T1603" s="18">
        <f t="shared" ref="T1603:T1666" si="128">(I1603/60/60/24)+DATE(1970,1,1)</f>
        <v>40668.092974537038</v>
      </c>
      <c r="U1603">
        <f t="shared" ref="U1603:U1666" si="129">ROUND(T1603-S1603,0)</f>
        <v>30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43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60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40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9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90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21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32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53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30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21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30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30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60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45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41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33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40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21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7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54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40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60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40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28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30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34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33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45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30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30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60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27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38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60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43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56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45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30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14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30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30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60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14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32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30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30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45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30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33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30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31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30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30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30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30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38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29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31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43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60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30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44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8">
        <f t="shared" ref="S1667:S1730" si="132">(J1667/60/60/24)+DATE(1970,1,1)</f>
        <v>40564.649456018517</v>
      </c>
      <c r="T1667" s="18">
        <f t="shared" ref="T1667:T1730" si="133">(I1667/60/60/24)+DATE(1970,1,1)</f>
        <v>40596.125</v>
      </c>
      <c r="U1667">
        <f t="shared" ref="U1667:U1730" si="134">ROUND(T1667-S1667,0)</f>
        <v>31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30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27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30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60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50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30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30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30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31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30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46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60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23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30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49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60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24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28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30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60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34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30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30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30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32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33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31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30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34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30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30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24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30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30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30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30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60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30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12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60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30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40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41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46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31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60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30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30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30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40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44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30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30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30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37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56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30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30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29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55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0">
        <f t="shared" si="131"/>
        <v>122.14</v>
      </c>
      <c r="Q1730" s="12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30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8">
        <f t="shared" ref="S1731:S1794" si="137">(J1731/60/60/24)+DATE(1970,1,1)</f>
        <v>42471.052152777775</v>
      </c>
      <c r="T1731" s="18">
        <f t="shared" ref="T1731:T1794" si="138">(I1731/60/60/24)+DATE(1970,1,1)</f>
        <v>42531.052152777775</v>
      </c>
      <c r="U1731">
        <f t="shared" ref="U1731:U1794" si="139">ROUND(T1731-S1731,0)</f>
        <v>60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30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14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60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12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30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30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30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30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30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59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30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45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32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22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45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36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30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29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30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37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30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30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30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30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30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40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30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60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50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30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30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29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30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21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30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60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30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35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30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60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45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42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45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36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30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45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30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60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31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33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30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31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31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30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30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30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60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30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60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0">
        <f t="shared" si="136"/>
        <v>109.94</v>
      </c>
      <c r="Q1794" s="12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37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8">
        <f t="shared" ref="S1795:S1858" si="142">(J1795/60/60/24)+DATE(1970,1,1)</f>
        <v>41940.89166666667</v>
      </c>
      <c r="T1795" s="18">
        <f t="shared" ref="T1795:T1858" si="143">(I1795/60/60/24)+DATE(1970,1,1)</f>
        <v>41970.933333333334</v>
      </c>
      <c r="U1795">
        <f t="shared" ref="U1795:U1858" si="144">ROUND(T1795-S1795,0)</f>
        <v>30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35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29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60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30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60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30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32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23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31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40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32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35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30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35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35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12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60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30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30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30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14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28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60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30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30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30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45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36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30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30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50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32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49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30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15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30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32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40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30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17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60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28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30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19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33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34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30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38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15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30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21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64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30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30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37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50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30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45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0">
        <f t="shared" si="141"/>
        <v>53.29</v>
      </c>
      <c r="Q1858" s="12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21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8">
        <f t="shared" ref="S1859:S1922" si="147">(J1859/60/60/24)+DATE(1970,1,1)</f>
        <v>41864.76866898148</v>
      </c>
      <c r="T1859" s="18">
        <f t="shared" ref="T1859:T1922" si="148">(I1859/60/60/24)+DATE(1970,1,1)</f>
        <v>41894.76866898148</v>
      </c>
      <c r="U1859">
        <f t="shared" ref="U1859:U1922" si="149">ROUND(T1859-S1859,0)</f>
        <v>30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60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30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21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30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47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30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30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35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53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30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30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29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40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30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29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60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30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29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30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30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29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30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33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30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35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33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30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18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31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45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30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45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30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16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31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30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30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22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36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30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28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30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30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60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45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30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30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15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30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30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44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30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30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30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15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25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30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35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30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0">
        <f t="shared" si="146"/>
        <v>40.98</v>
      </c>
      <c r="Q1922" s="12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28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8">
        <f t="shared" ref="S1923:S1986" si="152">(J1923/60/60/24)+DATE(1970,1,1)</f>
        <v>41074.221562500003</v>
      </c>
      <c r="T1923" s="18">
        <f t="shared" ref="T1923:T1986" si="153">(I1923/60/60/24)+DATE(1970,1,1)</f>
        <v>41104.221562500003</v>
      </c>
      <c r="U1923">
        <f t="shared" ref="U1923:U1986" si="154">ROUND(T1923-S1923,0)</f>
        <v>30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30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40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28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22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27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15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30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42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60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13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21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30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36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37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30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16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31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30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39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30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90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45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30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40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60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37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54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30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31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30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37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29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47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33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45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30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30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41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30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40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30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35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30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30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30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31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30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60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32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30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39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60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30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30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46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33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37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40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30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30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22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0">
        <f t="shared" si="151"/>
        <v>453.14</v>
      </c>
      <c r="Q1986" s="12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60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8">
        <f t="shared" ref="S1987:S2050" si="157">(J1987/60/60/24)+DATE(1970,1,1)</f>
        <v>42555.698738425926</v>
      </c>
      <c r="T1987" s="18">
        <f t="shared" ref="T1987:T2050" si="158">(I1987/60/60/24)+DATE(1970,1,1)</f>
        <v>42584.958333333328</v>
      </c>
      <c r="U1987">
        <f t="shared" ref="U1987:U2050" si="159">ROUND(T1987-S1987,0)</f>
        <v>29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30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30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30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30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15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21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30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30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60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30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30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45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30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30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32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30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15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30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27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35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66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44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36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30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34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30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60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34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30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30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31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30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30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37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45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30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30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34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30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45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45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37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30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30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38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30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30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55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45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30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60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32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30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15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30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60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54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30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30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30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29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0">
        <f t="shared" si="156"/>
        <v>91.83</v>
      </c>
      <c r="Q2050" s="12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30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8">
        <f t="shared" ref="S2051:S2114" si="162">(J2051/60/60/24)+DATE(1970,1,1)</f>
        <v>41575.527349537035</v>
      </c>
      <c r="T2051" s="18">
        <f t="shared" ref="T2051:T2114" si="163">(I2051/60/60/24)+DATE(1970,1,1)</f>
        <v>41610.957638888889</v>
      </c>
      <c r="U2051">
        <f t="shared" ref="U2051:U2114" si="164">ROUND(T2051-S2051,0)</f>
        <v>35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40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30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45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30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30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29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30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30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39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39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60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30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30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33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36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30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30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33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30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31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30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45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30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45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30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30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40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58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30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30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30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41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60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30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31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30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31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30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36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35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30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49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60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60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34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60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15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60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30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13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15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60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30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30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31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12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30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21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27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30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28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67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0">
        <f t="shared" si="161"/>
        <v>27.27</v>
      </c>
      <c r="Q2114" s="12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14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8">
        <f t="shared" ref="S2115:S2178" si="167">(J2115/60/60/24)+DATE(1970,1,1)</f>
        <v>41870.86546296296</v>
      </c>
      <c r="T2115" s="18">
        <f t="shared" ref="T2115:T2178" si="168">(I2115/60/60/24)+DATE(1970,1,1)</f>
        <v>41905.86546296296</v>
      </c>
      <c r="U2115">
        <f t="shared" ref="U2115:U2178" si="169">ROUND(T2115-S2115,0)</f>
        <v>35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62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30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48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14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30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30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49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30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30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54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48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30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30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30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60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30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35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30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30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38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30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30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30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30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30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30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30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30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28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48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32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30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14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32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30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35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30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30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30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39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30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45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32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45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30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30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30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31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51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30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30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45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14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31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3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40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35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30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31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30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7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0">
        <f t="shared" si="166"/>
        <v>88.75</v>
      </c>
      <c r="Q2178" s="12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30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8">
        <f t="shared" ref="S2179:S2242" si="172">(J2179/60/60/24)+DATE(1970,1,1)</f>
        <v>42502.250775462962</v>
      </c>
      <c r="T2179" s="18">
        <f t="shared" ref="T2179:T2242" si="173">(I2179/60/60/24)+DATE(1970,1,1)</f>
        <v>42527.250775462962</v>
      </c>
      <c r="U2179">
        <f t="shared" ref="U2179:U2242" si="174">ROUND(T2179-S2179,0)</f>
        <v>25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30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30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42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14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35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30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14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40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36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29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35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14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35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12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28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31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30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30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31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30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30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30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27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14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30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30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30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30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18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30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59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11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58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23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33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30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30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23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14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11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30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30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30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30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30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28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30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30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30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30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36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30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26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32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21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30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30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30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40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30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36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30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8">
        <f t="shared" ref="S2243:S2306" si="177">(J2243/60/60/24)+DATE(1970,1,1)</f>
        <v>42766.827546296292</v>
      </c>
      <c r="T2243" s="18">
        <f t="shared" ref="T2243:T2306" si="178">(I2243/60/60/24)+DATE(1970,1,1)</f>
        <v>42796.827546296292</v>
      </c>
      <c r="U2243">
        <f t="shared" ref="U2243:U2306" si="179">ROUND(T2243-S2243,0)</f>
        <v>30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36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6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12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31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30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14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30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30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30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15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30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30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14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35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30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10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30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21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34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21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17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7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17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25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30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25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30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30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25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30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30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30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30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34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18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30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62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60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60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28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30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28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21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19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43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78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34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30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25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30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30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35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34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30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15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14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30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33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40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0">
        <f t="shared" si="176"/>
        <v>53.47</v>
      </c>
      <c r="Q2306" s="12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41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8">
        <f t="shared" ref="S2307:S2370" si="182">(J2307/60/60/24)+DATE(1970,1,1)</f>
        <v>41834.695277777777</v>
      </c>
      <c r="T2307" s="18">
        <f t="shared" ref="T2307:T2370" si="183">(I2307/60/60/24)+DATE(1970,1,1)</f>
        <v>41859.75</v>
      </c>
      <c r="U2307">
        <f t="shared" ref="U2307:U2370" si="184">ROUND(T2307-S2307,0)</f>
        <v>25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30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30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28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35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30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30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31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30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30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30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77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32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32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30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35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30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30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30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30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52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35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30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30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30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30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30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21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30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30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40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30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30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31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30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30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21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50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30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35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45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30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60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29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30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30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60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12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60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30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30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30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56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60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30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24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30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45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55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40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30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60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0">
        <f t="shared" si="181"/>
        <v>50</v>
      </c>
      <c r="Q2370" s="12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45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8">
        <f t="shared" ref="S2371:S2434" si="187">(J2371/60/60/24)+DATE(1970,1,1)</f>
        <v>42380.812627314815</v>
      </c>
      <c r="T2371" s="18">
        <f t="shared" ref="T2371:T2434" si="188">(I2371/60/60/24)+DATE(1970,1,1)</f>
        <v>42410.812627314815</v>
      </c>
      <c r="U2371">
        <f t="shared" ref="U2371:U2434" si="189">ROUND(T2371-S2371,0)</f>
        <v>30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30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30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30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30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30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30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30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30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29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45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30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30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30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30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30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60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45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30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31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40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30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30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30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30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28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30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30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30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35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30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60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30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60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30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21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40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23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30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30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30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30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45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31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39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30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58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30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60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60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60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30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30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30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30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15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60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40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30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37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30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60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0">
        <f t="shared" si="186"/>
        <v>1</v>
      </c>
      <c r="Q2434" s="12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30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8">
        <f t="shared" ref="S2435:S2498" si="192">(J2435/60/60/24)+DATE(1970,1,1)</f>
        <v>42397.89980324074</v>
      </c>
      <c r="T2435" s="18">
        <f t="shared" ref="T2435:T2498" si="193">(I2435/60/60/24)+DATE(1970,1,1)</f>
        <v>42427.89980324074</v>
      </c>
      <c r="U2435">
        <f t="shared" ref="U2435:U2498" si="194">ROUND(T2435-S2435,0)</f>
        <v>30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40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30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60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49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60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30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30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21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30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30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30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30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30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32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30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38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29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30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35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28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30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30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35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45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34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33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40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29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30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30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14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36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25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30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40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71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30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45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60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33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45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30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10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60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30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45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60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30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35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30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30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30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30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60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51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45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30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30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0">
        <f t="shared" si="191"/>
        <v>600</v>
      </c>
      <c r="Q2498" s="12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35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8">
        <f t="shared" ref="S2499:S2562" si="197">(J2499/60/60/24)+DATE(1970,1,1)</f>
        <v>40730.878912037035</v>
      </c>
      <c r="T2499" s="18">
        <f t="shared" ref="T2499:T2562" si="198">(I2499/60/60/24)+DATE(1970,1,1)</f>
        <v>40760.878912037035</v>
      </c>
      <c r="U2499">
        <f t="shared" ref="U2499:U2562" si="199">ROUND(T2499-S2499,0)</f>
        <v>30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14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48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30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30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45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30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30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30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23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30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30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56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60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30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15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60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17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30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30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30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30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30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46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21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22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30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32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30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28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18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19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45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32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22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30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30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52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31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21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60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31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60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60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60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39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31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30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35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27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30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25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35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57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29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30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60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31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31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45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30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32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33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0">
        <f t="shared" si="196"/>
        <v>143</v>
      </c>
      <c r="Q2562" s="12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30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8">
        <f t="shared" ref="S2563:S2626" si="202">(J2563/60/60/24)+DATE(1970,1,1)</f>
        <v>42260.528807870374</v>
      </c>
      <c r="T2563" s="18">
        <f t="shared" ref="T2563:T2626" si="203">(I2563/60/60/24)+DATE(1970,1,1)</f>
        <v>42290.528807870374</v>
      </c>
      <c r="U2563">
        <f t="shared" ref="U2563:U2626" si="204">ROUND(T2563-S2563,0)</f>
        <v>30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60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60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30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59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30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30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30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30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30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60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30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45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21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30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45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25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49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60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30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30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30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60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30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30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30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30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52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30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7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60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30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30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30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30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30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30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30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45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60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14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40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14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30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30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32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43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41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30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39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34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31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30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28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37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30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30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60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27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37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30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45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14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0">
        <f t="shared" si="201"/>
        <v>31.82</v>
      </c>
      <c r="Q2626" s="12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21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8">
        <f t="shared" ref="S2627:S2690" si="207">(J2627/60/60/24)+DATE(1970,1,1)</f>
        <v>42658.810277777782</v>
      </c>
      <c r="T2627" s="18">
        <f t="shared" ref="T2627:T2690" si="208">(I2627/60/60/24)+DATE(1970,1,1)</f>
        <v>42683.851944444439</v>
      </c>
      <c r="U2627">
        <f t="shared" ref="U2627:U2690" si="209">ROUND(T2627-S2627,0)</f>
        <v>25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30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30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30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27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28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25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30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30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35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22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30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30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60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17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30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36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30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30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30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30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30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60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30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28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30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32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60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28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39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33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30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30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60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30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30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29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34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45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37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30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42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60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28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30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21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29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27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30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30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30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30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30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30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25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32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30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40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60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30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0">
        <f t="shared" si="206"/>
        <v>5.29</v>
      </c>
      <c r="Q2690" s="12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31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8">
        <f t="shared" ref="S2691:S2754" si="212">(J2691/60/60/24)+DATE(1970,1,1)</f>
        <v>42551.961689814809</v>
      </c>
      <c r="T2691" s="18">
        <f t="shared" ref="T2691:T2754" si="213">(I2691/60/60/24)+DATE(1970,1,1)</f>
        <v>42581.961689814809</v>
      </c>
      <c r="U2691">
        <f t="shared" ref="U2691:U2754" si="214">ROUND(T2691-S2691,0)</f>
        <v>30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45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45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30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30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30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60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34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31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30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30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30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31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30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60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43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45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29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30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60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35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32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30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37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40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28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34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30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45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28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60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30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30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60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60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32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50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30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35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30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35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58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32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60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30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31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30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43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60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45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30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14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30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30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60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30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31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30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30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60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0">
        <f t="shared" si="211"/>
        <v>39.29</v>
      </c>
      <c r="Q2754" s="12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40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8">
        <f t="shared" ref="S2755:S2818" si="217">(J2755/60/60/24)+DATE(1970,1,1)</f>
        <v>41117.900729166664</v>
      </c>
      <c r="T2755" s="18">
        <f t="shared" ref="T2755:T2818" si="218">(I2755/60/60/24)+DATE(1970,1,1)</f>
        <v>41147.900729166664</v>
      </c>
      <c r="U2755">
        <f t="shared" ref="U2755:U2818" si="219">ROUND(T2755-S2755,0)</f>
        <v>30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30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30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30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15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14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43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30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30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60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45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29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16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30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60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30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50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30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49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15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10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30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30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31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30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30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30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30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28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14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21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30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30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30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19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30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30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45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30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16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30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30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31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60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22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30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43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30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36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30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30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8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32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30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45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25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30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30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0">
        <f t="shared" si="216"/>
        <v>25.13</v>
      </c>
      <c r="Q2818" s="12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30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8">
        <f t="shared" ref="S2819:S2882" si="222">(J2819/60/60/24)+DATE(1970,1,1)</f>
        <v>42023.634976851856</v>
      </c>
      <c r="T2819" s="18">
        <f t="shared" ref="T2819:T2882" si="223">(I2819/60/60/24)+DATE(1970,1,1)</f>
        <v>42063.634976851856</v>
      </c>
      <c r="U2819">
        <f t="shared" ref="U2819:U2882" si="224">ROUND(T2819-S2819,0)</f>
        <v>40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30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24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30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30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28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32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30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24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30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26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28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12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30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28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29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38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40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22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23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22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60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27</v>
      </c>
    </row>
    <row r="2845" spans="1:21" ht="45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41</v>
      </c>
    </row>
    <row r="2846" spans="1:21" ht="45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30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60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45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60</v>
      </c>
    </row>
    <row r="2850" spans="1:21" ht="45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30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30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30</v>
      </c>
    </row>
    <row r="2853" spans="1:21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9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30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60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29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60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60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60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60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14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30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60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30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60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30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24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30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30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30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60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30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30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30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30</v>
      </c>
    </row>
    <row r="2879" spans="1:21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32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60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30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0">
        <f t="shared" si="221"/>
        <v>96.55</v>
      </c>
      <c r="Q2882" s="12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44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8">
        <f t="shared" ref="S2883:S2946" si="227">(J2883/60/60/24)+DATE(1970,1,1)</f>
        <v>41916.597638888888</v>
      </c>
      <c r="T2883" s="18">
        <f t="shared" ref="T2883:T2946" si="228">(I2883/60/60/24)+DATE(1970,1,1)</f>
        <v>41976.639305555553</v>
      </c>
      <c r="U2883">
        <f t="shared" ref="U2883:U2946" si="229">ROUND(T2883-S2883,0)</f>
        <v>60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30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35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30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30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30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8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30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28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60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7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59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60</v>
      </c>
    </row>
    <row r="2897" spans="1:21" ht="45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1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14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30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30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60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30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60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30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60</v>
      </c>
    </row>
    <row r="2906" spans="1:21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12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14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17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60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30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40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60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40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30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60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60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30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23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18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28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30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30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45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30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30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14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29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30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30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25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31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30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30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58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13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30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30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33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40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30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30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0">
        <f t="shared" si="226"/>
        <v>100</v>
      </c>
      <c r="Q2946" s="12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30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8">
        <f t="shared" ref="S2947:S3010" si="232">(J2947/60/60/24)+DATE(1970,1,1)</f>
        <v>42118.139583333337</v>
      </c>
      <c r="T2947" s="18">
        <f t="shared" ref="T2947:T3010" si="233">(I2947/60/60/24)+DATE(1970,1,1)</f>
        <v>42148.139583333337</v>
      </c>
      <c r="U2947">
        <f t="shared" ref="U2947:U3010" si="234">ROUND(T2947-S2947,0)</f>
        <v>30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30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49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60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30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30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45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31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30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30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30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60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60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30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30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28</v>
      </c>
    </row>
    <row r="2964" spans="1:21" ht="45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28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30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30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30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30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30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14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30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30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30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15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28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28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28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17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59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10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16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45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30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60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30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19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60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29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30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22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35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22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30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30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30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30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60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28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14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14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30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30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31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30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30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30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21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0">
        <f t="shared" si="231"/>
        <v>116.73</v>
      </c>
      <c r="Q3010" s="12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30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18">
        <f t="shared" ref="S3011:S3074" si="237">(J3011/60/60/24)+DATE(1970,1,1)</f>
        <v>41939.569907407407</v>
      </c>
      <c r="T3011" s="18">
        <f t="shared" ref="T3011:T3074" si="238">(I3011/60/60/24)+DATE(1970,1,1)</f>
        <v>41969.611574074079</v>
      </c>
      <c r="U3011">
        <f t="shared" ref="U3011:U3074" si="239">ROUND(T3011-S3011,0)</f>
        <v>30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60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27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21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30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28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15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60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30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43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27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60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36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45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45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30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28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14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30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30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28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30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60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30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30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31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30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36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74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60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27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4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30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30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27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15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30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29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44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29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30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30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30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30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51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37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60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60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30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50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30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30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30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29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35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31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25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30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30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30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30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21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18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0">
        <f t="shared" si="236"/>
        <v>1</v>
      </c>
      <c r="Q3074" s="12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14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18">
        <f t="shared" ref="S3075:S3138" si="242">(J3075/60/60/24)+DATE(1970,1,1)</f>
        <v>42111.684027777781</v>
      </c>
      <c r="T3075" s="18">
        <f t="shared" ref="T3075:T3138" si="243">(I3075/60/60/24)+DATE(1970,1,1)</f>
        <v>42169.804861111115</v>
      </c>
      <c r="U3075">
        <f t="shared" ref="U3075:U3138" si="244">ROUND(T3075-S3075,0)</f>
        <v>58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30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50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60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30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30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30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60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30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30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30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29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30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60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60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31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32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60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30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37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30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60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60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30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21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48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30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30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30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50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60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31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54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22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7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60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35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40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31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60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30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60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30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14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8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19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30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60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60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5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30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60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30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30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30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30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40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31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30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60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30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21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22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0">
        <f t="shared" si="241"/>
        <v>29.05</v>
      </c>
      <c r="Q3138" s="12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36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18">
        <f t="shared" ref="S3139:S3202" si="247">(J3139/60/60/24)+DATE(1970,1,1)</f>
        <v>42807.885057870371</v>
      </c>
      <c r="T3139" s="18">
        <f t="shared" ref="T3139:T3202" si="248">(I3139/60/60/24)+DATE(1970,1,1)</f>
        <v>42858.8</v>
      </c>
      <c r="U3139">
        <f t="shared" ref="U3139:U3202" si="249">ROUND(T3139-S3139,0)</f>
        <v>51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19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34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30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41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30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26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60</v>
      </c>
    </row>
    <row r="3148" spans="1:21" ht="3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45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40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22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24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90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30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30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31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30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30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35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9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30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43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23</v>
      </c>
    </row>
    <row r="3163" spans="1:21" ht="45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30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27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30</v>
      </c>
    </row>
    <row r="3166" spans="1:21" ht="45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33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22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29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32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29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33</v>
      </c>
    </row>
    <row r="3173" spans="1:21" ht="45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30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30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30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60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27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30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30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25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30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26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56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18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30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7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30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21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30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30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45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45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30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30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60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30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38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30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0">
        <f t="shared" si="246"/>
        <v>1</v>
      </c>
      <c r="Q3202" s="12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30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18">
        <f t="shared" ref="S3203:S3266" si="252">(J3203/60/60/24)+DATE(1970,1,1)</f>
        <v>41861.767094907409</v>
      </c>
      <c r="T3203" s="18">
        <f t="shared" ref="T3203:T3266" si="253">(I3203/60/60/24)+DATE(1970,1,1)</f>
        <v>41882.767094907409</v>
      </c>
      <c r="U3203">
        <f t="shared" ref="U3203:U3266" si="254">ROUND(T3203-S3203,0)</f>
        <v>21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58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30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30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30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30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60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21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32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47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31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30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40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37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38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31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30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33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35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34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35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31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30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47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21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30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30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31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30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15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30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30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30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33</v>
      </c>
    </row>
    <row r="3237" spans="1:21" ht="45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30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30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24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30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25</v>
      </c>
    </row>
    <row r="3242" spans="1:21" ht="45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28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33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30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24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30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31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29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30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30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30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30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30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30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19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30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30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22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30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30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29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35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30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31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23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0">
        <f t="shared" si="251"/>
        <v>52.55</v>
      </c>
      <c r="Q3266" s="12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16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18">
        <f t="shared" ref="S3267:S3330" si="257">(J3267/60/60/24)+DATE(1970,1,1)</f>
        <v>42311.711979166663</v>
      </c>
      <c r="T3267" s="18">
        <f t="shared" ref="T3267:T3330" si="258">(I3267/60/60/24)+DATE(1970,1,1)</f>
        <v>42341.708333333328</v>
      </c>
      <c r="U3267">
        <f t="shared" ref="U3267:U3330" si="259">ROUND(T3267-S3267,0)</f>
        <v>30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31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30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34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30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30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30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44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26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34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30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30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30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34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30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44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31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17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31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30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36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28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30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31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60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30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30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30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21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19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</v>
      </c>
    </row>
    <row r="3301" spans="1:21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30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21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45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30</v>
      </c>
    </row>
    <row r="3305" spans="1:21" ht="45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35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30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30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38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30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21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31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30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30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21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14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28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30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33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30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40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45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30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14</v>
      </c>
    </row>
    <row r="3324" spans="1:21" ht="45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22</v>
      </c>
    </row>
    <row r="3325" spans="1:21" ht="45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30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14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35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30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30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18">
        <f t="shared" ref="S3331:S3394" si="262">(J3331/60/60/24)+DATE(1970,1,1)</f>
        <v>41837.323009259257</v>
      </c>
      <c r="T3331" s="18">
        <f t="shared" ref="T3331:T3394" si="263">(I3331/60/60/24)+DATE(1970,1,1)</f>
        <v>41847.958333333336</v>
      </c>
      <c r="U3331">
        <f t="shared" ref="U3331:U3394" si="264">ROUND(T3331-S3331,0)</f>
        <v>11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30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35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30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22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30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27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28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22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21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30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25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23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33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21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30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59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7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14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24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22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35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37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57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14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35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11</v>
      </c>
    </row>
    <row r="3358" spans="1:21" ht="45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30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30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30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45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22</v>
      </c>
    </row>
    <row r="3363" spans="1:21" ht="45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18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14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19</v>
      </c>
    </row>
    <row r="3366" spans="1:21" ht="45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22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30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30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36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60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31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28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21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24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30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12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60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30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17</v>
      </c>
    </row>
    <row r="3382" spans="1:21" ht="45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35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30</v>
      </c>
    </row>
    <row r="3384" spans="1:21" ht="45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25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37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30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30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40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30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30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15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29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0">
        <f t="shared" si="261"/>
        <v>41.67</v>
      </c>
      <c r="Q3394" s="12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50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18">
        <f t="shared" ref="S3395:S3458" si="267">(J3395/60/60/24)+DATE(1970,1,1)</f>
        <v>41923.921643518523</v>
      </c>
      <c r="T3395" s="18">
        <f t="shared" ref="T3395:T3458" si="268">(I3395/60/60/24)+DATE(1970,1,1)</f>
        <v>41949.031944444447</v>
      </c>
      <c r="U3395">
        <f t="shared" ref="U3395:U3458" si="269">ROUND(T3395-S3395,0)</f>
        <v>25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30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14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27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40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23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30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45</v>
      </c>
    </row>
    <row r="3403" spans="1:21" ht="45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30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29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30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21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45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30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30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38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27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30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9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30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11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28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43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30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18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9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30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28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30</v>
      </c>
    </row>
    <row r="3426" spans="1:21" ht="45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22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32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19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30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14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30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30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25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31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30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17</v>
      </c>
    </row>
    <row r="3438" spans="1:21" ht="45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21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30</v>
      </c>
    </row>
    <row r="3440" spans="1:21" ht="45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26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13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23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27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30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30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8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28</v>
      </c>
    </row>
    <row r="3448" spans="1:21" ht="45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24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45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30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28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60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27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23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60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30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30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0">
        <f t="shared" si="266"/>
        <v>358.69</v>
      </c>
      <c r="Q3458" s="12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31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18">
        <f t="shared" ref="S3459:S3522" si="272">(J3459/60/60/24)+DATE(1970,1,1)</f>
        <v>42016.706678240742</v>
      </c>
      <c r="T3459" s="18">
        <f t="shared" ref="T3459:T3522" si="273">(I3459/60/60/24)+DATE(1970,1,1)</f>
        <v>42047.249305555553</v>
      </c>
      <c r="U3459">
        <f t="shared" ref="U3459:U3522" si="274">ROUND(T3459-S3459,0)</f>
        <v>31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27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30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28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16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41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30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60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30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28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30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38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41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21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21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30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27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18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12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26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30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17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30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30</v>
      </c>
    </row>
    <row r="3486" spans="1:21" ht="45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30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30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31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30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24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30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30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21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35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19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11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29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40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12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60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54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14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30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30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11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45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30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23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13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23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60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13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16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30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34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30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21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30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0">
        <f t="shared" si="271"/>
        <v>95.95</v>
      </c>
      <c r="Q3522" s="12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26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18">
        <f t="shared" ref="S3523:S3586" si="277">(J3523/60/60/24)+DATE(1970,1,1)</f>
        <v>41881.361342592594</v>
      </c>
      <c r="T3523" s="18">
        <f t="shared" ref="T3523:T3586" si="278">(I3523/60/60/24)+DATE(1970,1,1)</f>
        <v>41911.361342592594</v>
      </c>
      <c r="U3523">
        <f t="shared" ref="U3523:U3586" si="279">ROUND(T3523-S3523,0)</f>
        <v>30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28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58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11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28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29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</v>
      </c>
    </row>
    <row r="3532" spans="1:21" ht="45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28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30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16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30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35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31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30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37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28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21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30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60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30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30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30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22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24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22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28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30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28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30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32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31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30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60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34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42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22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35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18</v>
      </c>
    </row>
    <row r="3564" spans="1:21" ht="45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9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28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46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30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30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30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30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30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28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30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30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30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30</v>
      </c>
    </row>
    <row r="3577" spans="1:21" ht="45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31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60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26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30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30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38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14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60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0">
        <f t="shared" si="276"/>
        <v>30.94</v>
      </c>
      <c r="Q3586" s="12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30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18">
        <f t="shared" ref="S3587:S3650" si="282">(J3587/60/60/24)+DATE(1970,1,1)</f>
        <v>41964.716319444444</v>
      </c>
      <c r="T3587" s="18">
        <f t="shared" ref="T3587:T3650" si="283">(I3587/60/60/24)+DATE(1970,1,1)</f>
        <v>41994.716319444444</v>
      </c>
      <c r="U3587">
        <f t="shared" ref="U3587:U3650" si="284">ROUND(T3587-S3587,0)</f>
        <v>30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60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45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22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30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57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35</v>
      </c>
    </row>
    <row r="3596" spans="1:21" ht="45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25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26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21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15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18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28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30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60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30</v>
      </c>
    </row>
    <row r="3606" spans="1:21" ht="45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30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30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14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32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30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30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30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10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30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30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30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30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14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30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33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30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24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33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18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60</v>
      </c>
    </row>
    <row r="3627" spans="1:21" ht="45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30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21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50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60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59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30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43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48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30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35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30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60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60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30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18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41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40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28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30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32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45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0">
        <f t="shared" si="281"/>
        <v>550.04</v>
      </c>
      <c r="Q3650" s="12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30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18">
        <f t="shared" ref="S3651:S3714" si="287">(J3651/60/60/24)+DATE(1970,1,1)</f>
        <v>41780.712893518517</v>
      </c>
      <c r="T3651" s="18">
        <f t="shared" ref="T3651:T3714" si="288">(I3651/60/60/24)+DATE(1970,1,1)</f>
        <v>41806.712893518517</v>
      </c>
      <c r="U3651">
        <f t="shared" ref="U3651:U3714" si="289">ROUND(T3651-S3651,0)</f>
        <v>26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21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33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11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30</v>
      </c>
    </row>
    <row r="3656" spans="1:21" ht="45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23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29</v>
      </c>
    </row>
    <row r="3658" spans="1:21" ht="45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30</v>
      </c>
    </row>
    <row r="3659" spans="1:21" ht="45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23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46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27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25</v>
      </c>
    </row>
    <row r="3663" spans="1:21" ht="45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30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60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14</v>
      </c>
    </row>
    <row r="3667" spans="1:21" ht="45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11</v>
      </c>
    </row>
    <row r="3668" spans="1:21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21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30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23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30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13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21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30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34</v>
      </c>
    </row>
    <row r="3676" spans="1:21" ht="45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60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12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18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21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35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34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21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10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34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30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30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25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15</v>
      </c>
    </row>
    <row r="3689" spans="1:21" ht="45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30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30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29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30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45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9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30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37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60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21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30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30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30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30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37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39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60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21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15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21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30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26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0">
        <f t="shared" si="286"/>
        <v>110.87</v>
      </c>
      <c r="Q3714" s="12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21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18">
        <f t="shared" ref="S3715:S3778" si="292">(J3715/60/60/24)+DATE(1970,1,1)</f>
        <v>42505.738032407404</v>
      </c>
      <c r="T3715" s="18">
        <f t="shared" ref="T3715:T3778" si="293">(I3715/60/60/24)+DATE(1970,1,1)</f>
        <v>42525.738032407404</v>
      </c>
      <c r="U3715">
        <f t="shared" ref="U3715:U3778" si="294">ROUND(T3715-S3715,0)</f>
        <v>20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32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58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30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31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30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30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22</v>
      </c>
    </row>
    <row r="3723" spans="1:21" ht="45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21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30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30</v>
      </c>
    </row>
    <row r="3726" spans="1:21" ht="45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29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17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28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31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30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45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30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30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60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10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60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30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38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23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22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30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30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30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30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31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30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30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27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21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31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28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60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40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29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37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30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30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31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60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53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30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19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30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35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14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30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30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14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21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33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16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27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0">
        <f t="shared" si="291"/>
        <v>90.82</v>
      </c>
      <c r="Q3778" s="12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38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18">
        <f t="shared" ref="S3779:S3842" si="297">(J3779/60/60/24)+DATE(1970,1,1)</f>
        <v>41887.111354166671</v>
      </c>
      <c r="T3779" s="18">
        <f t="shared" ref="T3779:T3842" si="298">(I3779/60/60/24)+DATE(1970,1,1)</f>
        <v>41909.166666666664</v>
      </c>
      <c r="U3779">
        <f t="shared" ref="U3779:U3842" si="299">ROUND(T3779-S3779,0)</f>
        <v>22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60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30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33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29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25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36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30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29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32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30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60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30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44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60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30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30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30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32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31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30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30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55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60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7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60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50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30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34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46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39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36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30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30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16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30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19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30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32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59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34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12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21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30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55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60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14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21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45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11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30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21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31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36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30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60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0">
        <f t="shared" si="296"/>
        <v>21.67</v>
      </c>
      <c r="Q3842" s="12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25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18">
        <f t="shared" ref="S3843:S3906" si="302">(J3843/60/60/24)+DATE(1970,1,1)</f>
        <v>41780.785729166666</v>
      </c>
      <c r="T3843" s="18">
        <f t="shared" ref="T3843:T3906" si="303">(I3843/60/60/24)+DATE(1970,1,1)</f>
        <v>41840.785729166666</v>
      </c>
      <c r="U3843">
        <f t="shared" ref="U3843:U3906" si="304">ROUND(T3843-S3843,0)</f>
        <v>60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30</v>
      </c>
    </row>
    <row r="3845" spans="1:21" ht="45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25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27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30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31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45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30</v>
      </c>
    </row>
    <row r="3851" spans="1:21" ht="4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30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30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30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35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30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30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30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23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18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26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30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41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14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60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30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40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49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25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29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30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60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50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30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21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30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30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30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35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30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30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30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30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46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30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32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60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30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8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42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30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31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30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40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30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40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25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45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0">
        <f t="shared" si="301"/>
        <v>1.5</v>
      </c>
      <c r="Q3906" s="12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14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18">
        <f t="shared" ref="S3907:S3970" si="307">(J3907/60/60/24)+DATE(1970,1,1)</f>
        <v>42124.623877314814</v>
      </c>
      <c r="T3907" s="18">
        <f t="shared" ref="T3907:T3970" si="308">(I3907/60/60/24)+DATE(1970,1,1)</f>
        <v>42166.958333333328</v>
      </c>
      <c r="U3907">
        <f t="shared" ref="U3907:U3970" si="309">ROUND(T3907-S3907,0)</f>
        <v>42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38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32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15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30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30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30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60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30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30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30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30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12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28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30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12</v>
      </c>
    </row>
    <row r="3924" spans="1:21" ht="45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45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28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30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30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30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30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28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30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28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30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29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45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60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30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28</v>
      </c>
    </row>
    <row r="3940" spans="1:21" ht="45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31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45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27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60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31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30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30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31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30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60</v>
      </c>
    </row>
    <row r="3951" spans="1:21" ht="45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30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29</v>
      </c>
    </row>
    <row r="3953" spans="1:21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60</v>
      </c>
    </row>
    <row r="3954" spans="1:21" ht="45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60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31</v>
      </c>
    </row>
    <row r="3956" spans="1:21" ht="45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60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30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27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46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37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30</v>
      </c>
    </row>
    <row r="3962" spans="1:21" ht="45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30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22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25</v>
      </c>
    </row>
    <row r="3965" spans="1:21" ht="45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30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60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60</v>
      </c>
    </row>
    <row r="3968" spans="1:21" ht="45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42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30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0">
        <f t="shared" si="306"/>
        <v>47.91</v>
      </c>
      <c r="Q3970" s="12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60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18">
        <f t="shared" ref="S3971:S4034" si="312">(J3971/60/60/24)+DATE(1970,1,1)</f>
        <v>42601.854699074072</v>
      </c>
      <c r="T3971" s="18">
        <f t="shared" ref="T3971:T4034" si="313">(I3971/60/60/24)+DATE(1970,1,1)</f>
        <v>42611.163194444445</v>
      </c>
      <c r="U3971">
        <f t="shared" ref="U3971:U4034" si="314">ROUND(T3971-S3971,0)</f>
        <v>9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30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30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60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29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30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30</v>
      </c>
    </row>
    <row r="3978" spans="1:21" ht="45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21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30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60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23</v>
      </c>
    </row>
    <row r="3982" spans="1:21" ht="45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30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60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60</v>
      </c>
    </row>
    <row r="3985" spans="1:21" ht="45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31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30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21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29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10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30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30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30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60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30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30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30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13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30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30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40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60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</v>
      </c>
    </row>
    <row r="4004" spans="1:21" ht="45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30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30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30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60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25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29</v>
      </c>
    </row>
    <row r="4010" spans="1:21" ht="45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30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40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17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30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30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30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15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30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30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30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30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58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30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60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46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45</v>
      </c>
    </row>
    <row r="4026" spans="1:21" ht="45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30</v>
      </c>
    </row>
    <row r="4027" spans="1:21" ht="45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60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60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30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30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29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50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0">
        <f t="shared" si="311"/>
        <v>59</v>
      </c>
      <c r="Q4034" s="12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60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18">
        <f t="shared" ref="S4035:S4098" si="317">(J4035/60/60/24)+DATE(1970,1,1)</f>
        <v>42614.268796296295</v>
      </c>
      <c r="T4035" s="18">
        <f t="shared" ref="T4035:T4098" si="318">(I4035/60/60/24)+DATE(1970,1,1)</f>
        <v>42645.375</v>
      </c>
      <c r="U4035">
        <f t="shared" ref="U4035:U4098" si="319">ROUND(T4035-S4035,0)</f>
        <v>31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30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30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17</v>
      </c>
    </row>
    <row r="4039" spans="1:21" ht="45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18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60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34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59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60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30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15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30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30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30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35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30</v>
      </c>
    </row>
    <row r="4052" spans="1:21" ht="45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30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6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60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30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30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30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23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15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31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34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60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30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30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30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30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30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40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30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41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32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30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60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55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30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42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28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30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30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30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24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30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16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30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30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29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24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30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30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33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14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30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60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60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44</v>
      </c>
    </row>
    <row r="4097" spans="1:21" ht="3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30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0">
        <f t="shared" si="316"/>
        <v>80</v>
      </c>
      <c r="Q4098" s="12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44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18">
        <f t="shared" ref="S4099:S4115" si="322">(J4099/60/60/24)+DATE(1970,1,1)</f>
        <v>42344.824502314819</v>
      </c>
      <c r="T4099" s="18">
        <f t="shared" ref="T4099:T4115" si="323">(I4099/60/60/24)+DATE(1970,1,1)</f>
        <v>42400.996527777781</v>
      </c>
      <c r="U4099">
        <f t="shared" ref="U4099:U4115" si="324">ROUND(T4099-S4099,0)</f>
        <v>56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30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45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10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30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30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54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30</v>
      </c>
    </row>
    <row r="4107" spans="1:21" ht="45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33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43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23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30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30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60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30</v>
      </c>
    </row>
    <row r="4114" spans="1:21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27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19</v>
      </c>
    </row>
  </sheetData>
  <autoFilter ref="A1:U4115" xr:uid="{63A44F81-5B06-4E09-8A21-2013F3A667A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 P1 R1:U1">
    <cfRule type="colorScale" priority="2">
      <colorScale>
        <cfvo type="num" val="0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F8EC2-19DF-472C-A898-A7B69FD30F1B}">
  <dimension ref="A1:U251"/>
  <sheetViews>
    <sheetView workbookViewId="0">
      <selection activeCell="E2" sqref="E2"/>
    </sheetView>
  </sheetViews>
  <sheetFormatPr defaultRowHeight="15" x14ac:dyDescent="0.25"/>
  <cols>
    <col min="2" max="2" width="30.140625" customWidth="1"/>
    <col min="3" max="3" width="48.5703125" customWidth="1"/>
    <col min="4" max="4" width="13.28515625" customWidth="1"/>
    <col min="5" max="5" width="11.5703125" style="6" bestFit="1" customWidth="1"/>
    <col min="6" max="6" width="14.140625" customWidth="1"/>
    <col min="9" max="9" width="14.28515625" customWidth="1"/>
    <col min="10" max="10" width="15.140625" customWidth="1"/>
    <col min="11" max="11" width="12" customWidth="1"/>
    <col min="12" max="12" width="16.140625" customWidth="1"/>
    <col min="13" max="13" width="14.140625" customWidth="1"/>
    <col min="14" max="14" width="24.140625" customWidth="1"/>
    <col min="15" max="15" width="17.42578125" customWidth="1"/>
    <col min="16" max="16" width="17" customWidth="1"/>
    <col min="17" max="17" width="16.140625" customWidth="1"/>
    <col min="18" max="18" width="16" customWidth="1"/>
    <col min="19" max="19" width="23.7109375" customWidth="1"/>
    <col min="20" max="20" width="20.85546875" customWidth="1"/>
    <col min="21" max="21" width="20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8359</v>
      </c>
      <c r="R1" s="9" t="s">
        <v>8358</v>
      </c>
      <c r="S1" s="9" t="s">
        <v>8365</v>
      </c>
      <c r="T1" s="9" t="s">
        <v>8366</v>
      </c>
      <c r="U1" s="9" t="s">
        <v>8367</v>
      </c>
    </row>
    <row r="2" spans="1:21" ht="45" x14ac:dyDescent="0.2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 s="10">
        <f t="shared" ref="P2:P65" si="1">IFERROR(ROUND(E2/L2,2),0)</f>
        <v>0</v>
      </c>
      <c r="Q2" s="12" t="s">
        <v>8315</v>
      </c>
      <c r="R2" t="s">
        <v>8316</v>
      </c>
      <c r="S2" s="18">
        <f t="shared" ref="S2:S65" si="2">(J2/60/60/24)+DATE(1970,1,1)</f>
        <v>42492.737847222219</v>
      </c>
      <c r="T2" s="18">
        <f t="shared" ref="T2:T65" si="3">(I2/60/60/24)+DATE(1970,1,1)</f>
        <v>42534.166666666672</v>
      </c>
      <c r="U2">
        <f t="shared" ref="U2:U65" si="4">ROUND(T2-S2,0)</f>
        <v>41</v>
      </c>
    </row>
    <row r="3" spans="1:21" ht="45" x14ac:dyDescent="0.2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 s="10">
        <f t="shared" si="1"/>
        <v>60.67</v>
      </c>
      <c r="Q3" s="12" t="s">
        <v>8315</v>
      </c>
      <c r="R3" t="s">
        <v>8316</v>
      </c>
      <c r="S3" s="18">
        <f t="shared" si="2"/>
        <v>42103.016585648147</v>
      </c>
      <c r="T3" s="18">
        <f t="shared" si="3"/>
        <v>42163.016585648147</v>
      </c>
      <c r="U3">
        <f t="shared" si="4"/>
        <v>60</v>
      </c>
    </row>
    <row r="4" spans="1:21" ht="45" x14ac:dyDescent="0.2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s="10">
        <f t="shared" si="1"/>
        <v>0</v>
      </c>
      <c r="Q4" s="12" t="s">
        <v>8315</v>
      </c>
      <c r="R4" t="s">
        <v>8316</v>
      </c>
      <c r="S4" s="18">
        <f t="shared" si="2"/>
        <v>42108.692060185189</v>
      </c>
      <c r="T4" s="18">
        <f t="shared" si="3"/>
        <v>42153.692060185189</v>
      </c>
      <c r="U4">
        <f t="shared" si="4"/>
        <v>45</v>
      </c>
    </row>
    <row r="5" spans="1:21" ht="45" x14ac:dyDescent="0.2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s="10">
        <f t="shared" si="1"/>
        <v>0</v>
      </c>
      <c r="Q5" s="12" t="s">
        <v>8315</v>
      </c>
      <c r="R5" t="s">
        <v>8316</v>
      </c>
      <c r="S5" s="18">
        <f t="shared" si="2"/>
        <v>42453.806307870371</v>
      </c>
      <c r="T5" s="18">
        <f t="shared" si="3"/>
        <v>42513.806307870371</v>
      </c>
      <c r="U5">
        <f t="shared" si="4"/>
        <v>60</v>
      </c>
    </row>
    <row r="6" spans="1:21" ht="45" x14ac:dyDescent="0.2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 s="10">
        <f t="shared" si="1"/>
        <v>23.33</v>
      </c>
      <c r="Q6" s="12" t="s">
        <v>8315</v>
      </c>
      <c r="R6" t="s">
        <v>8316</v>
      </c>
      <c r="S6" s="18">
        <f t="shared" si="2"/>
        <v>42123.648831018523</v>
      </c>
      <c r="T6" s="18">
        <f t="shared" si="3"/>
        <v>42153.648831018523</v>
      </c>
      <c r="U6">
        <f t="shared" si="4"/>
        <v>30</v>
      </c>
    </row>
    <row r="7" spans="1:21" ht="45" x14ac:dyDescent="0.2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 s="10">
        <f t="shared" si="1"/>
        <v>23.92</v>
      </c>
      <c r="Q7" s="12" t="s">
        <v>8315</v>
      </c>
      <c r="R7" t="s">
        <v>8316</v>
      </c>
      <c r="S7" s="18">
        <f t="shared" si="2"/>
        <v>41858.007071759261</v>
      </c>
      <c r="T7" s="18">
        <f t="shared" si="3"/>
        <v>41888.007071759261</v>
      </c>
      <c r="U7">
        <f t="shared" si="4"/>
        <v>30</v>
      </c>
    </row>
    <row r="8" spans="1:21" ht="45" x14ac:dyDescent="0.2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 s="10">
        <f t="shared" si="1"/>
        <v>15.83</v>
      </c>
      <c r="Q8" s="12" t="s">
        <v>8315</v>
      </c>
      <c r="R8" t="s">
        <v>8316</v>
      </c>
      <c r="S8" s="18">
        <f t="shared" si="2"/>
        <v>41781.045173611114</v>
      </c>
      <c r="T8" s="18">
        <f t="shared" si="3"/>
        <v>41811.045173611114</v>
      </c>
      <c r="U8">
        <f t="shared" si="4"/>
        <v>30</v>
      </c>
    </row>
    <row r="9" spans="1:21" ht="45" x14ac:dyDescent="0.2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 s="10">
        <f t="shared" si="1"/>
        <v>60</v>
      </c>
      <c r="Q9" s="12" t="s">
        <v>8315</v>
      </c>
      <c r="R9" t="s">
        <v>8316</v>
      </c>
      <c r="S9" s="18">
        <f t="shared" si="2"/>
        <v>42370.007766203707</v>
      </c>
      <c r="T9" s="18">
        <f t="shared" si="3"/>
        <v>42398.981944444444</v>
      </c>
      <c r="U9">
        <f t="shared" si="4"/>
        <v>29</v>
      </c>
    </row>
    <row r="10" spans="1:21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 s="10">
        <f t="shared" si="1"/>
        <v>24.33</v>
      </c>
      <c r="Q10" s="12" t="s">
        <v>8315</v>
      </c>
      <c r="R10" t="s">
        <v>8316</v>
      </c>
      <c r="S10" s="18">
        <f t="shared" si="2"/>
        <v>42165.037581018521</v>
      </c>
      <c r="T10" s="18">
        <f t="shared" si="3"/>
        <v>42224.898611111115</v>
      </c>
      <c r="U10">
        <f t="shared" si="4"/>
        <v>60</v>
      </c>
    </row>
    <row r="11" spans="1:21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 s="10">
        <f t="shared" si="1"/>
        <v>29.56</v>
      </c>
      <c r="Q11" s="12" t="s">
        <v>8315</v>
      </c>
      <c r="R11" t="s">
        <v>8316</v>
      </c>
      <c r="S11" s="18">
        <f t="shared" si="2"/>
        <v>42480.800648148142</v>
      </c>
      <c r="T11" s="18">
        <f t="shared" si="3"/>
        <v>42540.800648148142</v>
      </c>
      <c r="U11">
        <f t="shared" si="4"/>
        <v>60</v>
      </c>
    </row>
    <row r="12" spans="1:21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 s="10">
        <f t="shared" si="1"/>
        <v>18.329999999999998</v>
      </c>
      <c r="Q12" s="12" t="s">
        <v>8315</v>
      </c>
      <c r="R12" t="s">
        <v>8316</v>
      </c>
      <c r="S12" s="18">
        <f t="shared" si="2"/>
        <v>41784.789687500001</v>
      </c>
      <c r="T12" s="18">
        <f t="shared" si="3"/>
        <v>41814.789687500001</v>
      </c>
      <c r="U12">
        <f t="shared" si="4"/>
        <v>30</v>
      </c>
    </row>
    <row r="13" spans="1:21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 s="10">
        <f t="shared" si="1"/>
        <v>20</v>
      </c>
      <c r="Q13" s="12" t="s">
        <v>8315</v>
      </c>
      <c r="R13" t="s">
        <v>8316</v>
      </c>
      <c r="S13" s="18">
        <f t="shared" si="2"/>
        <v>41831.675034722226</v>
      </c>
      <c r="T13" s="18">
        <f t="shared" si="3"/>
        <v>41891.675034722226</v>
      </c>
      <c r="U13">
        <f t="shared" si="4"/>
        <v>60</v>
      </c>
    </row>
    <row r="14" spans="1:21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10">
        <f t="shared" si="1"/>
        <v>0</v>
      </c>
      <c r="Q14" s="12" t="s">
        <v>8315</v>
      </c>
      <c r="R14" t="s">
        <v>8316</v>
      </c>
      <c r="S14" s="18">
        <f t="shared" si="2"/>
        <v>41950.114108796297</v>
      </c>
      <c r="T14" s="18">
        <f t="shared" si="3"/>
        <v>42010.114108796297</v>
      </c>
      <c r="U14">
        <f t="shared" si="4"/>
        <v>60</v>
      </c>
    </row>
    <row r="15" spans="1:21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 s="10">
        <f t="shared" si="1"/>
        <v>22.5</v>
      </c>
      <c r="Q15" s="12" t="s">
        <v>8315</v>
      </c>
      <c r="R15" t="s">
        <v>8316</v>
      </c>
      <c r="S15" s="18">
        <f t="shared" si="2"/>
        <v>42627.955104166671</v>
      </c>
      <c r="T15" s="18">
        <f t="shared" si="3"/>
        <v>42657.916666666672</v>
      </c>
      <c r="U15">
        <f t="shared" si="4"/>
        <v>30</v>
      </c>
    </row>
    <row r="16" spans="1:21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 s="10">
        <f t="shared" si="1"/>
        <v>50.4</v>
      </c>
      <c r="Q16" s="12" t="s">
        <v>8315</v>
      </c>
      <c r="R16" t="s">
        <v>8316</v>
      </c>
      <c r="S16" s="18">
        <f t="shared" si="2"/>
        <v>42531.195277777777</v>
      </c>
      <c r="T16" s="18">
        <f t="shared" si="3"/>
        <v>42555.166666666672</v>
      </c>
      <c r="U16">
        <f t="shared" si="4"/>
        <v>24</v>
      </c>
    </row>
    <row r="17" spans="1:21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 s="10">
        <f t="shared" si="1"/>
        <v>105.03</v>
      </c>
      <c r="Q17" s="12" t="s">
        <v>8315</v>
      </c>
      <c r="R17" t="s">
        <v>8316</v>
      </c>
      <c r="S17" s="18">
        <f t="shared" si="2"/>
        <v>42618.827013888891</v>
      </c>
      <c r="T17" s="18">
        <f t="shared" si="3"/>
        <v>42648.827013888891</v>
      </c>
      <c r="U17">
        <f t="shared" si="4"/>
        <v>30</v>
      </c>
    </row>
    <row r="18" spans="1:21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 s="10">
        <f t="shared" si="1"/>
        <v>35.4</v>
      </c>
      <c r="Q18" s="12" t="s">
        <v>8315</v>
      </c>
      <c r="R18" t="s">
        <v>8316</v>
      </c>
      <c r="S18" s="18">
        <f t="shared" si="2"/>
        <v>42540.593530092592</v>
      </c>
      <c r="T18" s="18">
        <f t="shared" si="3"/>
        <v>42570.593530092592</v>
      </c>
      <c r="U18">
        <f t="shared" si="4"/>
        <v>30</v>
      </c>
    </row>
    <row r="19" spans="1:21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 s="10">
        <f t="shared" si="1"/>
        <v>83.33</v>
      </c>
      <c r="Q19" s="12" t="s">
        <v>8315</v>
      </c>
      <c r="R19" t="s">
        <v>8316</v>
      </c>
      <c r="S19" s="18">
        <f t="shared" si="2"/>
        <v>41746.189409722225</v>
      </c>
      <c r="T19" s="18">
        <f t="shared" si="3"/>
        <v>41776.189409722225</v>
      </c>
      <c r="U19">
        <f t="shared" si="4"/>
        <v>30</v>
      </c>
    </row>
    <row r="20" spans="1:21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 s="10">
        <f t="shared" si="1"/>
        <v>35.92</v>
      </c>
      <c r="Q20" s="12" t="s">
        <v>8315</v>
      </c>
      <c r="R20" t="s">
        <v>8316</v>
      </c>
      <c r="S20" s="18">
        <f t="shared" si="2"/>
        <v>41974.738576388889</v>
      </c>
      <c r="T20" s="18">
        <f t="shared" si="3"/>
        <v>41994.738576388889</v>
      </c>
      <c r="U20">
        <f t="shared" si="4"/>
        <v>20</v>
      </c>
    </row>
    <row r="21" spans="1:21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s="10">
        <f t="shared" si="1"/>
        <v>0</v>
      </c>
      <c r="Q21" s="12" t="s">
        <v>8315</v>
      </c>
      <c r="R21" t="s">
        <v>8316</v>
      </c>
      <c r="S21" s="18">
        <f t="shared" si="2"/>
        <v>42115.11618055556</v>
      </c>
      <c r="T21" s="18">
        <f t="shared" si="3"/>
        <v>42175.11618055556</v>
      </c>
      <c r="U21">
        <f t="shared" si="4"/>
        <v>60</v>
      </c>
    </row>
    <row r="22" spans="1:21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 s="10">
        <f t="shared" si="1"/>
        <v>119.13</v>
      </c>
      <c r="Q22" s="12" t="s">
        <v>8315</v>
      </c>
      <c r="R22" t="s">
        <v>8316</v>
      </c>
      <c r="S22" s="18">
        <f t="shared" si="2"/>
        <v>42002.817488425921</v>
      </c>
      <c r="T22" s="18">
        <f t="shared" si="3"/>
        <v>42032.817488425921</v>
      </c>
      <c r="U22">
        <f t="shared" si="4"/>
        <v>30</v>
      </c>
    </row>
    <row r="23" spans="1:21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 s="10">
        <f t="shared" si="1"/>
        <v>90.33</v>
      </c>
      <c r="Q23" s="12" t="s">
        <v>8315</v>
      </c>
      <c r="R23" t="s">
        <v>8316</v>
      </c>
      <c r="S23" s="18">
        <f t="shared" si="2"/>
        <v>42722.84474537037</v>
      </c>
      <c r="T23" s="18">
        <f t="shared" si="3"/>
        <v>42752.84474537037</v>
      </c>
      <c r="U23">
        <f t="shared" si="4"/>
        <v>30</v>
      </c>
    </row>
    <row r="24" spans="1:21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 s="10">
        <f t="shared" si="1"/>
        <v>2.33</v>
      </c>
      <c r="Q24" s="12" t="s">
        <v>8315</v>
      </c>
      <c r="R24" t="s">
        <v>8316</v>
      </c>
      <c r="S24" s="18">
        <f t="shared" si="2"/>
        <v>42465.128391203703</v>
      </c>
      <c r="T24" s="18">
        <f t="shared" si="3"/>
        <v>42495.128391203703</v>
      </c>
      <c r="U24">
        <f t="shared" si="4"/>
        <v>30</v>
      </c>
    </row>
    <row r="25" spans="1:21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s="10">
        <f t="shared" si="1"/>
        <v>0</v>
      </c>
      <c r="Q25" s="12" t="s">
        <v>8315</v>
      </c>
      <c r="R25" t="s">
        <v>8316</v>
      </c>
      <c r="S25" s="18">
        <f t="shared" si="2"/>
        <v>42171.743969907402</v>
      </c>
      <c r="T25" s="18">
        <f t="shared" si="3"/>
        <v>42201.743969907402</v>
      </c>
      <c r="U25">
        <f t="shared" si="4"/>
        <v>30</v>
      </c>
    </row>
    <row r="26" spans="1:21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 s="10">
        <f t="shared" si="1"/>
        <v>108.33</v>
      </c>
      <c r="Q26" s="12" t="s">
        <v>8315</v>
      </c>
      <c r="R26" t="s">
        <v>8316</v>
      </c>
      <c r="S26" s="18">
        <f t="shared" si="2"/>
        <v>42672.955138888887</v>
      </c>
      <c r="T26" s="18">
        <f t="shared" si="3"/>
        <v>42704.708333333328</v>
      </c>
      <c r="U26">
        <f t="shared" si="4"/>
        <v>32</v>
      </c>
    </row>
    <row r="27" spans="1:21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 s="10">
        <f t="shared" si="1"/>
        <v>29</v>
      </c>
      <c r="Q27" s="12" t="s">
        <v>8315</v>
      </c>
      <c r="R27" t="s">
        <v>8316</v>
      </c>
      <c r="S27" s="18">
        <f t="shared" si="2"/>
        <v>42359.725243055553</v>
      </c>
      <c r="T27" s="18">
        <f t="shared" si="3"/>
        <v>42389.725243055553</v>
      </c>
      <c r="U27">
        <f t="shared" si="4"/>
        <v>30</v>
      </c>
    </row>
    <row r="28" spans="1:21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 s="10">
        <f t="shared" si="1"/>
        <v>96.55</v>
      </c>
      <c r="Q28" s="12" t="s">
        <v>8315</v>
      </c>
      <c r="R28" t="s">
        <v>8316</v>
      </c>
      <c r="S28" s="18">
        <f t="shared" si="2"/>
        <v>42192.905694444446</v>
      </c>
      <c r="T28" s="18">
        <f t="shared" si="3"/>
        <v>42236.711805555555</v>
      </c>
      <c r="U28">
        <f t="shared" si="4"/>
        <v>44</v>
      </c>
    </row>
    <row r="29" spans="1:21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s="10">
        <f t="shared" si="1"/>
        <v>0</v>
      </c>
      <c r="Q29" s="12" t="s">
        <v>8315</v>
      </c>
      <c r="R29" t="s">
        <v>8316</v>
      </c>
      <c r="S29" s="18">
        <f t="shared" si="2"/>
        <v>41916.597638888888</v>
      </c>
      <c r="T29" s="18">
        <f t="shared" si="3"/>
        <v>41976.639305555553</v>
      </c>
      <c r="U29">
        <f t="shared" si="4"/>
        <v>60</v>
      </c>
    </row>
    <row r="30" spans="1:21" ht="45" x14ac:dyDescent="0.2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 s="10">
        <f t="shared" si="1"/>
        <v>63</v>
      </c>
      <c r="Q30" s="12" t="s">
        <v>8315</v>
      </c>
      <c r="R30" t="s">
        <v>8316</v>
      </c>
      <c r="S30" s="18">
        <f t="shared" si="2"/>
        <v>42461.596273148149</v>
      </c>
      <c r="T30" s="18">
        <f t="shared" si="3"/>
        <v>42491.596273148149</v>
      </c>
      <c r="U30">
        <f t="shared" si="4"/>
        <v>30</v>
      </c>
    </row>
    <row r="31" spans="1:21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 s="10">
        <f t="shared" si="1"/>
        <v>381.6</v>
      </c>
      <c r="Q31" s="12" t="s">
        <v>8315</v>
      </c>
      <c r="R31" t="s">
        <v>8316</v>
      </c>
      <c r="S31" s="18">
        <f t="shared" si="2"/>
        <v>42370.90320601852</v>
      </c>
      <c r="T31" s="18">
        <f t="shared" si="3"/>
        <v>42406.207638888889</v>
      </c>
      <c r="U31">
        <f t="shared" si="4"/>
        <v>35</v>
      </c>
    </row>
    <row r="32" spans="1:21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 s="10">
        <f t="shared" si="1"/>
        <v>46.25</v>
      </c>
      <c r="Q32" s="12" t="s">
        <v>8315</v>
      </c>
      <c r="R32" t="s">
        <v>8316</v>
      </c>
      <c r="S32" s="18">
        <f t="shared" si="2"/>
        <v>41948.727256944447</v>
      </c>
      <c r="T32" s="18">
        <f t="shared" si="3"/>
        <v>41978.727256944447</v>
      </c>
      <c r="U32">
        <f t="shared" si="4"/>
        <v>30</v>
      </c>
    </row>
    <row r="33" spans="1:21" ht="30" x14ac:dyDescent="0.2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 s="10">
        <f t="shared" si="1"/>
        <v>26</v>
      </c>
      <c r="Q33" s="12" t="s">
        <v>8315</v>
      </c>
      <c r="R33" t="s">
        <v>8316</v>
      </c>
      <c r="S33" s="18">
        <f t="shared" si="2"/>
        <v>42047.07640046296</v>
      </c>
      <c r="T33" s="18">
        <f t="shared" si="3"/>
        <v>42077.034733796296</v>
      </c>
      <c r="U33">
        <f t="shared" si="4"/>
        <v>30</v>
      </c>
    </row>
    <row r="34" spans="1:21" ht="45" x14ac:dyDescent="0.2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 s="10">
        <f t="shared" si="1"/>
        <v>10</v>
      </c>
      <c r="Q34" s="12" t="s">
        <v>8315</v>
      </c>
      <c r="R34" t="s">
        <v>8316</v>
      </c>
      <c r="S34" s="18">
        <f t="shared" si="2"/>
        <v>42261.632916666669</v>
      </c>
      <c r="T34" s="18">
        <f t="shared" si="3"/>
        <v>42266.165972222225</v>
      </c>
      <c r="U34">
        <f t="shared" si="4"/>
        <v>5</v>
      </c>
    </row>
    <row r="35" spans="1:21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 s="10">
        <f t="shared" si="1"/>
        <v>5</v>
      </c>
      <c r="Q35" s="12" t="s">
        <v>8315</v>
      </c>
      <c r="R35" t="s">
        <v>8316</v>
      </c>
      <c r="S35" s="18">
        <f t="shared" si="2"/>
        <v>41985.427361111113</v>
      </c>
      <c r="T35" s="18">
        <f t="shared" si="3"/>
        <v>42015.427361111113</v>
      </c>
      <c r="U35">
        <f t="shared" si="4"/>
        <v>30</v>
      </c>
    </row>
    <row r="36" spans="1:21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s="10">
        <f t="shared" si="1"/>
        <v>0</v>
      </c>
      <c r="Q36" s="12" t="s">
        <v>8315</v>
      </c>
      <c r="R36" t="s">
        <v>8316</v>
      </c>
      <c r="S36" s="18">
        <f t="shared" si="2"/>
        <v>41922.535185185188</v>
      </c>
      <c r="T36" s="18">
        <f t="shared" si="3"/>
        <v>41930.207638888889</v>
      </c>
      <c r="U36">
        <f t="shared" si="4"/>
        <v>8</v>
      </c>
    </row>
    <row r="37" spans="1:21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 s="10">
        <f t="shared" si="1"/>
        <v>81.569999999999993</v>
      </c>
      <c r="Q37" s="12" t="s">
        <v>8315</v>
      </c>
      <c r="R37" t="s">
        <v>8316</v>
      </c>
      <c r="S37" s="18">
        <f t="shared" si="2"/>
        <v>41850.863252314812</v>
      </c>
      <c r="T37" s="18">
        <f t="shared" si="3"/>
        <v>41880.863252314812</v>
      </c>
      <c r="U37">
        <f t="shared" si="4"/>
        <v>30</v>
      </c>
    </row>
    <row r="38" spans="1:21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 s="10">
        <f t="shared" si="1"/>
        <v>7</v>
      </c>
      <c r="Q38" s="12" t="s">
        <v>8315</v>
      </c>
      <c r="R38" t="s">
        <v>8316</v>
      </c>
      <c r="S38" s="18">
        <f t="shared" si="2"/>
        <v>41831.742962962962</v>
      </c>
      <c r="T38" s="18">
        <f t="shared" si="3"/>
        <v>41860.125</v>
      </c>
      <c r="U38">
        <f t="shared" si="4"/>
        <v>28</v>
      </c>
    </row>
    <row r="39" spans="1:21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 s="10">
        <f t="shared" si="1"/>
        <v>27.3</v>
      </c>
      <c r="Q39" s="12" t="s">
        <v>8315</v>
      </c>
      <c r="R39" t="s">
        <v>8316</v>
      </c>
      <c r="S39" s="18">
        <f t="shared" si="2"/>
        <v>42415.883425925931</v>
      </c>
      <c r="T39" s="18">
        <f t="shared" si="3"/>
        <v>42475.84175925926</v>
      </c>
      <c r="U39">
        <f t="shared" si="4"/>
        <v>60</v>
      </c>
    </row>
    <row r="40" spans="1:21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 s="10">
        <f t="shared" si="1"/>
        <v>29.41</v>
      </c>
      <c r="Q40" s="12" t="s">
        <v>8315</v>
      </c>
      <c r="R40" t="s">
        <v>8316</v>
      </c>
      <c r="S40" s="18">
        <f t="shared" si="2"/>
        <v>41869.714166666665</v>
      </c>
      <c r="T40" s="18">
        <f t="shared" si="3"/>
        <v>41876.875</v>
      </c>
      <c r="U40">
        <f t="shared" si="4"/>
        <v>7</v>
      </c>
    </row>
    <row r="41" spans="1:21" x14ac:dyDescent="0.2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 s="10">
        <f t="shared" si="1"/>
        <v>12.5</v>
      </c>
      <c r="Q41" s="12" t="s">
        <v>8315</v>
      </c>
      <c r="R41" t="s">
        <v>8316</v>
      </c>
      <c r="S41" s="18">
        <f t="shared" si="2"/>
        <v>41953.773090277777</v>
      </c>
      <c r="T41" s="18">
        <f t="shared" si="3"/>
        <v>42013.083333333328</v>
      </c>
      <c r="U41">
        <f t="shared" si="4"/>
        <v>59</v>
      </c>
    </row>
    <row r="42" spans="1:21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s="10">
        <f t="shared" si="1"/>
        <v>0</v>
      </c>
      <c r="Q42" s="12" t="s">
        <v>8315</v>
      </c>
      <c r="R42" t="s">
        <v>8316</v>
      </c>
      <c r="S42" s="18">
        <f t="shared" si="2"/>
        <v>42037.986284722225</v>
      </c>
      <c r="T42" s="18">
        <f t="shared" si="3"/>
        <v>42097.944618055553</v>
      </c>
      <c r="U42">
        <f t="shared" si="4"/>
        <v>60</v>
      </c>
    </row>
    <row r="43" spans="1:21" ht="45" x14ac:dyDescent="0.2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 s="10">
        <f t="shared" si="1"/>
        <v>5.75</v>
      </c>
      <c r="Q43" s="12" t="s">
        <v>8315</v>
      </c>
      <c r="R43" t="s">
        <v>8316</v>
      </c>
      <c r="S43" s="18">
        <f t="shared" si="2"/>
        <v>41811.555462962962</v>
      </c>
      <c r="T43" s="18">
        <f t="shared" si="3"/>
        <v>41812.875</v>
      </c>
      <c r="U43">
        <f t="shared" si="4"/>
        <v>1</v>
      </c>
    </row>
    <row r="44" spans="1:21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 s="10">
        <f t="shared" si="1"/>
        <v>52.08</v>
      </c>
      <c r="Q44" s="12" t="s">
        <v>8315</v>
      </c>
      <c r="R44" t="s">
        <v>8316</v>
      </c>
      <c r="S44" s="18">
        <f t="shared" si="2"/>
        <v>42701.908807870372</v>
      </c>
      <c r="T44" s="18">
        <f t="shared" si="3"/>
        <v>42716.25</v>
      </c>
      <c r="U44">
        <f t="shared" si="4"/>
        <v>14</v>
      </c>
    </row>
    <row r="45" spans="1:21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 s="10">
        <f t="shared" si="1"/>
        <v>183.33</v>
      </c>
      <c r="Q45" s="12" t="s">
        <v>8315</v>
      </c>
      <c r="R45" t="s">
        <v>8316</v>
      </c>
      <c r="S45" s="18">
        <f t="shared" si="2"/>
        <v>42258.646504629629</v>
      </c>
      <c r="T45" s="18">
        <f t="shared" si="3"/>
        <v>42288.645196759258</v>
      </c>
      <c r="U45">
        <f t="shared" si="4"/>
        <v>30</v>
      </c>
    </row>
    <row r="46" spans="1:21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 s="10">
        <f t="shared" si="1"/>
        <v>26.33</v>
      </c>
      <c r="Q46" s="12" t="s">
        <v>8315</v>
      </c>
      <c r="R46" t="s">
        <v>8316</v>
      </c>
      <c r="S46" s="18">
        <f t="shared" si="2"/>
        <v>42278.664965277778</v>
      </c>
      <c r="T46" s="18">
        <f t="shared" si="3"/>
        <v>42308.664965277778</v>
      </c>
      <c r="U46">
        <f t="shared" si="4"/>
        <v>30</v>
      </c>
    </row>
    <row r="47" spans="1:21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s="10">
        <f t="shared" si="1"/>
        <v>0</v>
      </c>
      <c r="Q47" s="12" t="s">
        <v>8315</v>
      </c>
      <c r="R47" t="s">
        <v>8316</v>
      </c>
      <c r="S47" s="18">
        <f t="shared" si="2"/>
        <v>42515.078217592592</v>
      </c>
      <c r="T47" s="18">
        <f t="shared" si="3"/>
        <v>42575.078217592592</v>
      </c>
      <c r="U47">
        <f t="shared" si="4"/>
        <v>60</v>
      </c>
    </row>
    <row r="48" spans="1:21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 s="10">
        <f t="shared" si="1"/>
        <v>486.43</v>
      </c>
      <c r="Q48" s="12" t="s">
        <v>8315</v>
      </c>
      <c r="R48" t="s">
        <v>8316</v>
      </c>
      <c r="S48" s="18">
        <f t="shared" si="2"/>
        <v>41830.234166666669</v>
      </c>
      <c r="T48" s="18">
        <f t="shared" si="3"/>
        <v>41860.234166666669</v>
      </c>
      <c r="U48">
        <f t="shared" si="4"/>
        <v>30</v>
      </c>
    </row>
    <row r="49" spans="1:21" ht="45" x14ac:dyDescent="0.2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 s="10">
        <f t="shared" si="1"/>
        <v>3</v>
      </c>
      <c r="Q49" s="12" t="s">
        <v>8315</v>
      </c>
      <c r="R49" t="s">
        <v>8316</v>
      </c>
      <c r="S49" s="18">
        <f t="shared" si="2"/>
        <v>41982.904386574075</v>
      </c>
      <c r="T49" s="18">
        <f t="shared" si="3"/>
        <v>42042.904386574075</v>
      </c>
      <c r="U49">
        <f t="shared" si="4"/>
        <v>60</v>
      </c>
    </row>
    <row r="50" spans="1:21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 s="10">
        <f t="shared" si="1"/>
        <v>25</v>
      </c>
      <c r="Q50" s="12" t="s">
        <v>8315</v>
      </c>
      <c r="R50" t="s">
        <v>8316</v>
      </c>
      <c r="S50" s="18">
        <f t="shared" si="2"/>
        <v>42210.439768518518</v>
      </c>
      <c r="T50" s="18">
        <f t="shared" si="3"/>
        <v>42240.439768518518</v>
      </c>
      <c r="U50">
        <f t="shared" si="4"/>
        <v>30</v>
      </c>
    </row>
    <row r="51" spans="1:21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 s="10">
        <f t="shared" si="1"/>
        <v>9.75</v>
      </c>
      <c r="Q51" s="12" t="s">
        <v>8315</v>
      </c>
      <c r="R51" t="s">
        <v>8316</v>
      </c>
      <c r="S51" s="18">
        <f t="shared" si="2"/>
        <v>42196.166874999995</v>
      </c>
      <c r="T51" s="18">
        <f t="shared" si="3"/>
        <v>42256.166874999995</v>
      </c>
      <c r="U51">
        <f t="shared" si="4"/>
        <v>60</v>
      </c>
    </row>
    <row r="52" spans="1:21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 s="10">
        <f t="shared" si="1"/>
        <v>36.590000000000003</v>
      </c>
      <c r="Q52" s="12" t="s">
        <v>8315</v>
      </c>
      <c r="R52" t="s">
        <v>8316</v>
      </c>
      <c r="S52" s="18">
        <f t="shared" si="2"/>
        <v>42606.056863425925</v>
      </c>
      <c r="T52" s="18">
        <f t="shared" si="3"/>
        <v>42620.056863425925</v>
      </c>
      <c r="U52">
        <f t="shared" si="4"/>
        <v>14</v>
      </c>
    </row>
    <row r="53" spans="1:21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 s="10">
        <f t="shared" si="1"/>
        <v>80.709999999999994</v>
      </c>
      <c r="Q53" s="12" t="s">
        <v>8315</v>
      </c>
      <c r="R53" t="s">
        <v>8316</v>
      </c>
      <c r="S53" s="18">
        <f t="shared" si="2"/>
        <v>42199.648912037039</v>
      </c>
      <c r="T53" s="18">
        <f t="shared" si="3"/>
        <v>42217.041666666672</v>
      </c>
      <c r="U53">
        <f t="shared" si="4"/>
        <v>17</v>
      </c>
    </row>
    <row r="54" spans="1:21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 s="10">
        <f t="shared" si="1"/>
        <v>1</v>
      </c>
      <c r="Q54" s="12" t="s">
        <v>8315</v>
      </c>
      <c r="R54" t="s">
        <v>8316</v>
      </c>
      <c r="S54" s="18">
        <f t="shared" si="2"/>
        <v>42444.877743055549</v>
      </c>
      <c r="T54" s="18">
        <f t="shared" si="3"/>
        <v>42504.877743055549</v>
      </c>
      <c r="U54">
        <f t="shared" si="4"/>
        <v>60</v>
      </c>
    </row>
    <row r="55" spans="1:21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10">
        <f t="shared" si="1"/>
        <v>52.8</v>
      </c>
      <c r="Q55" s="12" t="s">
        <v>8315</v>
      </c>
      <c r="R55" t="s">
        <v>8316</v>
      </c>
      <c r="S55" s="18">
        <f t="shared" si="2"/>
        <v>42499.731701388882</v>
      </c>
      <c r="T55" s="18">
        <f t="shared" si="3"/>
        <v>42529.731701388882</v>
      </c>
      <c r="U55">
        <f t="shared" si="4"/>
        <v>30</v>
      </c>
    </row>
    <row r="56" spans="1:21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 s="10">
        <f t="shared" si="1"/>
        <v>20</v>
      </c>
      <c r="Q56" s="12" t="s">
        <v>8315</v>
      </c>
      <c r="R56" t="s">
        <v>8316</v>
      </c>
      <c r="S56" s="18">
        <f t="shared" si="2"/>
        <v>41929.266215277778</v>
      </c>
      <c r="T56" s="18">
        <f t="shared" si="3"/>
        <v>41968.823611111111</v>
      </c>
      <c r="U56">
        <f t="shared" si="4"/>
        <v>40</v>
      </c>
    </row>
    <row r="57" spans="1:21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 s="10">
        <f t="shared" si="1"/>
        <v>46.93</v>
      </c>
      <c r="Q57" s="12" t="s">
        <v>8315</v>
      </c>
      <c r="R57" t="s">
        <v>8316</v>
      </c>
      <c r="S57" s="18">
        <f t="shared" si="2"/>
        <v>42142.768819444449</v>
      </c>
      <c r="T57" s="18">
        <f t="shared" si="3"/>
        <v>42182.768819444449</v>
      </c>
      <c r="U57">
        <f t="shared" si="4"/>
        <v>40</v>
      </c>
    </row>
    <row r="58" spans="1:21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 s="10">
        <f t="shared" si="1"/>
        <v>78.08</v>
      </c>
      <c r="Q58" s="12" t="s">
        <v>8315</v>
      </c>
      <c r="R58" t="s">
        <v>8316</v>
      </c>
      <c r="S58" s="18">
        <f t="shared" si="2"/>
        <v>42354.131643518514</v>
      </c>
      <c r="T58" s="18">
        <f t="shared" si="3"/>
        <v>42384.131643518514</v>
      </c>
      <c r="U58">
        <f t="shared" si="4"/>
        <v>30</v>
      </c>
    </row>
    <row r="59" spans="1:21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 s="10">
        <f t="shared" si="1"/>
        <v>1</v>
      </c>
      <c r="Q59" s="12" t="s">
        <v>8315</v>
      </c>
      <c r="R59" t="s">
        <v>8316</v>
      </c>
      <c r="S59" s="18">
        <f t="shared" si="2"/>
        <v>41828.922905092593</v>
      </c>
      <c r="T59" s="18">
        <f t="shared" si="3"/>
        <v>41888.922905092593</v>
      </c>
      <c r="U59">
        <f t="shared" si="4"/>
        <v>60</v>
      </c>
    </row>
    <row r="60" spans="1:21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 s="10">
        <f t="shared" si="1"/>
        <v>48.56</v>
      </c>
      <c r="Q60" s="12" t="s">
        <v>8315</v>
      </c>
      <c r="R60" t="s">
        <v>8316</v>
      </c>
      <c r="S60" s="18">
        <f t="shared" si="2"/>
        <v>42245.234340277777</v>
      </c>
      <c r="T60" s="18">
        <f t="shared" si="3"/>
        <v>42263.234340277777</v>
      </c>
      <c r="U60">
        <f t="shared" si="4"/>
        <v>18</v>
      </c>
    </row>
    <row r="61" spans="1:21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 s="10">
        <f t="shared" si="1"/>
        <v>68.099999999999994</v>
      </c>
      <c r="Q61" s="12" t="s">
        <v>8315</v>
      </c>
      <c r="R61" t="s">
        <v>8316</v>
      </c>
      <c r="S61" s="18">
        <f t="shared" si="2"/>
        <v>42278.629710648151</v>
      </c>
      <c r="T61" s="18">
        <f t="shared" si="3"/>
        <v>42306.629710648151</v>
      </c>
      <c r="U61">
        <f t="shared" si="4"/>
        <v>28</v>
      </c>
    </row>
    <row r="62" spans="1:21" ht="45" x14ac:dyDescent="0.2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 s="10">
        <f t="shared" si="1"/>
        <v>8.5</v>
      </c>
      <c r="Q62" s="12" t="s">
        <v>8315</v>
      </c>
      <c r="R62" t="s">
        <v>8316</v>
      </c>
      <c r="S62" s="18">
        <f t="shared" si="2"/>
        <v>41826.61954861111</v>
      </c>
      <c r="T62" s="18">
        <f t="shared" si="3"/>
        <v>41856.61954861111</v>
      </c>
      <c r="U62">
        <f t="shared" si="4"/>
        <v>30</v>
      </c>
    </row>
    <row r="63" spans="1:21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 s="10">
        <f t="shared" si="1"/>
        <v>60.06</v>
      </c>
      <c r="Q63" s="12" t="s">
        <v>8315</v>
      </c>
      <c r="R63" t="s">
        <v>8316</v>
      </c>
      <c r="S63" s="18">
        <f t="shared" si="2"/>
        <v>42205.171018518522</v>
      </c>
      <c r="T63" s="18">
        <f t="shared" si="3"/>
        <v>42235.171018518522</v>
      </c>
      <c r="U63">
        <f t="shared" si="4"/>
        <v>30</v>
      </c>
    </row>
    <row r="64" spans="1:21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 s="10">
        <f t="shared" si="1"/>
        <v>72.400000000000006</v>
      </c>
      <c r="Q64" s="12" t="s">
        <v>8315</v>
      </c>
      <c r="R64" t="s">
        <v>8316</v>
      </c>
      <c r="S64" s="18">
        <f t="shared" si="2"/>
        <v>42041.205000000002</v>
      </c>
      <c r="T64" s="18">
        <f t="shared" si="3"/>
        <v>42086.16333333333</v>
      </c>
      <c r="U64">
        <f t="shared" si="4"/>
        <v>45</v>
      </c>
    </row>
    <row r="65" spans="1:21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 s="10">
        <f t="shared" si="1"/>
        <v>100</v>
      </c>
      <c r="Q65" s="12" t="s">
        <v>8315</v>
      </c>
      <c r="R65" t="s">
        <v>8316</v>
      </c>
      <c r="S65" s="18">
        <f t="shared" si="2"/>
        <v>42203.677766203706</v>
      </c>
      <c r="T65" s="18">
        <f t="shared" si="3"/>
        <v>42233.677766203706</v>
      </c>
      <c r="U65">
        <f t="shared" si="4"/>
        <v>30</v>
      </c>
    </row>
    <row r="66" spans="1:21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5">ROUND(E66/D66*100,0)</f>
        <v>11</v>
      </c>
      <c r="P66" s="10">
        <f t="shared" ref="P66:P129" si="6">IFERROR(ROUND(E66/L66,2),0)</f>
        <v>51.67</v>
      </c>
      <c r="Q66" s="12" t="s">
        <v>8315</v>
      </c>
      <c r="R66" t="s">
        <v>8316</v>
      </c>
      <c r="S66" s="18">
        <f t="shared" ref="S66:S129" si="7">(J66/60/60/24)+DATE(1970,1,1)</f>
        <v>41983.752847222218</v>
      </c>
      <c r="T66" s="18">
        <f t="shared" ref="T66:T129" si="8">(I66/60/60/24)+DATE(1970,1,1)</f>
        <v>42014.140972222223</v>
      </c>
      <c r="U66">
        <f t="shared" ref="U66:U129" si="9">ROUND(T66-S66,0)</f>
        <v>30</v>
      </c>
    </row>
    <row r="67" spans="1:21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0</v>
      </c>
      <c r="P67" s="10">
        <f t="shared" si="6"/>
        <v>0</v>
      </c>
      <c r="Q67" s="12" t="s">
        <v>8315</v>
      </c>
      <c r="R67" t="s">
        <v>8316</v>
      </c>
      <c r="S67" s="18">
        <f t="shared" si="7"/>
        <v>42103.024398148147</v>
      </c>
      <c r="T67" s="18">
        <f t="shared" si="8"/>
        <v>42112.9375</v>
      </c>
      <c r="U67">
        <f t="shared" si="9"/>
        <v>10</v>
      </c>
    </row>
    <row r="68" spans="1:21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5"/>
        <v>28</v>
      </c>
      <c r="P68" s="10">
        <f t="shared" si="6"/>
        <v>61</v>
      </c>
      <c r="Q68" s="12" t="s">
        <v>8315</v>
      </c>
      <c r="R68" t="s">
        <v>8316</v>
      </c>
      <c r="S68" s="18">
        <f t="shared" si="7"/>
        <v>42089.901574074072</v>
      </c>
      <c r="T68" s="18">
        <f t="shared" si="8"/>
        <v>42149.901574074072</v>
      </c>
      <c r="U68">
        <f t="shared" si="9"/>
        <v>60</v>
      </c>
    </row>
    <row r="69" spans="1:21" ht="30" x14ac:dyDescent="0.2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5"/>
        <v>21</v>
      </c>
      <c r="P69" s="10">
        <f t="shared" si="6"/>
        <v>37.5</v>
      </c>
      <c r="Q69" s="12" t="s">
        <v>8315</v>
      </c>
      <c r="R69" t="s">
        <v>8316</v>
      </c>
      <c r="S69" s="18">
        <f t="shared" si="7"/>
        <v>42297.691006944442</v>
      </c>
      <c r="T69" s="18">
        <f t="shared" si="8"/>
        <v>42320.290972222225</v>
      </c>
      <c r="U69">
        <f t="shared" si="9"/>
        <v>23</v>
      </c>
    </row>
    <row r="70" spans="1:21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5"/>
        <v>18</v>
      </c>
      <c r="P70" s="10">
        <f t="shared" si="6"/>
        <v>25.57</v>
      </c>
      <c r="Q70" s="12" t="s">
        <v>8315</v>
      </c>
      <c r="R70" t="s">
        <v>8316</v>
      </c>
      <c r="S70" s="18">
        <f t="shared" si="7"/>
        <v>41833.089756944442</v>
      </c>
      <c r="T70" s="18">
        <f t="shared" si="8"/>
        <v>41863.079143518517</v>
      </c>
      <c r="U70">
        <f t="shared" si="9"/>
        <v>30</v>
      </c>
    </row>
    <row r="71" spans="1:21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5"/>
        <v>0</v>
      </c>
      <c r="P71" s="10">
        <f t="shared" si="6"/>
        <v>0</v>
      </c>
      <c r="Q71" s="12" t="s">
        <v>8315</v>
      </c>
      <c r="R71" t="s">
        <v>8316</v>
      </c>
      <c r="S71" s="18">
        <f t="shared" si="7"/>
        <v>42325.920717592591</v>
      </c>
      <c r="T71" s="18">
        <f t="shared" si="8"/>
        <v>42355.920717592591</v>
      </c>
      <c r="U71">
        <f t="shared" si="9"/>
        <v>30</v>
      </c>
    </row>
    <row r="72" spans="1:21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5"/>
        <v>2</v>
      </c>
      <c r="P72" s="10">
        <f t="shared" si="6"/>
        <v>25</v>
      </c>
      <c r="Q72" s="12" t="s">
        <v>8315</v>
      </c>
      <c r="R72" t="s">
        <v>8316</v>
      </c>
      <c r="S72" s="18">
        <f t="shared" si="7"/>
        <v>41858.214629629627</v>
      </c>
      <c r="T72" s="18">
        <f t="shared" si="8"/>
        <v>41888.214629629627</v>
      </c>
      <c r="U72">
        <f t="shared" si="9"/>
        <v>30</v>
      </c>
    </row>
    <row r="73" spans="1:21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5"/>
        <v>0</v>
      </c>
      <c r="P73" s="10">
        <f t="shared" si="6"/>
        <v>0</v>
      </c>
      <c r="Q73" s="12" t="s">
        <v>8315</v>
      </c>
      <c r="R73" t="s">
        <v>8316</v>
      </c>
      <c r="S73" s="18">
        <f t="shared" si="7"/>
        <v>41793.710231481484</v>
      </c>
      <c r="T73" s="18">
        <f t="shared" si="8"/>
        <v>41823.710231481484</v>
      </c>
      <c r="U73">
        <f t="shared" si="9"/>
        <v>30</v>
      </c>
    </row>
    <row r="74" spans="1:21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5"/>
        <v>0</v>
      </c>
      <c r="P74" s="10">
        <f t="shared" si="6"/>
        <v>0</v>
      </c>
      <c r="Q74" s="12" t="s">
        <v>8315</v>
      </c>
      <c r="R74" t="s">
        <v>8316</v>
      </c>
      <c r="S74" s="18">
        <f t="shared" si="7"/>
        <v>41793.814259259263</v>
      </c>
      <c r="T74" s="18">
        <f t="shared" si="8"/>
        <v>41825.165972222225</v>
      </c>
      <c r="U74">
        <f t="shared" si="9"/>
        <v>31</v>
      </c>
    </row>
    <row r="75" spans="1:21" ht="30" x14ac:dyDescent="0.2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5"/>
        <v>10</v>
      </c>
      <c r="P75" s="10">
        <f t="shared" si="6"/>
        <v>10</v>
      </c>
      <c r="Q75" s="12" t="s">
        <v>8315</v>
      </c>
      <c r="R75" t="s">
        <v>8316</v>
      </c>
      <c r="S75" s="18">
        <f t="shared" si="7"/>
        <v>41831.697939814818</v>
      </c>
      <c r="T75" s="18">
        <f t="shared" si="8"/>
        <v>41861.697939814818</v>
      </c>
      <c r="U75">
        <f t="shared" si="9"/>
        <v>30</v>
      </c>
    </row>
    <row r="76" spans="1:21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5"/>
        <v>2</v>
      </c>
      <c r="P76" s="10">
        <f t="shared" si="6"/>
        <v>202</v>
      </c>
      <c r="Q76" s="12" t="s">
        <v>8315</v>
      </c>
      <c r="R76" t="s">
        <v>8316</v>
      </c>
      <c r="S76" s="18">
        <f t="shared" si="7"/>
        <v>42621.389340277776</v>
      </c>
      <c r="T76" s="18">
        <f t="shared" si="8"/>
        <v>42651.389340277776</v>
      </c>
      <c r="U76">
        <f t="shared" si="9"/>
        <v>30</v>
      </c>
    </row>
    <row r="77" spans="1:21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5"/>
        <v>9</v>
      </c>
      <c r="P77" s="10">
        <f t="shared" si="6"/>
        <v>25.65</v>
      </c>
      <c r="Q77" s="12" t="s">
        <v>8315</v>
      </c>
      <c r="R77" t="s">
        <v>8316</v>
      </c>
      <c r="S77" s="18">
        <f t="shared" si="7"/>
        <v>41780.785729166666</v>
      </c>
      <c r="T77" s="18">
        <f t="shared" si="8"/>
        <v>41840.785729166666</v>
      </c>
      <c r="U77">
        <f t="shared" si="9"/>
        <v>60</v>
      </c>
    </row>
    <row r="78" spans="1:21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5"/>
        <v>21</v>
      </c>
      <c r="P78" s="10">
        <f t="shared" si="6"/>
        <v>56.05</v>
      </c>
      <c r="Q78" s="12" t="s">
        <v>8315</v>
      </c>
      <c r="R78" t="s">
        <v>8316</v>
      </c>
      <c r="S78" s="18">
        <f t="shared" si="7"/>
        <v>41766.072500000002</v>
      </c>
      <c r="T78" s="18">
        <f t="shared" si="8"/>
        <v>41791.072500000002</v>
      </c>
      <c r="U78">
        <f t="shared" si="9"/>
        <v>25</v>
      </c>
    </row>
    <row r="79" spans="1:21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5"/>
        <v>41</v>
      </c>
      <c r="P79" s="10">
        <f t="shared" si="6"/>
        <v>81.319999999999993</v>
      </c>
      <c r="Q79" s="12" t="s">
        <v>8315</v>
      </c>
      <c r="R79" t="s">
        <v>8316</v>
      </c>
      <c r="S79" s="18">
        <f t="shared" si="7"/>
        <v>41766.617291666669</v>
      </c>
      <c r="T79" s="18">
        <f t="shared" si="8"/>
        <v>41793.290972222225</v>
      </c>
      <c r="U79">
        <f t="shared" si="9"/>
        <v>27</v>
      </c>
    </row>
    <row r="80" spans="1:21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5"/>
        <v>2</v>
      </c>
      <c r="P80" s="10">
        <f t="shared" si="6"/>
        <v>70.17</v>
      </c>
      <c r="Q80" s="12" t="s">
        <v>8315</v>
      </c>
      <c r="R80" t="s">
        <v>8316</v>
      </c>
      <c r="S80" s="18">
        <f t="shared" si="7"/>
        <v>42248.627013888887</v>
      </c>
      <c r="T80" s="18">
        <f t="shared" si="8"/>
        <v>42278.627013888887</v>
      </c>
      <c r="U80">
        <f t="shared" si="9"/>
        <v>30</v>
      </c>
    </row>
    <row r="81" spans="1:21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5"/>
        <v>3</v>
      </c>
      <c r="P81" s="10">
        <f t="shared" si="6"/>
        <v>23.63</v>
      </c>
      <c r="Q81" s="12" t="s">
        <v>8315</v>
      </c>
      <c r="R81" t="s">
        <v>8316</v>
      </c>
      <c r="S81" s="18">
        <f t="shared" si="7"/>
        <v>41885.221550925926</v>
      </c>
      <c r="T81" s="18">
        <f t="shared" si="8"/>
        <v>41916.290972222225</v>
      </c>
      <c r="U81">
        <f t="shared" si="9"/>
        <v>31</v>
      </c>
    </row>
    <row r="82" spans="1:21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5"/>
        <v>16</v>
      </c>
      <c r="P82" s="10">
        <f t="shared" si="6"/>
        <v>188.56</v>
      </c>
      <c r="Q82" s="12" t="s">
        <v>8315</v>
      </c>
      <c r="R82" t="s">
        <v>8316</v>
      </c>
      <c r="S82" s="18">
        <f t="shared" si="7"/>
        <v>42159.224432870367</v>
      </c>
      <c r="T82" s="18">
        <f t="shared" si="8"/>
        <v>42204.224432870367</v>
      </c>
      <c r="U82">
        <f t="shared" si="9"/>
        <v>45</v>
      </c>
    </row>
    <row r="83" spans="1:21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5"/>
        <v>16</v>
      </c>
      <c r="P83" s="10">
        <f t="shared" si="6"/>
        <v>49.51</v>
      </c>
      <c r="Q83" s="12" t="s">
        <v>8315</v>
      </c>
      <c r="R83" t="s">
        <v>8316</v>
      </c>
      <c r="S83" s="18">
        <f t="shared" si="7"/>
        <v>42265.817002314812</v>
      </c>
      <c r="T83" s="18">
        <f t="shared" si="8"/>
        <v>42295.817002314812</v>
      </c>
      <c r="U83">
        <f t="shared" si="9"/>
        <v>30</v>
      </c>
    </row>
    <row r="84" spans="1:21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5"/>
        <v>4</v>
      </c>
      <c r="P84" s="10">
        <f t="shared" si="6"/>
        <v>9.5</v>
      </c>
      <c r="Q84" s="12" t="s">
        <v>8315</v>
      </c>
      <c r="R84" t="s">
        <v>8316</v>
      </c>
      <c r="S84" s="18">
        <f t="shared" si="7"/>
        <v>41975.124340277776</v>
      </c>
      <c r="T84" s="18">
        <f t="shared" si="8"/>
        <v>42005.124340277776</v>
      </c>
      <c r="U84">
        <f t="shared" si="9"/>
        <v>30</v>
      </c>
    </row>
    <row r="85" spans="1:21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5"/>
        <v>0</v>
      </c>
      <c r="P85" s="10">
        <f t="shared" si="6"/>
        <v>10</v>
      </c>
      <c r="Q85" s="12" t="s">
        <v>8315</v>
      </c>
      <c r="R85" t="s">
        <v>8316</v>
      </c>
      <c r="S85" s="18">
        <f t="shared" si="7"/>
        <v>42065.190694444449</v>
      </c>
      <c r="T85" s="18">
        <f t="shared" si="8"/>
        <v>42090.149027777778</v>
      </c>
      <c r="U85">
        <f t="shared" si="9"/>
        <v>25</v>
      </c>
    </row>
    <row r="86" spans="1:21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5"/>
        <v>0</v>
      </c>
      <c r="P86" s="10">
        <f t="shared" si="6"/>
        <v>13</v>
      </c>
      <c r="Q86" s="12" t="s">
        <v>8315</v>
      </c>
      <c r="R86" t="s">
        <v>8316</v>
      </c>
      <c r="S86" s="18">
        <f t="shared" si="7"/>
        <v>41848.84002314815</v>
      </c>
      <c r="T86" s="18">
        <f t="shared" si="8"/>
        <v>41883.84002314815</v>
      </c>
      <c r="U86">
        <f t="shared" si="9"/>
        <v>35</v>
      </c>
    </row>
    <row r="87" spans="1:21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5"/>
        <v>16</v>
      </c>
      <c r="P87" s="10">
        <f t="shared" si="6"/>
        <v>89.4</v>
      </c>
      <c r="Q87" s="12" t="s">
        <v>8315</v>
      </c>
      <c r="R87" t="s">
        <v>8316</v>
      </c>
      <c r="S87" s="18">
        <f t="shared" si="7"/>
        <v>42103.884930555556</v>
      </c>
      <c r="T87" s="18">
        <f t="shared" si="8"/>
        <v>42133.884930555556</v>
      </c>
      <c r="U87">
        <f t="shared" si="9"/>
        <v>30</v>
      </c>
    </row>
    <row r="88" spans="1:21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5"/>
        <v>3</v>
      </c>
      <c r="P88" s="10">
        <f t="shared" si="6"/>
        <v>25</v>
      </c>
      <c r="Q88" s="12" t="s">
        <v>8315</v>
      </c>
      <c r="R88" t="s">
        <v>8316</v>
      </c>
      <c r="S88" s="18">
        <f t="shared" si="7"/>
        <v>42059.970729166671</v>
      </c>
      <c r="T88" s="18">
        <f t="shared" si="8"/>
        <v>42089.929062499999</v>
      </c>
      <c r="U88">
        <f t="shared" si="9"/>
        <v>30</v>
      </c>
    </row>
    <row r="89" spans="1:21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5"/>
        <v>0</v>
      </c>
      <c r="P89" s="10">
        <f t="shared" si="6"/>
        <v>1</v>
      </c>
      <c r="Q89" s="12" t="s">
        <v>8315</v>
      </c>
      <c r="R89" t="s">
        <v>8316</v>
      </c>
      <c r="S89" s="18">
        <f t="shared" si="7"/>
        <v>42041.743090277778</v>
      </c>
      <c r="T89" s="18">
        <f t="shared" si="8"/>
        <v>42071.701423611114</v>
      </c>
      <c r="U89">
        <f t="shared" si="9"/>
        <v>30</v>
      </c>
    </row>
    <row r="90" spans="1:21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5"/>
        <v>5</v>
      </c>
      <c r="P90" s="10">
        <f t="shared" si="6"/>
        <v>65</v>
      </c>
      <c r="Q90" s="12" t="s">
        <v>8315</v>
      </c>
      <c r="R90" t="s">
        <v>8316</v>
      </c>
      <c r="S90" s="18">
        <f t="shared" si="7"/>
        <v>41829.73715277778</v>
      </c>
      <c r="T90" s="18">
        <f t="shared" si="8"/>
        <v>41852.716666666667</v>
      </c>
      <c r="U90">
        <f t="shared" si="9"/>
        <v>23</v>
      </c>
    </row>
    <row r="91" spans="1:21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5"/>
        <v>0</v>
      </c>
      <c r="P91" s="10">
        <f t="shared" si="6"/>
        <v>1</v>
      </c>
      <c r="Q91" s="12" t="s">
        <v>8315</v>
      </c>
      <c r="R91" t="s">
        <v>8316</v>
      </c>
      <c r="S91" s="18">
        <f t="shared" si="7"/>
        <v>41789.893599537041</v>
      </c>
      <c r="T91" s="18">
        <f t="shared" si="8"/>
        <v>41815.875</v>
      </c>
      <c r="U91">
        <f t="shared" si="9"/>
        <v>26</v>
      </c>
    </row>
    <row r="92" spans="1:21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5"/>
        <v>18</v>
      </c>
      <c r="P92" s="10">
        <f t="shared" si="6"/>
        <v>81.540000000000006</v>
      </c>
      <c r="Q92" s="12" t="s">
        <v>8315</v>
      </c>
      <c r="R92" t="s">
        <v>8316</v>
      </c>
      <c r="S92" s="18">
        <f t="shared" si="7"/>
        <v>41833.660995370366</v>
      </c>
      <c r="T92" s="18">
        <f t="shared" si="8"/>
        <v>41863.660995370366</v>
      </c>
      <c r="U92">
        <f t="shared" si="9"/>
        <v>30</v>
      </c>
    </row>
    <row r="93" spans="1:21" x14ac:dyDescent="0.2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5"/>
        <v>5</v>
      </c>
      <c r="P93" s="10">
        <f t="shared" si="6"/>
        <v>100</v>
      </c>
      <c r="Q93" s="12" t="s">
        <v>8315</v>
      </c>
      <c r="R93" t="s">
        <v>8316</v>
      </c>
      <c r="S93" s="18">
        <f t="shared" si="7"/>
        <v>41914.590011574073</v>
      </c>
      <c r="T93" s="18">
        <f t="shared" si="8"/>
        <v>41955.907638888893</v>
      </c>
      <c r="U93">
        <f t="shared" si="9"/>
        <v>41</v>
      </c>
    </row>
    <row r="94" spans="1:21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5"/>
        <v>0</v>
      </c>
      <c r="P94" s="10">
        <f t="shared" si="6"/>
        <v>1</v>
      </c>
      <c r="Q94" s="12" t="s">
        <v>8315</v>
      </c>
      <c r="R94" t="s">
        <v>8316</v>
      </c>
      <c r="S94" s="18">
        <f t="shared" si="7"/>
        <v>42611.261064814811</v>
      </c>
      <c r="T94" s="18">
        <f t="shared" si="8"/>
        <v>42625.707638888889</v>
      </c>
      <c r="U94">
        <f t="shared" si="9"/>
        <v>14</v>
      </c>
    </row>
    <row r="95" spans="1:21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 s="10">
        <f t="shared" si="6"/>
        <v>0</v>
      </c>
      <c r="Q95" s="12" t="s">
        <v>8315</v>
      </c>
      <c r="R95" t="s">
        <v>8316</v>
      </c>
      <c r="S95" s="18">
        <f t="shared" si="7"/>
        <v>42253.633159722223</v>
      </c>
      <c r="T95" s="18">
        <f t="shared" si="8"/>
        <v>42313.674826388888</v>
      </c>
      <c r="U95">
        <f t="shared" si="9"/>
        <v>60</v>
      </c>
    </row>
    <row r="96" spans="1:21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5"/>
        <v>1</v>
      </c>
      <c r="P96" s="10">
        <f t="shared" si="6"/>
        <v>20</v>
      </c>
      <c r="Q96" s="12" t="s">
        <v>8315</v>
      </c>
      <c r="R96" t="s">
        <v>8316</v>
      </c>
      <c r="S96" s="18">
        <f t="shared" si="7"/>
        <v>42295.891828703709</v>
      </c>
      <c r="T96" s="18">
        <f t="shared" si="8"/>
        <v>42325.933495370366</v>
      </c>
      <c r="U96">
        <f t="shared" si="9"/>
        <v>30</v>
      </c>
    </row>
    <row r="97" spans="1:21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5"/>
        <v>1</v>
      </c>
      <c r="P97" s="10">
        <f t="shared" si="6"/>
        <v>5.5</v>
      </c>
      <c r="Q97" s="12" t="s">
        <v>8315</v>
      </c>
      <c r="R97" t="s">
        <v>8316</v>
      </c>
      <c r="S97" s="18">
        <f t="shared" si="7"/>
        <v>42402.947002314817</v>
      </c>
      <c r="T97" s="18">
        <f t="shared" si="8"/>
        <v>42452.145138888889</v>
      </c>
      <c r="U97">
        <f t="shared" si="9"/>
        <v>49</v>
      </c>
    </row>
    <row r="98" spans="1:21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5"/>
        <v>13</v>
      </c>
      <c r="P98" s="10">
        <f t="shared" si="6"/>
        <v>50.2</v>
      </c>
      <c r="Q98" s="12" t="s">
        <v>8315</v>
      </c>
      <c r="R98" t="s">
        <v>8316</v>
      </c>
      <c r="S98" s="18">
        <f t="shared" si="7"/>
        <v>42509.814108796301</v>
      </c>
      <c r="T98" s="18">
        <f t="shared" si="8"/>
        <v>42539.814108796301</v>
      </c>
      <c r="U98">
        <f t="shared" si="9"/>
        <v>30</v>
      </c>
    </row>
    <row r="99" spans="1:21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5"/>
        <v>1</v>
      </c>
      <c r="P99" s="10">
        <f t="shared" si="6"/>
        <v>13.11</v>
      </c>
      <c r="Q99" s="12" t="s">
        <v>8315</v>
      </c>
      <c r="R99" t="s">
        <v>8316</v>
      </c>
      <c r="S99" s="18">
        <f t="shared" si="7"/>
        <v>41977.004976851851</v>
      </c>
      <c r="T99" s="18">
        <f t="shared" si="8"/>
        <v>42008.976388888885</v>
      </c>
      <c r="U99">
        <f t="shared" si="9"/>
        <v>32</v>
      </c>
    </row>
    <row r="100" spans="1:21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5"/>
        <v>17</v>
      </c>
      <c r="P100" s="10">
        <f t="shared" si="6"/>
        <v>315.5</v>
      </c>
      <c r="Q100" s="12" t="s">
        <v>8315</v>
      </c>
      <c r="R100" t="s">
        <v>8316</v>
      </c>
      <c r="S100" s="18">
        <f t="shared" si="7"/>
        <v>42171.758611111116</v>
      </c>
      <c r="T100" s="18">
        <f t="shared" si="8"/>
        <v>42231.758611111116</v>
      </c>
      <c r="U100">
        <f t="shared" si="9"/>
        <v>60</v>
      </c>
    </row>
    <row r="101" spans="1:21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5"/>
        <v>33</v>
      </c>
      <c r="P101" s="10">
        <f t="shared" si="6"/>
        <v>37.14</v>
      </c>
      <c r="Q101" s="12" t="s">
        <v>8315</v>
      </c>
      <c r="R101" t="s">
        <v>8316</v>
      </c>
      <c r="S101" s="18">
        <f t="shared" si="7"/>
        <v>42056.1324537037</v>
      </c>
      <c r="T101" s="18">
        <f t="shared" si="8"/>
        <v>42086.207638888889</v>
      </c>
      <c r="U101">
        <f t="shared" si="9"/>
        <v>30</v>
      </c>
    </row>
    <row r="102" spans="1:21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5"/>
        <v>0</v>
      </c>
      <c r="P102" s="10">
        <f t="shared" si="6"/>
        <v>0</v>
      </c>
      <c r="Q102" s="12" t="s">
        <v>8315</v>
      </c>
      <c r="R102" t="s">
        <v>8316</v>
      </c>
      <c r="S102" s="18">
        <f t="shared" si="7"/>
        <v>41867.652280092596</v>
      </c>
      <c r="T102" s="18">
        <f t="shared" si="8"/>
        <v>41875.291666666664</v>
      </c>
      <c r="U102">
        <f t="shared" si="9"/>
        <v>8</v>
      </c>
    </row>
    <row r="103" spans="1:21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5"/>
        <v>22</v>
      </c>
      <c r="P103" s="10">
        <f t="shared" si="6"/>
        <v>128.27000000000001</v>
      </c>
      <c r="Q103" s="12" t="s">
        <v>8315</v>
      </c>
      <c r="R103" t="s">
        <v>8316</v>
      </c>
      <c r="S103" s="18">
        <f t="shared" si="7"/>
        <v>41779.657870370371</v>
      </c>
      <c r="T103" s="18">
        <f t="shared" si="8"/>
        <v>41821.25</v>
      </c>
      <c r="U103">
        <f t="shared" si="9"/>
        <v>42</v>
      </c>
    </row>
    <row r="104" spans="1:21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5"/>
        <v>3</v>
      </c>
      <c r="P104" s="10">
        <f t="shared" si="6"/>
        <v>47.27</v>
      </c>
      <c r="Q104" s="12" t="s">
        <v>8315</v>
      </c>
      <c r="R104" t="s">
        <v>8316</v>
      </c>
      <c r="S104" s="18">
        <f t="shared" si="7"/>
        <v>42679.958472222221</v>
      </c>
      <c r="T104" s="18">
        <f t="shared" si="8"/>
        <v>42710.207638888889</v>
      </c>
      <c r="U104">
        <f t="shared" si="9"/>
        <v>30</v>
      </c>
    </row>
    <row r="105" spans="1:21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5"/>
        <v>5</v>
      </c>
      <c r="P105" s="10">
        <f t="shared" si="6"/>
        <v>50</v>
      </c>
      <c r="Q105" s="12" t="s">
        <v>8315</v>
      </c>
      <c r="R105" t="s">
        <v>8316</v>
      </c>
      <c r="S105" s="18">
        <f t="shared" si="7"/>
        <v>42032.250208333338</v>
      </c>
      <c r="T105" s="18">
        <f t="shared" si="8"/>
        <v>42063.250208333338</v>
      </c>
      <c r="U105">
        <f t="shared" si="9"/>
        <v>31</v>
      </c>
    </row>
    <row r="106" spans="1:21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5"/>
        <v>11</v>
      </c>
      <c r="P106" s="10">
        <f t="shared" si="6"/>
        <v>42.5</v>
      </c>
      <c r="Q106" s="12" t="s">
        <v>8315</v>
      </c>
      <c r="R106" t="s">
        <v>8316</v>
      </c>
      <c r="S106" s="18">
        <f t="shared" si="7"/>
        <v>41793.191875000004</v>
      </c>
      <c r="T106" s="18">
        <f t="shared" si="8"/>
        <v>41807.191875000004</v>
      </c>
      <c r="U106">
        <f t="shared" si="9"/>
        <v>14</v>
      </c>
    </row>
    <row r="107" spans="1:21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5"/>
        <v>1</v>
      </c>
      <c r="P107" s="10">
        <f t="shared" si="6"/>
        <v>62.5</v>
      </c>
      <c r="Q107" s="12" t="s">
        <v>8315</v>
      </c>
      <c r="R107" t="s">
        <v>8316</v>
      </c>
      <c r="S107" s="18">
        <f t="shared" si="7"/>
        <v>41843.775011574071</v>
      </c>
      <c r="T107" s="18">
        <f t="shared" si="8"/>
        <v>41863.775011574071</v>
      </c>
      <c r="U107">
        <f t="shared" si="9"/>
        <v>20</v>
      </c>
    </row>
    <row r="108" spans="1:21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5"/>
        <v>5</v>
      </c>
      <c r="P108" s="10">
        <f t="shared" si="6"/>
        <v>27</v>
      </c>
      <c r="Q108" s="12" t="s">
        <v>8315</v>
      </c>
      <c r="R108" t="s">
        <v>8316</v>
      </c>
      <c r="S108" s="18">
        <f t="shared" si="7"/>
        <v>42136.092488425929</v>
      </c>
      <c r="T108" s="18">
        <f t="shared" si="8"/>
        <v>42166.092488425929</v>
      </c>
      <c r="U108">
        <f t="shared" si="9"/>
        <v>30</v>
      </c>
    </row>
    <row r="109" spans="1:21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5"/>
        <v>1</v>
      </c>
      <c r="P109" s="10">
        <f t="shared" si="6"/>
        <v>25</v>
      </c>
      <c r="Q109" s="12" t="s">
        <v>8315</v>
      </c>
      <c r="R109" t="s">
        <v>8316</v>
      </c>
      <c r="S109" s="18">
        <f t="shared" si="7"/>
        <v>42317.826377314821</v>
      </c>
      <c r="T109" s="18">
        <f t="shared" si="8"/>
        <v>42357.826377314821</v>
      </c>
      <c r="U109">
        <f t="shared" si="9"/>
        <v>40</v>
      </c>
    </row>
    <row r="110" spans="1:21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5"/>
        <v>0</v>
      </c>
      <c r="P110" s="10">
        <f t="shared" si="6"/>
        <v>0</v>
      </c>
      <c r="Q110" s="12" t="s">
        <v>8315</v>
      </c>
      <c r="R110" t="s">
        <v>8316</v>
      </c>
      <c r="S110" s="18">
        <f t="shared" si="7"/>
        <v>42186.01116898148</v>
      </c>
      <c r="T110" s="18">
        <f t="shared" si="8"/>
        <v>42230.818055555559</v>
      </c>
      <c r="U110">
        <f t="shared" si="9"/>
        <v>45</v>
      </c>
    </row>
    <row r="111" spans="1:21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5"/>
        <v>0</v>
      </c>
      <c r="P111" s="10">
        <f t="shared" si="6"/>
        <v>1.5</v>
      </c>
      <c r="Q111" s="12" t="s">
        <v>8315</v>
      </c>
      <c r="R111" t="s">
        <v>8316</v>
      </c>
      <c r="S111" s="18">
        <f t="shared" si="7"/>
        <v>42095.229166666672</v>
      </c>
      <c r="T111" s="18">
        <f t="shared" si="8"/>
        <v>42109.211111111115</v>
      </c>
      <c r="U111">
        <f t="shared" si="9"/>
        <v>14</v>
      </c>
    </row>
    <row r="112" spans="1:21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5"/>
        <v>15</v>
      </c>
      <c r="P112" s="10">
        <f t="shared" si="6"/>
        <v>38.25</v>
      </c>
      <c r="Q112" s="12" t="s">
        <v>8315</v>
      </c>
      <c r="R112" t="s">
        <v>8316</v>
      </c>
      <c r="S112" s="18">
        <f t="shared" si="7"/>
        <v>41906.819513888891</v>
      </c>
      <c r="T112" s="18">
        <f t="shared" si="8"/>
        <v>41938.838888888888</v>
      </c>
      <c r="U112">
        <f t="shared" si="9"/>
        <v>32</v>
      </c>
    </row>
    <row r="113" spans="1:21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5"/>
        <v>9</v>
      </c>
      <c r="P113" s="10">
        <f t="shared" si="6"/>
        <v>16.25</v>
      </c>
      <c r="Q113" s="12" t="s">
        <v>8315</v>
      </c>
      <c r="R113" t="s">
        <v>8316</v>
      </c>
      <c r="S113" s="18">
        <f t="shared" si="7"/>
        <v>41834.135370370372</v>
      </c>
      <c r="T113" s="18">
        <f t="shared" si="8"/>
        <v>41849.135370370372</v>
      </c>
      <c r="U113">
        <f t="shared" si="9"/>
        <v>15</v>
      </c>
    </row>
    <row r="114" spans="1:21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5"/>
        <v>0</v>
      </c>
      <c r="P114" s="10">
        <f t="shared" si="6"/>
        <v>33.75</v>
      </c>
      <c r="Q114" s="12" t="s">
        <v>8315</v>
      </c>
      <c r="R114" t="s">
        <v>8316</v>
      </c>
      <c r="S114" s="18">
        <f t="shared" si="7"/>
        <v>41863.359282407408</v>
      </c>
      <c r="T114" s="18">
        <f t="shared" si="8"/>
        <v>41893.359282407408</v>
      </c>
      <c r="U114">
        <f t="shared" si="9"/>
        <v>30</v>
      </c>
    </row>
    <row r="115" spans="1:21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5"/>
        <v>3</v>
      </c>
      <c r="P115" s="10">
        <f t="shared" si="6"/>
        <v>61.67</v>
      </c>
      <c r="Q115" s="12" t="s">
        <v>8315</v>
      </c>
      <c r="R115" t="s">
        <v>8316</v>
      </c>
      <c r="S115" s="18">
        <f t="shared" si="7"/>
        <v>42224.756909722222</v>
      </c>
      <c r="T115" s="18">
        <f t="shared" si="8"/>
        <v>42254.756909722222</v>
      </c>
      <c r="U115">
        <f t="shared" si="9"/>
        <v>30</v>
      </c>
    </row>
    <row r="116" spans="1:21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5"/>
        <v>37</v>
      </c>
      <c r="P116" s="10">
        <f t="shared" si="6"/>
        <v>83.14</v>
      </c>
      <c r="Q116" s="12" t="s">
        <v>8315</v>
      </c>
      <c r="R116" t="s">
        <v>8316</v>
      </c>
      <c r="S116" s="18">
        <f t="shared" si="7"/>
        <v>41939.8122337963</v>
      </c>
      <c r="T116" s="18">
        <f t="shared" si="8"/>
        <v>41969.853900462964</v>
      </c>
      <c r="U116">
        <f t="shared" si="9"/>
        <v>30</v>
      </c>
    </row>
    <row r="117" spans="1:21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5"/>
        <v>0</v>
      </c>
      <c r="P117" s="10">
        <f t="shared" si="6"/>
        <v>1</v>
      </c>
      <c r="Q117" s="12" t="s">
        <v>8315</v>
      </c>
      <c r="R117" t="s">
        <v>8316</v>
      </c>
      <c r="S117" s="18">
        <f t="shared" si="7"/>
        <v>42059.270023148143</v>
      </c>
      <c r="T117" s="18">
        <f t="shared" si="8"/>
        <v>42119.190972222219</v>
      </c>
      <c r="U117">
        <f t="shared" si="9"/>
        <v>60</v>
      </c>
    </row>
    <row r="118" spans="1:21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5"/>
        <v>10</v>
      </c>
      <c r="P118" s="10">
        <f t="shared" si="6"/>
        <v>142.86000000000001</v>
      </c>
      <c r="Q118" s="12" t="s">
        <v>8315</v>
      </c>
      <c r="R118" t="s">
        <v>8316</v>
      </c>
      <c r="S118" s="18">
        <f t="shared" si="7"/>
        <v>42308.211215277777</v>
      </c>
      <c r="T118" s="18">
        <f t="shared" si="8"/>
        <v>42338.252881944441</v>
      </c>
      <c r="U118">
        <f t="shared" si="9"/>
        <v>30</v>
      </c>
    </row>
    <row r="119" spans="1:21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5"/>
        <v>8</v>
      </c>
      <c r="P119" s="10">
        <f t="shared" si="6"/>
        <v>10.17</v>
      </c>
      <c r="Q119" s="12" t="s">
        <v>8315</v>
      </c>
      <c r="R119" t="s">
        <v>8316</v>
      </c>
      <c r="S119" s="18">
        <f t="shared" si="7"/>
        <v>42020.768634259264</v>
      </c>
      <c r="T119" s="18">
        <f t="shared" si="8"/>
        <v>42065.958333333328</v>
      </c>
      <c r="U119">
        <f t="shared" si="9"/>
        <v>45</v>
      </c>
    </row>
    <row r="120" spans="1:21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5"/>
        <v>15</v>
      </c>
      <c r="P120" s="10">
        <f t="shared" si="6"/>
        <v>57.25</v>
      </c>
      <c r="Q120" s="12" t="s">
        <v>8315</v>
      </c>
      <c r="R120" t="s">
        <v>8316</v>
      </c>
      <c r="S120" s="18">
        <f t="shared" si="7"/>
        <v>41786.959745370368</v>
      </c>
      <c r="T120" s="18">
        <f t="shared" si="8"/>
        <v>41816.959745370368</v>
      </c>
      <c r="U120">
        <f t="shared" si="9"/>
        <v>30</v>
      </c>
    </row>
    <row r="121" spans="1:21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5"/>
        <v>10</v>
      </c>
      <c r="P121" s="10">
        <f t="shared" si="6"/>
        <v>5</v>
      </c>
      <c r="Q121" s="12" t="s">
        <v>8315</v>
      </c>
      <c r="R121" t="s">
        <v>8316</v>
      </c>
      <c r="S121" s="18">
        <f t="shared" si="7"/>
        <v>41820.870821759258</v>
      </c>
      <c r="T121" s="18">
        <f t="shared" si="8"/>
        <v>41850.870821759258</v>
      </c>
      <c r="U121">
        <f t="shared" si="9"/>
        <v>30</v>
      </c>
    </row>
    <row r="122" spans="1:21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5"/>
        <v>13</v>
      </c>
      <c r="P122" s="10">
        <f t="shared" si="6"/>
        <v>93</v>
      </c>
      <c r="Q122" s="12" t="s">
        <v>8315</v>
      </c>
      <c r="R122" t="s">
        <v>8316</v>
      </c>
      <c r="S122" s="18">
        <f t="shared" si="7"/>
        <v>42265.683182870373</v>
      </c>
      <c r="T122" s="18">
        <f t="shared" si="8"/>
        <v>42293.207638888889</v>
      </c>
      <c r="U122">
        <f t="shared" si="9"/>
        <v>28</v>
      </c>
    </row>
    <row r="123" spans="1:21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5"/>
        <v>2</v>
      </c>
      <c r="P123" s="10">
        <f t="shared" si="6"/>
        <v>32.36</v>
      </c>
      <c r="Q123" s="12" t="s">
        <v>8315</v>
      </c>
      <c r="R123" t="s">
        <v>8316</v>
      </c>
      <c r="S123" s="18">
        <f t="shared" si="7"/>
        <v>42601.827141203699</v>
      </c>
      <c r="T123" s="18">
        <f t="shared" si="8"/>
        <v>42631.827141203699</v>
      </c>
      <c r="U123">
        <f t="shared" si="9"/>
        <v>30</v>
      </c>
    </row>
    <row r="124" spans="1:21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 s="10">
        <f t="shared" si="6"/>
        <v>0</v>
      </c>
      <c r="Q124" s="12" t="s">
        <v>8315</v>
      </c>
      <c r="R124" t="s">
        <v>8316</v>
      </c>
      <c r="S124" s="18">
        <f t="shared" si="7"/>
        <v>42228.151701388888</v>
      </c>
      <c r="T124" s="18">
        <f t="shared" si="8"/>
        <v>42253.151701388888</v>
      </c>
      <c r="U124">
        <f t="shared" si="9"/>
        <v>25</v>
      </c>
    </row>
    <row r="125" spans="1:21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 s="10">
        <f t="shared" si="6"/>
        <v>1</v>
      </c>
      <c r="Q125" s="12" t="s">
        <v>8315</v>
      </c>
      <c r="R125" t="s">
        <v>8316</v>
      </c>
      <c r="S125" s="18">
        <f t="shared" si="7"/>
        <v>42415.168564814812</v>
      </c>
      <c r="T125" s="18">
        <f t="shared" si="8"/>
        <v>42445.126898148148</v>
      </c>
      <c r="U125">
        <f t="shared" si="9"/>
        <v>30</v>
      </c>
    </row>
    <row r="126" spans="1:21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5"/>
        <v>16</v>
      </c>
      <c r="P126" s="10">
        <f t="shared" si="6"/>
        <v>91.83</v>
      </c>
      <c r="Q126" s="12" t="s">
        <v>8315</v>
      </c>
      <c r="R126" t="s">
        <v>8316</v>
      </c>
      <c r="S126" s="18">
        <f t="shared" si="7"/>
        <v>42538.968310185184</v>
      </c>
      <c r="T126" s="18">
        <f t="shared" si="8"/>
        <v>42568.029861111107</v>
      </c>
      <c r="U126">
        <f t="shared" si="9"/>
        <v>29</v>
      </c>
    </row>
    <row r="127" spans="1:21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5"/>
        <v>11</v>
      </c>
      <c r="P127" s="10">
        <f t="shared" si="6"/>
        <v>45.83</v>
      </c>
      <c r="Q127" s="12" t="s">
        <v>8315</v>
      </c>
      <c r="R127" t="s">
        <v>8316</v>
      </c>
      <c r="S127" s="18">
        <f t="shared" si="7"/>
        <v>42233.671747685185</v>
      </c>
      <c r="T127" s="18">
        <f t="shared" si="8"/>
        <v>42278.541666666672</v>
      </c>
      <c r="U127">
        <f t="shared" si="9"/>
        <v>45</v>
      </c>
    </row>
    <row r="128" spans="1:21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5"/>
        <v>0</v>
      </c>
      <c r="P128" s="10">
        <f t="shared" si="6"/>
        <v>0</v>
      </c>
      <c r="Q128" s="12" t="s">
        <v>8315</v>
      </c>
      <c r="R128" t="s">
        <v>8316</v>
      </c>
      <c r="S128" s="18">
        <f t="shared" si="7"/>
        <v>42675.262962962966</v>
      </c>
      <c r="T128" s="18">
        <f t="shared" si="8"/>
        <v>42705.304629629631</v>
      </c>
      <c r="U128">
        <f t="shared" si="9"/>
        <v>30</v>
      </c>
    </row>
    <row r="129" spans="1:21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5"/>
        <v>86</v>
      </c>
      <c r="P129" s="10">
        <f t="shared" si="6"/>
        <v>248.5</v>
      </c>
      <c r="Q129" s="12" t="s">
        <v>8315</v>
      </c>
      <c r="R129" t="s">
        <v>8316</v>
      </c>
      <c r="S129" s="18">
        <f t="shared" si="7"/>
        <v>42534.631481481483</v>
      </c>
      <c r="T129" s="18">
        <f t="shared" si="8"/>
        <v>42562.631481481483</v>
      </c>
      <c r="U129">
        <f t="shared" si="9"/>
        <v>28</v>
      </c>
    </row>
    <row r="130" spans="1:21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10">ROUND(E130/D130*100,0)</f>
        <v>12</v>
      </c>
      <c r="P130" s="10">
        <f t="shared" ref="P130:P193" si="11">IFERROR(ROUND(E130/L130,2),0)</f>
        <v>79.400000000000006</v>
      </c>
      <c r="Q130" s="12" t="s">
        <v>8315</v>
      </c>
      <c r="R130" t="s">
        <v>8316</v>
      </c>
      <c r="S130" s="18">
        <f t="shared" ref="S130:S193" si="12">(J130/60/60/24)+DATE(1970,1,1)</f>
        <v>42151.905717592599</v>
      </c>
      <c r="T130" s="18">
        <f t="shared" ref="T130:T193" si="13">(I130/60/60/24)+DATE(1970,1,1)</f>
        <v>42182.905717592599</v>
      </c>
      <c r="U130">
        <f t="shared" ref="U130:U193" si="14">ROUND(T130-S130,0)</f>
        <v>31</v>
      </c>
    </row>
    <row r="131" spans="1:21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10"/>
        <v>0</v>
      </c>
      <c r="P131" s="10">
        <f t="shared" si="11"/>
        <v>5.5</v>
      </c>
      <c r="Q131" s="12" t="s">
        <v>8315</v>
      </c>
      <c r="R131" t="s">
        <v>8316</v>
      </c>
      <c r="S131" s="18">
        <f t="shared" si="12"/>
        <v>41961.492488425924</v>
      </c>
      <c r="T131" s="18">
        <f t="shared" si="13"/>
        <v>42006.492488425924</v>
      </c>
      <c r="U131">
        <f t="shared" si="14"/>
        <v>45</v>
      </c>
    </row>
    <row r="132" spans="1:21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10"/>
        <v>1</v>
      </c>
      <c r="P132" s="10">
        <f t="shared" si="11"/>
        <v>25</v>
      </c>
      <c r="Q132" s="12" t="s">
        <v>8315</v>
      </c>
      <c r="R132" t="s">
        <v>8316</v>
      </c>
      <c r="S132" s="18">
        <f t="shared" si="12"/>
        <v>41940.587233796294</v>
      </c>
      <c r="T132" s="18">
        <f t="shared" si="13"/>
        <v>41968.041666666672</v>
      </c>
      <c r="U132">
        <f t="shared" si="14"/>
        <v>27</v>
      </c>
    </row>
    <row r="133" spans="1:21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10"/>
        <v>0</v>
      </c>
      <c r="P133" s="10">
        <f t="shared" si="11"/>
        <v>0</v>
      </c>
      <c r="Q133" s="12" t="s">
        <v>8315</v>
      </c>
      <c r="R133" t="s">
        <v>8316</v>
      </c>
      <c r="S133" s="18">
        <f t="shared" si="12"/>
        <v>42111.904097222221</v>
      </c>
      <c r="T133" s="18">
        <f t="shared" si="13"/>
        <v>42171.904097222221</v>
      </c>
      <c r="U133">
        <f t="shared" si="14"/>
        <v>60</v>
      </c>
    </row>
    <row r="134" spans="1:21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10"/>
        <v>36</v>
      </c>
      <c r="P134" s="10">
        <f t="shared" si="11"/>
        <v>137.08000000000001</v>
      </c>
      <c r="Q134" s="12" t="s">
        <v>8315</v>
      </c>
      <c r="R134" t="s">
        <v>8316</v>
      </c>
      <c r="S134" s="18">
        <f t="shared" si="12"/>
        <v>42279.778564814813</v>
      </c>
      <c r="T134" s="18">
        <f t="shared" si="13"/>
        <v>42310.701388888891</v>
      </c>
      <c r="U134">
        <f t="shared" si="14"/>
        <v>31</v>
      </c>
    </row>
    <row r="135" spans="1:21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10"/>
        <v>0</v>
      </c>
      <c r="P135" s="10">
        <f t="shared" si="11"/>
        <v>0</v>
      </c>
      <c r="Q135" s="12" t="s">
        <v>8315</v>
      </c>
      <c r="R135" t="s">
        <v>8316</v>
      </c>
      <c r="S135" s="18">
        <f t="shared" si="12"/>
        <v>42213.662905092591</v>
      </c>
      <c r="T135" s="18">
        <f t="shared" si="13"/>
        <v>42243.662905092591</v>
      </c>
      <c r="U135">
        <f t="shared" si="14"/>
        <v>30</v>
      </c>
    </row>
    <row r="136" spans="1:21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10"/>
        <v>0</v>
      </c>
      <c r="P136" s="10">
        <f t="shared" si="11"/>
        <v>5</v>
      </c>
      <c r="Q136" s="12" t="s">
        <v>8315</v>
      </c>
      <c r="R136" t="s">
        <v>8316</v>
      </c>
      <c r="S136" s="18">
        <f t="shared" si="12"/>
        <v>42109.801712962959</v>
      </c>
      <c r="T136" s="18">
        <f t="shared" si="13"/>
        <v>42139.801712962959</v>
      </c>
      <c r="U136">
        <f t="shared" si="14"/>
        <v>30</v>
      </c>
    </row>
    <row r="137" spans="1:21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10"/>
        <v>3</v>
      </c>
      <c r="P137" s="10">
        <f t="shared" si="11"/>
        <v>39</v>
      </c>
      <c r="Q137" s="12" t="s">
        <v>8315</v>
      </c>
      <c r="R137" t="s">
        <v>8316</v>
      </c>
      <c r="S137" s="18">
        <f t="shared" si="12"/>
        <v>42031.833587962959</v>
      </c>
      <c r="T137" s="18">
        <f t="shared" si="13"/>
        <v>42063.333333333328</v>
      </c>
      <c r="U137">
        <f t="shared" si="14"/>
        <v>31</v>
      </c>
    </row>
    <row r="138" spans="1:21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10"/>
        <v>3</v>
      </c>
      <c r="P138" s="10">
        <f t="shared" si="11"/>
        <v>50.5</v>
      </c>
      <c r="Q138" s="12" t="s">
        <v>8315</v>
      </c>
      <c r="R138" t="s">
        <v>8316</v>
      </c>
      <c r="S138" s="18">
        <f t="shared" si="12"/>
        <v>42615.142870370371</v>
      </c>
      <c r="T138" s="18">
        <f t="shared" si="13"/>
        <v>42645.142870370371</v>
      </c>
      <c r="U138">
        <f t="shared" si="14"/>
        <v>30</v>
      </c>
    </row>
    <row r="139" spans="1:21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10"/>
        <v>1</v>
      </c>
      <c r="P139" s="10">
        <f t="shared" si="11"/>
        <v>25</v>
      </c>
      <c r="Q139" s="12" t="s">
        <v>8315</v>
      </c>
      <c r="R139" t="s">
        <v>8316</v>
      </c>
      <c r="S139" s="18">
        <f t="shared" si="12"/>
        <v>42439.702314814815</v>
      </c>
      <c r="T139" s="18">
        <f t="shared" si="13"/>
        <v>42468.774305555555</v>
      </c>
      <c r="U139">
        <f t="shared" si="14"/>
        <v>29</v>
      </c>
    </row>
    <row r="140" spans="1:21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10"/>
        <v>0</v>
      </c>
      <c r="P140" s="10">
        <f t="shared" si="11"/>
        <v>25</v>
      </c>
      <c r="Q140" s="12" t="s">
        <v>8315</v>
      </c>
      <c r="R140" t="s">
        <v>8316</v>
      </c>
      <c r="S140" s="18">
        <f t="shared" si="12"/>
        <v>42243.790393518517</v>
      </c>
      <c r="T140" s="18">
        <f t="shared" si="13"/>
        <v>42303.790393518517</v>
      </c>
      <c r="U140">
        <f t="shared" si="14"/>
        <v>60</v>
      </c>
    </row>
    <row r="141" spans="1:21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10"/>
        <v>0</v>
      </c>
      <c r="P141" s="10">
        <f t="shared" si="11"/>
        <v>0</v>
      </c>
      <c r="Q141" s="12" t="s">
        <v>8315</v>
      </c>
      <c r="R141" t="s">
        <v>8316</v>
      </c>
      <c r="S141" s="18">
        <f t="shared" si="12"/>
        <v>42550.048449074078</v>
      </c>
      <c r="T141" s="18">
        <f t="shared" si="13"/>
        <v>42580.978472222225</v>
      </c>
      <c r="U141">
        <f t="shared" si="14"/>
        <v>31</v>
      </c>
    </row>
    <row r="142" spans="1:21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10"/>
        <v>24</v>
      </c>
      <c r="P142" s="10">
        <f t="shared" si="11"/>
        <v>53.13</v>
      </c>
      <c r="Q142" s="12" t="s">
        <v>8315</v>
      </c>
      <c r="R142" t="s">
        <v>8316</v>
      </c>
      <c r="S142" s="18">
        <f t="shared" si="12"/>
        <v>42306.848854166667</v>
      </c>
      <c r="T142" s="18">
        <f t="shared" si="13"/>
        <v>42336.890520833331</v>
      </c>
      <c r="U142">
        <f t="shared" si="14"/>
        <v>30</v>
      </c>
    </row>
    <row r="143" spans="1:21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10"/>
        <v>0</v>
      </c>
      <c r="P143" s="10">
        <f t="shared" si="11"/>
        <v>0</v>
      </c>
      <c r="Q143" s="12" t="s">
        <v>8315</v>
      </c>
      <c r="R143" t="s">
        <v>8316</v>
      </c>
      <c r="S143" s="18">
        <f t="shared" si="12"/>
        <v>42457.932025462964</v>
      </c>
      <c r="T143" s="18">
        <f t="shared" si="13"/>
        <v>42485.013888888891</v>
      </c>
      <c r="U143">
        <f t="shared" si="14"/>
        <v>27</v>
      </c>
    </row>
    <row r="144" spans="1:21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10"/>
        <v>0</v>
      </c>
      <c r="P144" s="10">
        <f t="shared" si="11"/>
        <v>7</v>
      </c>
      <c r="Q144" s="12" t="s">
        <v>8315</v>
      </c>
      <c r="R144" t="s">
        <v>8316</v>
      </c>
      <c r="S144" s="18">
        <f t="shared" si="12"/>
        <v>42513.976319444439</v>
      </c>
      <c r="T144" s="18">
        <f t="shared" si="13"/>
        <v>42559.976319444439</v>
      </c>
      <c r="U144">
        <f t="shared" si="14"/>
        <v>46</v>
      </c>
    </row>
    <row r="145" spans="1:21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10"/>
        <v>32</v>
      </c>
      <c r="P145" s="10">
        <f t="shared" si="11"/>
        <v>40.06</v>
      </c>
      <c r="Q145" s="12" t="s">
        <v>8315</v>
      </c>
      <c r="R145" t="s">
        <v>8316</v>
      </c>
      <c r="S145" s="18">
        <f t="shared" si="12"/>
        <v>41816.950370370374</v>
      </c>
      <c r="T145" s="18">
        <f t="shared" si="13"/>
        <v>41853.583333333336</v>
      </c>
      <c r="U145">
        <f t="shared" si="14"/>
        <v>37</v>
      </c>
    </row>
    <row r="146" spans="1:21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10"/>
        <v>24</v>
      </c>
      <c r="P146" s="10">
        <f t="shared" si="11"/>
        <v>24.33</v>
      </c>
      <c r="Q146" s="12" t="s">
        <v>8315</v>
      </c>
      <c r="R146" t="s">
        <v>8316</v>
      </c>
      <c r="S146" s="18">
        <f t="shared" si="12"/>
        <v>41880.788842592592</v>
      </c>
      <c r="T146" s="18">
        <f t="shared" si="13"/>
        <v>41910.788842592592</v>
      </c>
      <c r="U146">
        <f t="shared" si="14"/>
        <v>30</v>
      </c>
    </row>
    <row r="147" spans="1:21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10"/>
        <v>2</v>
      </c>
      <c r="P147" s="10">
        <f t="shared" si="11"/>
        <v>11.25</v>
      </c>
      <c r="Q147" s="12" t="s">
        <v>8315</v>
      </c>
      <c r="R147" t="s">
        <v>8316</v>
      </c>
      <c r="S147" s="18">
        <f t="shared" si="12"/>
        <v>42342.845555555556</v>
      </c>
      <c r="T147" s="18">
        <f t="shared" si="13"/>
        <v>42372.845555555556</v>
      </c>
      <c r="U147">
        <f t="shared" si="14"/>
        <v>30</v>
      </c>
    </row>
    <row r="148" spans="1:21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10"/>
        <v>6</v>
      </c>
      <c r="P148" s="10">
        <f t="shared" si="11"/>
        <v>42</v>
      </c>
      <c r="Q148" s="12" t="s">
        <v>8315</v>
      </c>
      <c r="R148" t="s">
        <v>8316</v>
      </c>
      <c r="S148" s="18">
        <f t="shared" si="12"/>
        <v>42053.722060185188</v>
      </c>
      <c r="T148" s="18">
        <f t="shared" si="13"/>
        <v>42113.680393518516</v>
      </c>
      <c r="U148">
        <f t="shared" si="14"/>
        <v>60</v>
      </c>
    </row>
    <row r="149" spans="1:21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10"/>
        <v>14</v>
      </c>
      <c r="P149" s="10">
        <f t="shared" si="11"/>
        <v>71.25</v>
      </c>
      <c r="Q149" s="12" t="s">
        <v>8315</v>
      </c>
      <c r="R149" t="s">
        <v>8316</v>
      </c>
      <c r="S149" s="18">
        <f t="shared" si="12"/>
        <v>42414.235879629632</v>
      </c>
      <c r="T149" s="18">
        <f t="shared" si="13"/>
        <v>42474.194212962961</v>
      </c>
      <c r="U149">
        <f t="shared" si="14"/>
        <v>60</v>
      </c>
    </row>
    <row r="150" spans="1:21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10"/>
        <v>1</v>
      </c>
      <c r="P150" s="10">
        <f t="shared" si="11"/>
        <v>22.5</v>
      </c>
      <c r="Q150" s="12" t="s">
        <v>8315</v>
      </c>
      <c r="R150" t="s">
        <v>8316</v>
      </c>
      <c r="S150" s="18">
        <f t="shared" si="12"/>
        <v>41801.711550925924</v>
      </c>
      <c r="T150" s="18">
        <f t="shared" si="13"/>
        <v>41844.124305555553</v>
      </c>
      <c r="U150">
        <f t="shared" si="14"/>
        <v>42</v>
      </c>
    </row>
    <row r="151" spans="1:21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10"/>
        <v>24</v>
      </c>
      <c r="P151" s="10">
        <f t="shared" si="11"/>
        <v>41</v>
      </c>
      <c r="Q151" s="12" t="s">
        <v>8315</v>
      </c>
      <c r="R151" t="s">
        <v>8316</v>
      </c>
      <c r="S151" s="18">
        <f t="shared" si="12"/>
        <v>42770.290590277778</v>
      </c>
      <c r="T151" s="18">
        <f t="shared" si="13"/>
        <v>42800.290590277778</v>
      </c>
      <c r="U151">
        <f t="shared" si="14"/>
        <v>30</v>
      </c>
    </row>
    <row r="152" spans="1:21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10"/>
        <v>11</v>
      </c>
      <c r="P152" s="10">
        <f t="shared" si="11"/>
        <v>47.91</v>
      </c>
      <c r="Q152" s="12" t="s">
        <v>8315</v>
      </c>
      <c r="R152" t="s">
        <v>8316</v>
      </c>
      <c r="S152" s="18">
        <f t="shared" si="12"/>
        <v>42452.815659722226</v>
      </c>
      <c r="T152" s="18">
        <f t="shared" si="13"/>
        <v>42512.815659722226</v>
      </c>
      <c r="U152">
        <f t="shared" si="14"/>
        <v>60</v>
      </c>
    </row>
    <row r="153" spans="1:21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10"/>
        <v>7</v>
      </c>
      <c r="P153" s="10">
        <f t="shared" si="11"/>
        <v>35.17</v>
      </c>
      <c r="Q153" s="12" t="s">
        <v>8315</v>
      </c>
      <c r="R153" t="s">
        <v>8316</v>
      </c>
      <c r="S153" s="18">
        <f t="shared" si="12"/>
        <v>42601.854699074072</v>
      </c>
      <c r="T153" s="18">
        <f t="shared" si="13"/>
        <v>42611.163194444445</v>
      </c>
      <c r="U153">
        <f t="shared" si="14"/>
        <v>9</v>
      </c>
    </row>
    <row r="154" spans="1:21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10"/>
        <v>0</v>
      </c>
      <c r="P154" s="10">
        <f t="shared" si="11"/>
        <v>5.5</v>
      </c>
      <c r="Q154" s="12" t="s">
        <v>8315</v>
      </c>
      <c r="R154" t="s">
        <v>8316</v>
      </c>
      <c r="S154" s="18">
        <f t="shared" si="12"/>
        <v>42447.863553240735</v>
      </c>
      <c r="T154" s="18">
        <f t="shared" si="13"/>
        <v>42477.863553240735</v>
      </c>
      <c r="U154">
        <f t="shared" si="14"/>
        <v>30</v>
      </c>
    </row>
    <row r="155" spans="1:21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10"/>
        <v>1</v>
      </c>
      <c r="P155" s="10">
        <f t="shared" si="11"/>
        <v>22.67</v>
      </c>
      <c r="Q155" s="12" t="s">
        <v>8315</v>
      </c>
      <c r="R155" t="s">
        <v>8316</v>
      </c>
      <c r="S155" s="18">
        <f t="shared" si="12"/>
        <v>41811.536180555559</v>
      </c>
      <c r="T155" s="18">
        <f t="shared" si="13"/>
        <v>41841.536180555559</v>
      </c>
      <c r="U155">
        <f t="shared" si="14"/>
        <v>30</v>
      </c>
    </row>
    <row r="156" spans="1:21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10"/>
        <v>21</v>
      </c>
      <c r="P156" s="10">
        <f t="shared" si="11"/>
        <v>26.38</v>
      </c>
      <c r="Q156" s="12" t="s">
        <v>8315</v>
      </c>
      <c r="R156" t="s">
        <v>8316</v>
      </c>
      <c r="S156" s="18">
        <f t="shared" si="12"/>
        <v>41981.067523148144</v>
      </c>
      <c r="T156" s="18">
        <f t="shared" si="13"/>
        <v>42041.067523148144</v>
      </c>
      <c r="U156">
        <f t="shared" si="14"/>
        <v>60</v>
      </c>
    </row>
    <row r="157" spans="1:21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10"/>
        <v>78</v>
      </c>
      <c r="P157" s="10">
        <f t="shared" si="11"/>
        <v>105.54</v>
      </c>
      <c r="Q157" s="12" t="s">
        <v>8315</v>
      </c>
      <c r="R157" t="s">
        <v>8316</v>
      </c>
      <c r="S157" s="18">
        <f t="shared" si="12"/>
        <v>42469.68414351852</v>
      </c>
      <c r="T157" s="18">
        <f t="shared" si="13"/>
        <v>42499.166666666672</v>
      </c>
      <c r="U157">
        <f t="shared" si="14"/>
        <v>29</v>
      </c>
    </row>
    <row r="158" spans="1:21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10"/>
        <v>0</v>
      </c>
      <c r="P158" s="10">
        <f t="shared" si="11"/>
        <v>0</v>
      </c>
      <c r="Q158" s="12" t="s">
        <v>8315</v>
      </c>
      <c r="R158" t="s">
        <v>8316</v>
      </c>
      <c r="S158" s="18">
        <f t="shared" si="12"/>
        <v>42534.866875</v>
      </c>
      <c r="T158" s="18">
        <f t="shared" si="13"/>
        <v>42564.866875</v>
      </c>
      <c r="U158">
        <f t="shared" si="14"/>
        <v>30</v>
      </c>
    </row>
    <row r="159" spans="1:21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10"/>
        <v>48</v>
      </c>
      <c r="P159" s="10">
        <f t="shared" si="11"/>
        <v>62</v>
      </c>
      <c r="Q159" s="12" t="s">
        <v>8315</v>
      </c>
      <c r="R159" t="s">
        <v>8316</v>
      </c>
      <c r="S159" s="18">
        <f t="shared" si="12"/>
        <v>41830.858344907407</v>
      </c>
      <c r="T159" s="18">
        <f t="shared" si="13"/>
        <v>41852.291666666664</v>
      </c>
      <c r="U159">
        <f t="shared" si="14"/>
        <v>21</v>
      </c>
    </row>
    <row r="160" spans="1:21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10"/>
        <v>1</v>
      </c>
      <c r="P160" s="10">
        <f t="shared" si="11"/>
        <v>217.5</v>
      </c>
      <c r="Q160" s="12" t="s">
        <v>8315</v>
      </c>
      <c r="R160" t="s">
        <v>8316</v>
      </c>
      <c r="S160" s="18">
        <f t="shared" si="12"/>
        <v>42543.788564814815</v>
      </c>
      <c r="T160" s="18">
        <f t="shared" si="13"/>
        <v>42573.788564814815</v>
      </c>
      <c r="U160">
        <f t="shared" si="14"/>
        <v>30</v>
      </c>
    </row>
    <row r="161" spans="1:21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10"/>
        <v>11</v>
      </c>
      <c r="P161" s="10">
        <f t="shared" si="11"/>
        <v>26.75</v>
      </c>
      <c r="Q161" s="12" t="s">
        <v>8315</v>
      </c>
      <c r="R161" t="s">
        <v>8316</v>
      </c>
      <c r="S161" s="18">
        <f t="shared" si="12"/>
        <v>41975.642974537041</v>
      </c>
      <c r="T161" s="18">
        <f t="shared" si="13"/>
        <v>42035.642974537041</v>
      </c>
      <c r="U161">
        <f t="shared" si="14"/>
        <v>60</v>
      </c>
    </row>
    <row r="162" spans="1:21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10"/>
        <v>18</v>
      </c>
      <c r="P162" s="10">
        <f t="shared" si="11"/>
        <v>64.290000000000006</v>
      </c>
      <c r="Q162" s="12" t="s">
        <v>8315</v>
      </c>
      <c r="R162" t="s">
        <v>8316</v>
      </c>
      <c r="S162" s="18">
        <f t="shared" si="12"/>
        <v>41795.598923611113</v>
      </c>
      <c r="T162" s="18">
        <f t="shared" si="13"/>
        <v>41825.598923611113</v>
      </c>
      <c r="U162">
        <f t="shared" si="14"/>
        <v>30</v>
      </c>
    </row>
    <row r="163" spans="1:21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10"/>
        <v>4</v>
      </c>
      <c r="P163" s="10">
        <f t="shared" si="11"/>
        <v>175</v>
      </c>
      <c r="Q163" s="12" t="s">
        <v>8315</v>
      </c>
      <c r="R163" t="s">
        <v>8316</v>
      </c>
      <c r="S163" s="18">
        <f t="shared" si="12"/>
        <v>42508.179965277777</v>
      </c>
      <c r="T163" s="18">
        <f t="shared" si="13"/>
        <v>42568.179965277777</v>
      </c>
      <c r="U163">
        <f t="shared" si="14"/>
        <v>60</v>
      </c>
    </row>
    <row r="164" spans="1:21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10"/>
        <v>35</v>
      </c>
      <c r="P164" s="10">
        <f t="shared" si="11"/>
        <v>84.28</v>
      </c>
      <c r="Q164" s="12" t="s">
        <v>8315</v>
      </c>
      <c r="R164" t="s">
        <v>8316</v>
      </c>
      <c r="S164" s="18">
        <f t="shared" si="12"/>
        <v>41747.86986111111</v>
      </c>
      <c r="T164" s="18">
        <f t="shared" si="13"/>
        <v>41779.290972222225</v>
      </c>
      <c r="U164">
        <f t="shared" si="14"/>
        <v>31</v>
      </c>
    </row>
    <row r="165" spans="1:21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10"/>
        <v>32</v>
      </c>
      <c r="P165" s="10">
        <f t="shared" si="11"/>
        <v>33.74</v>
      </c>
      <c r="Q165" s="12" t="s">
        <v>8315</v>
      </c>
      <c r="R165" t="s">
        <v>8316</v>
      </c>
      <c r="S165" s="18">
        <f t="shared" si="12"/>
        <v>42399.707407407404</v>
      </c>
      <c r="T165" s="18">
        <f t="shared" si="13"/>
        <v>42420.878472222219</v>
      </c>
      <c r="U165">
        <f t="shared" si="14"/>
        <v>21</v>
      </c>
    </row>
    <row r="166" spans="1:21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10"/>
        <v>2</v>
      </c>
      <c r="P166" s="10">
        <f t="shared" si="11"/>
        <v>8</v>
      </c>
      <c r="Q166" s="12" t="s">
        <v>8315</v>
      </c>
      <c r="R166" t="s">
        <v>8316</v>
      </c>
      <c r="S166" s="18">
        <f t="shared" si="12"/>
        <v>42230.08116898148</v>
      </c>
      <c r="T166" s="18">
        <f t="shared" si="13"/>
        <v>42245.08116898148</v>
      </c>
      <c r="U166">
        <f t="shared" si="14"/>
        <v>15</v>
      </c>
    </row>
    <row r="167" spans="1:21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10"/>
        <v>0</v>
      </c>
      <c r="P167" s="10">
        <f t="shared" si="11"/>
        <v>0</v>
      </c>
      <c r="Q167" s="12" t="s">
        <v>8315</v>
      </c>
      <c r="R167" t="s">
        <v>8316</v>
      </c>
      <c r="S167" s="18">
        <f t="shared" si="12"/>
        <v>42286.749780092592</v>
      </c>
      <c r="T167" s="18">
        <f t="shared" si="13"/>
        <v>42316.791446759264</v>
      </c>
      <c r="U167">
        <f t="shared" si="14"/>
        <v>30</v>
      </c>
    </row>
    <row r="168" spans="1:21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10"/>
        <v>20</v>
      </c>
      <c r="P168" s="10">
        <f t="shared" si="11"/>
        <v>100</v>
      </c>
      <c r="Q168" s="12" t="s">
        <v>8315</v>
      </c>
      <c r="R168" t="s">
        <v>8316</v>
      </c>
      <c r="S168" s="18">
        <f t="shared" si="12"/>
        <v>42125.644467592589</v>
      </c>
      <c r="T168" s="18">
        <f t="shared" si="13"/>
        <v>42155.644467592589</v>
      </c>
      <c r="U168">
        <f t="shared" si="14"/>
        <v>30</v>
      </c>
    </row>
    <row r="169" spans="1:21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10"/>
        <v>5</v>
      </c>
      <c r="P169" s="10">
        <f t="shared" si="11"/>
        <v>60.11</v>
      </c>
      <c r="Q169" s="12" t="s">
        <v>8315</v>
      </c>
      <c r="R169" t="s">
        <v>8316</v>
      </c>
      <c r="S169" s="18">
        <f t="shared" si="12"/>
        <v>42289.94049768518</v>
      </c>
      <c r="T169" s="18">
        <f t="shared" si="13"/>
        <v>42349.982164351852</v>
      </c>
      <c r="U169">
        <f t="shared" si="14"/>
        <v>60</v>
      </c>
    </row>
    <row r="170" spans="1:21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10"/>
        <v>0</v>
      </c>
      <c r="P170" s="10">
        <f t="shared" si="11"/>
        <v>3</v>
      </c>
      <c r="Q170" s="12" t="s">
        <v>8315</v>
      </c>
      <c r="R170" t="s">
        <v>8316</v>
      </c>
      <c r="S170" s="18">
        <f t="shared" si="12"/>
        <v>42107.864722222221</v>
      </c>
      <c r="T170" s="18">
        <f t="shared" si="13"/>
        <v>42137.864722222221</v>
      </c>
      <c r="U170">
        <f t="shared" si="14"/>
        <v>30</v>
      </c>
    </row>
    <row r="171" spans="1:21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10"/>
        <v>0</v>
      </c>
      <c r="P171" s="10">
        <f t="shared" si="11"/>
        <v>5</v>
      </c>
      <c r="Q171" s="12" t="s">
        <v>8315</v>
      </c>
      <c r="R171" t="s">
        <v>8316</v>
      </c>
      <c r="S171" s="18">
        <f t="shared" si="12"/>
        <v>41809.389930555553</v>
      </c>
      <c r="T171" s="18">
        <f t="shared" si="13"/>
        <v>41839.389930555553</v>
      </c>
      <c r="U171">
        <f t="shared" si="14"/>
        <v>30</v>
      </c>
    </row>
    <row r="172" spans="1:21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10"/>
        <v>17</v>
      </c>
      <c r="P172" s="10">
        <f t="shared" si="11"/>
        <v>29.24</v>
      </c>
      <c r="Q172" s="12" t="s">
        <v>8315</v>
      </c>
      <c r="R172" t="s">
        <v>8316</v>
      </c>
      <c r="S172" s="18">
        <f t="shared" si="12"/>
        <v>41950.26694444444</v>
      </c>
      <c r="T172" s="18">
        <f t="shared" si="13"/>
        <v>41963.669444444444</v>
      </c>
      <c r="U172">
        <f t="shared" si="14"/>
        <v>13</v>
      </c>
    </row>
    <row r="173" spans="1:21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10"/>
        <v>57</v>
      </c>
      <c r="P173" s="10">
        <f t="shared" si="11"/>
        <v>59.58</v>
      </c>
      <c r="Q173" s="12" t="s">
        <v>8315</v>
      </c>
      <c r="R173" t="s">
        <v>8316</v>
      </c>
      <c r="S173" s="18">
        <f t="shared" si="12"/>
        <v>42061.963263888887</v>
      </c>
      <c r="T173" s="18">
        <f t="shared" si="13"/>
        <v>42091.921597222223</v>
      </c>
      <c r="U173">
        <f t="shared" si="14"/>
        <v>30</v>
      </c>
    </row>
    <row r="174" spans="1:21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10"/>
        <v>17</v>
      </c>
      <c r="P174" s="10">
        <f t="shared" si="11"/>
        <v>82.57</v>
      </c>
      <c r="Q174" s="12" t="s">
        <v>8315</v>
      </c>
      <c r="R174" t="s">
        <v>8316</v>
      </c>
      <c r="S174" s="18">
        <f t="shared" si="12"/>
        <v>41842.828680555554</v>
      </c>
      <c r="T174" s="18">
        <f t="shared" si="13"/>
        <v>41882.827650462961</v>
      </c>
      <c r="U174">
        <f t="shared" si="14"/>
        <v>40</v>
      </c>
    </row>
    <row r="175" spans="1:21" x14ac:dyDescent="0.2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10"/>
        <v>0</v>
      </c>
      <c r="P175" s="10">
        <f t="shared" si="11"/>
        <v>10</v>
      </c>
      <c r="Q175" s="12" t="s">
        <v>8315</v>
      </c>
      <c r="R175" t="s">
        <v>8316</v>
      </c>
      <c r="S175" s="18">
        <f t="shared" si="12"/>
        <v>42437.64534722222</v>
      </c>
      <c r="T175" s="18">
        <f t="shared" si="13"/>
        <v>42497.603680555556</v>
      </c>
      <c r="U175">
        <f t="shared" si="14"/>
        <v>60</v>
      </c>
    </row>
    <row r="176" spans="1:21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10"/>
        <v>2</v>
      </c>
      <c r="P176" s="10">
        <f t="shared" si="11"/>
        <v>5.75</v>
      </c>
      <c r="Q176" s="12" t="s">
        <v>8315</v>
      </c>
      <c r="R176" t="s">
        <v>8316</v>
      </c>
      <c r="S176" s="18">
        <f t="shared" si="12"/>
        <v>41879.043530092589</v>
      </c>
      <c r="T176" s="18">
        <f t="shared" si="13"/>
        <v>41909.043530092589</v>
      </c>
      <c r="U176">
        <f t="shared" si="14"/>
        <v>30</v>
      </c>
    </row>
    <row r="177" spans="1:21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10"/>
        <v>10</v>
      </c>
      <c r="P177" s="10">
        <f t="shared" si="11"/>
        <v>100.5</v>
      </c>
      <c r="Q177" s="12" t="s">
        <v>8315</v>
      </c>
      <c r="R177" t="s">
        <v>8316</v>
      </c>
      <c r="S177" s="18">
        <f t="shared" si="12"/>
        <v>42020.587349537032</v>
      </c>
      <c r="T177" s="18">
        <f t="shared" si="13"/>
        <v>42050.587349537032</v>
      </c>
      <c r="U177">
        <f t="shared" si="14"/>
        <v>30</v>
      </c>
    </row>
    <row r="178" spans="1:21" x14ac:dyDescent="0.2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10"/>
        <v>0</v>
      </c>
      <c r="P178" s="10">
        <f t="shared" si="11"/>
        <v>1</v>
      </c>
      <c r="Q178" s="12" t="s">
        <v>8315</v>
      </c>
      <c r="R178" t="s">
        <v>8316</v>
      </c>
      <c r="S178" s="18">
        <f t="shared" si="12"/>
        <v>41890.16269675926</v>
      </c>
      <c r="T178" s="18">
        <f t="shared" si="13"/>
        <v>41920.16269675926</v>
      </c>
      <c r="U178">
        <f t="shared" si="14"/>
        <v>30</v>
      </c>
    </row>
    <row r="179" spans="1:21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10"/>
        <v>1</v>
      </c>
      <c r="P179" s="10">
        <f t="shared" si="11"/>
        <v>20</v>
      </c>
      <c r="Q179" s="12" t="s">
        <v>8315</v>
      </c>
      <c r="R179" t="s">
        <v>8316</v>
      </c>
      <c r="S179" s="18">
        <f t="shared" si="12"/>
        <v>41872.807696759257</v>
      </c>
      <c r="T179" s="18">
        <f t="shared" si="13"/>
        <v>41932.807696759257</v>
      </c>
      <c r="U179">
        <f t="shared" si="14"/>
        <v>60</v>
      </c>
    </row>
    <row r="180" spans="1:21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10"/>
        <v>0</v>
      </c>
      <c r="P180" s="10">
        <f t="shared" si="11"/>
        <v>2</v>
      </c>
      <c r="Q180" s="12" t="s">
        <v>8315</v>
      </c>
      <c r="R180" t="s">
        <v>8316</v>
      </c>
      <c r="S180" s="18">
        <f t="shared" si="12"/>
        <v>42391.772997685184</v>
      </c>
      <c r="T180" s="18">
        <f t="shared" si="13"/>
        <v>42416.772997685184</v>
      </c>
      <c r="U180">
        <f t="shared" si="14"/>
        <v>25</v>
      </c>
    </row>
    <row r="181" spans="1:21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10"/>
        <v>0</v>
      </c>
      <c r="P181" s="10">
        <f t="shared" si="11"/>
        <v>5</v>
      </c>
      <c r="Q181" s="12" t="s">
        <v>8315</v>
      </c>
      <c r="R181" t="s">
        <v>8316</v>
      </c>
      <c r="S181" s="18">
        <f t="shared" si="12"/>
        <v>41848.772928240738</v>
      </c>
      <c r="T181" s="18">
        <f t="shared" si="13"/>
        <v>41877.686111111114</v>
      </c>
      <c r="U181">
        <f t="shared" si="14"/>
        <v>29</v>
      </c>
    </row>
    <row r="182" spans="1:21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10"/>
        <v>24</v>
      </c>
      <c r="P182" s="10">
        <f t="shared" si="11"/>
        <v>45.84</v>
      </c>
      <c r="Q182" s="12" t="s">
        <v>8315</v>
      </c>
      <c r="R182" t="s">
        <v>8316</v>
      </c>
      <c r="S182" s="18">
        <f t="shared" si="12"/>
        <v>41921.770439814813</v>
      </c>
      <c r="T182" s="18">
        <f t="shared" si="13"/>
        <v>41938.770439814813</v>
      </c>
      <c r="U182">
        <f t="shared" si="14"/>
        <v>17</v>
      </c>
    </row>
    <row r="183" spans="1:21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10"/>
        <v>1</v>
      </c>
      <c r="P183" s="10">
        <f t="shared" si="11"/>
        <v>13</v>
      </c>
      <c r="Q183" s="12" t="s">
        <v>8315</v>
      </c>
      <c r="R183" t="s">
        <v>8316</v>
      </c>
      <c r="S183" s="18">
        <f t="shared" si="12"/>
        <v>42021.301192129627</v>
      </c>
      <c r="T183" s="18">
        <f t="shared" si="13"/>
        <v>42051.301192129627</v>
      </c>
      <c r="U183">
        <f t="shared" si="14"/>
        <v>30</v>
      </c>
    </row>
    <row r="184" spans="1:21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10"/>
        <v>0</v>
      </c>
      <c r="P184" s="10">
        <f t="shared" si="11"/>
        <v>0</v>
      </c>
      <c r="Q184" s="12" t="s">
        <v>8315</v>
      </c>
      <c r="R184" t="s">
        <v>8316</v>
      </c>
      <c r="S184" s="18">
        <f t="shared" si="12"/>
        <v>42419.246168981481</v>
      </c>
      <c r="T184" s="18">
        <f t="shared" si="13"/>
        <v>42434.246168981481</v>
      </c>
      <c r="U184">
        <f t="shared" si="14"/>
        <v>15</v>
      </c>
    </row>
    <row r="185" spans="1:21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10"/>
        <v>0</v>
      </c>
      <c r="P185" s="10">
        <f t="shared" si="11"/>
        <v>1</v>
      </c>
      <c r="Q185" s="12" t="s">
        <v>8315</v>
      </c>
      <c r="R185" t="s">
        <v>8316</v>
      </c>
      <c r="S185" s="18">
        <f t="shared" si="12"/>
        <v>42174.780821759254</v>
      </c>
      <c r="T185" s="18">
        <f t="shared" si="13"/>
        <v>42204.780821759254</v>
      </c>
      <c r="U185">
        <f t="shared" si="14"/>
        <v>30</v>
      </c>
    </row>
    <row r="186" spans="1:21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10"/>
        <v>1</v>
      </c>
      <c r="P186" s="10">
        <f t="shared" si="11"/>
        <v>52.5</v>
      </c>
      <c r="Q186" s="12" t="s">
        <v>8315</v>
      </c>
      <c r="R186" t="s">
        <v>8316</v>
      </c>
      <c r="S186" s="18">
        <f t="shared" si="12"/>
        <v>41856.672152777777</v>
      </c>
      <c r="T186" s="18">
        <f t="shared" si="13"/>
        <v>41886.672152777777</v>
      </c>
      <c r="U186">
        <f t="shared" si="14"/>
        <v>30</v>
      </c>
    </row>
    <row r="187" spans="1:21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10"/>
        <v>1</v>
      </c>
      <c r="P187" s="10">
        <f t="shared" si="11"/>
        <v>7.25</v>
      </c>
      <c r="Q187" s="12" t="s">
        <v>8315</v>
      </c>
      <c r="R187" t="s">
        <v>8316</v>
      </c>
      <c r="S187" s="18">
        <f t="shared" si="12"/>
        <v>42417.675879629634</v>
      </c>
      <c r="T187" s="18">
        <f t="shared" si="13"/>
        <v>42475.686111111107</v>
      </c>
      <c r="U187">
        <f t="shared" si="14"/>
        <v>58</v>
      </c>
    </row>
    <row r="188" spans="1:21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10"/>
        <v>17</v>
      </c>
      <c r="P188" s="10">
        <f t="shared" si="11"/>
        <v>33.33</v>
      </c>
      <c r="Q188" s="12" t="s">
        <v>8315</v>
      </c>
      <c r="R188" t="s">
        <v>8316</v>
      </c>
      <c r="S188" s="18">
        <f t="shared" si="12"/>
        <v>42057.190960648149</v>
      </c>
      <c r="T188" s="18">
        <f t="shared" si="13"/>
        <v>42087.149293981478</v>
      </c>
      <c r="U188">
        <f t="shared" si="14"/>
        <v>30</v>
      </c>
    </row>
    <row r="189" spans="1:21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10"/>
        <v>1</v>
      </c>
      <c r="P189" s="10">
        <f t="shared" si="11"/>
        <v>62.5</v>
      </c>
      <c r="Q189" s="12" t="s">
        <v>8315</v>
      </c>
      <c r="R189" t="s">
        <v>8316</v>
      </c>
      <c r="S189" s="18">
        <f t="shared" si="12"/>
        <v>41878.911550925928</v>
      </c>
      <c r="T189" s="18">
        <f t="shared" si="13"/>
        <v>41938.911550925928</v>
      </c>
      <c r="U189">
        <f t="shared" si="14"/>
        <v>60</v>
      </c>
    </row>
    <row r="190" spans="1:21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10"/>
        <v>70</v>
      </c>
      <c r="P190" s="10">
        <f t="shared" si="11"/>
        <v>63.56</v>
      </c>
      <c r="Q190" s="12" t="s">
        <v>8315</v>
      </c>
      <c r="R190" t="s">
        <v>8316</v>
      </c>
      <c r="S190" s="18">
        <f t="shared" si="12"/>
        <v>41990.584108796291</v>
      </c>
      <c r="T190" s="18">
        <f t="shared" si="13"/>
        <v>42036.120833333334</v>
      </c>
      <c r="U190">
        <f t="shared" si="14"/>
        <v>46</v>
      </c>
    </row>
    <row r="191" spans="1:21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10"/>
        <v>0</v>
      </c>
      <c r="P191" s="10">
        <f t="shared" si="11"/>
        <v>0</v>
      </c>
      <c r="Q191" s="12" t="s">
        <v>8315</v>
      </c>
      <c r="R191" t="s">
        <v>8316</v>
      </c>
      <c r="S191" s="18">
        <f t="shared" si="12"/>
        <v>42408.999571759254</v>
      </c>
      <c r="T191" s="18">
        <f t="shared" si="13"/>
        <v>42453.957905092597</v>
      </c>
      <c r="U191">
        <f t="shared" si="14"/>
        <v>45</v>
      </c>
    </row>
    <row r="192" spans="1:21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10"/>
        <v>1</v>
      </c>
      <c r="P192" s="10">
        <f t="shared" si="11"/>
        <v>10</v>
      </c>
      <c r="Q192" s="12" t="s">
        <v>8315</v>
      </c>
      <c r="R192" t="s">
        <v>8316</v>
      </c>
      <c r="S192" s="18">
        <f t="shared" si="12"/>
        <v>42217.670104166667</v>
      </c>
      <c r="T192" s="18">
        <f t="shared" si="13"/>
        <v>42247.670104166667</v>
      </c>
      <c r="U192">
        <f t="shared" si="14"/>
        <v>30</v>
      </c>
    </row>
    <row r="193" spans="1:21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10"/>
        <v>0</v>
      </c>
      <c r="P193" s="10">
        <f t="shared" si="11"/>
        <v>0</v>
      </c>
      <c r="Q193" s="12" t="s">
        <v>8315</v>
      </c>
      <c r="R193" t="s">
        <v>8316</v>
      </c>
      <c r="S193" s="18">
        <f t="shared" si="12"/>
        <v>42282.655543981484</v>
      </c>
      <c r="T193" s="18">
        <f t="shared" si="13"/>
        <v>42342.697210648148</v>
      </c>
      <c r="U193">
        <f t="shared" si="14"/>
        <v>60</v>
      </c>
    </row>
    <row r="194" spans="1:21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5">ROUND(E194/D194*100,0)</f>
        <v>7</v>
      </c>
      <c r="P194" s="10">
        <f t="shared" ref="P194:P251" si="16">IFERROR(ROUND(E194/L194,2),0)</f>
        <v>30.71</v>
      </c>
      <c r="Q194" s="12" t="s">
        <v>8315</v>
      </c>
      <c r="R194" t="s">
        <v>8316</v>
      </c>
      <c r="S194" s="18">
        <f t="shared" ref="S194:S251" si="17">(J194/60/60/24)+DATE(1970,1,1)</f>
        <v>42768.97084490741</v>
      </c>
      <c r="T194" s="18">
        <f t="shared" ref="T194:T251" si="18">(I194/60/60/24)+DATE(1970,1,1)</f>
        <v>42789.041666666672</v>
      </c>
      <c r="U194">
        <f t="shared" ref="U194:U251" si="19">ROUND(T194-S194,0)</f>
        <v>20</v>
      </c>
    </row>
    <row r="195" spans="1:21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5"/>
        <v>28</v>
      </c>
      <c r="P195" s="10">
        <f t="shared" si="16"/>
        <v>51</v>
      </c>
      <c r="Q195" s="12" t="s">
        <v>8315</v>
      </c>
      <c r="R195" t="s">
        <v>8316</v>
      </c>
      <c r="S195" s="18">
        <f t="shared" si="17"/>
        <v>41765.938657407409</v>
      </c>
      <c r="T195" s="18">
        <f t="shared" si="18"/>
        <v>41795.938657407409</v>
      </c>
      <c r="U195">
        <f t="shared" si="19"/>
        <v>30</v>
      </c>
    </row>
    <row r="196" spans="1:21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5"/>
        <v>0</v>
      </c>
      <c r="P196" s="10">
        <f t="shared" si="16"/>
        <v>0</v>
      </c>
      <c r="Q196" s="12" t="s">
        <v>8315</v>
      </c>
      <c r="R196" t="s">
        <v>8316</v>
      </c>
      <c r="S196" s="18">
        <f t="shared" si="17"/>
        <v>42322.025115740747</v>
      </c>
      <c r="T196" s="18">
        <f t="shared" si="18"/>
        <v>42352.025115740747</v>
      </c>
      <c r="U196">
        <f t="shared" si="19"/>
        <v>30</v>
      </c>
    </row>
    <row r="197" spans="1:21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5"/>
        <v>16</v>
      </c>
      <c r="P197" s="10">
        <f t="shared" si="16"/>
        <v>66.67</v>
      </c>
      <c r="Q197" s="12" t="s">
        <v>8315</v>
      </c>
      <c r="R197" t="s">
        <v>8316</v>
      </c>
      <c r="S197" s="18">
        <f t="shared" si="17"/>
        <v>42374.655081018514</v>
      </c>
      <c r="T197" s="18">
        <f t="shared" si="18"/>
        <v>42403.784027777772</v>
      </c>
      <c r="U197">
        <f t="shared" si="19"/>
        <v>29</v>
      </c>
    </row>
    <row r="198" spans="1:21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5"/>
        <v>0</v>
      </c>
      <c r="P198" s="10">
        <f t="shared" si="16"/>
        <v>0</v>
      </c>
      <c r="Q198" s="12" t="s">
        <v>8315</v>
      </c>
      <c r="R198" t="s">
        <v>8316</v>
      </c>
      <c r="S198" s="18">
        <f t="shared" si="17"/>
        <v>41941.585231481484</v>
      </c>
      <c r="T198" s="18">
        <f t="shared" si="18"/>
        <v>41991.626898148148</v>
      </c>
      <c r="U198">
        <f t="shared" si="19"/>
        <v>50</v>
      </c>
    </row>
    <row r="199" spans="1:21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5"/>
        <v>7</v>
      </c>
      <c r="P199" s="10">
        <f t="shared" si="16"/>
        <v>59</v>
      </c>
      <c r="Q199" s="12" t="s">
        <v>8315</v>
      </c>
      <c r="R199" t="s">
        <v>8316</v>
      </c>
      <c r="S199" s="18">
        <f t="shared" si="17"/>
        <v>42293.809212962966</v>
      </c>
      <c r="T199" s="18">
        <f t="shared" si="18"/>
        <v>42353.85087962963</v>
      </c>
      <c r="U199">
        <f t="shared" si="19"/>
        <v>60</v>
      </c>
    </row>
    <row r="200" spans="1:21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5"/>
        <v>1</v>
      </c>
      <c r="P200" s="10">
        <f t="shared" si="16"/>
        <v>100</v>
      </c>
      <c r="Q200" s="12" t="s">
        <v>8315</v>
      </c>
      <c r="R200" t="s">
        <v>8316</v>
      </c>
      <c r="S200" s="18">
        <f t="shared" si="17"/>
        <v>42067.947337962964</v>
      </c>
      <c r="T200" s="18">
        <f t="shared" si="18"/>
        <v>42097.905671296292</v>
      </c>
      <c r="U200">
        <f t="shared" si="19"/>
        <v>30</v>
      </c>
    </row>
    <row r="201" spans="1:21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5"/>
        <v>37</v>
      </c>
      <c r="P201" s="10">
        <f t="shared" si="16"/>
        <v>147.4</v>
      </c>
      <c r="Q201" s="12" t="s">
        <v>8315</v>
      </c>
      <c r="R201" t="s">
        <v>8316</v>
      </c>
      <c r="S201" s="18">
        <f t="shared" si="17"/>
        <v>41903.882951388885</v>
      </c>
      <c r="T201" s="18">
        <f t="shared" si="18"/>
        <v>41933.882951388885</v>
      </c>
      <c r="U201">
        <f t="shared" si="19"/>
        <v>30</v>
      </c>
    </row>
    <row r="202" spans="1:21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5"/>
        <v>47</v>
      </c>
      <c r="P202" s="10">
        <f t="shared" si="16"/>
        <v>166.06</v>
      </c>
      <c r="Q202" s="12" t="s">
        <v>8315</v>
      </c>
      <c r="R202" t="s">
        <v>8316</v>
      </c>
      <c r="S202" s="18">
        <f t="shared" si="17"/>
        <v>41804.937083333331</v>
      </c>
      <c r="T202" s="18">
        <f t="shared" si="18"/>
        <v>41821.9375</v>
      </c>
      <c r="U202">
        <f t="shared" si="19"/>
        <v>17</v>
      </c>
    </row>
    <row r="203" spans="1:21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5"/>
        <v>11</v>
      </c>
      <c r="P203" s="10">
        <f t="shared" si="16"/>
        <v>40</v>
      </c>
      <c r="Q203" s="12" t="s">
        <v>8315</v>
      </c>
      <c r="R203" t="s">
        <v>8316</v>
      </c>
      <c r="S203" s="18">
        <f t="shared" si="17"/>
        <v>42497.070775462969</v>
      </c>
      <c r="T203" s="18">
        <f t="shared" si="18"/>
        <v>42514.600694444445</v>
      </c>
      <c r="U203">
        <f t="shared" si="19"/>
        <v>18</v>
      </c>
    </row>
    <row r="204" spans="1:21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5"/>
        <v>12</v>
      </c>
      <c r="P204" s="10">
        <f t="shared" si="16"/>
        <v>75.25</v>
      </c>
      <c r="Q204" s="12" t="s">
        <v>8315</v>
      </c>
      <c r="R204" t="s">
        <v>8316</v>
      </c>
      <c r="S204" s="18">
        <f t="shared" si="17"/>
        <v>41869.798726851855</v>
      </c>
      <c r="T204" s="18">
        <f t="shared" si="18"/>
        <v>41929.798726851855</v>
      </c>
      <c r="U204">
        <f t="shared" si="19"/>
        <v>60</v>
      </c>
    </row>
    <row r="205" spans="1:21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5"/>
        <v>60</v>
      </c>
      <c r="P205" s="10">
        <f t="shared" si="16"/>
        <v>60</v>
      </c>
      <c r="Q205" s="12" t="s">
        <v>8315</v>
      </c>
      <c r="R205" t="s">
        <v>8316</v>
      </c>
      <c r="S205" s="18">
        <f t="shared" si="17"/>
        <v>42305.670914351853</v>
      </c>
      <c r="T205" s="18">
        <f t="shared" si="18"/>
        <v>42339.249305555553</v>
      </c>
      <c r="U205">
        <f t="shared" si="19"/>
        <v>34</v>
      </c>
    </row>
    <row r="206" spans="1:21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5"/>
        <v>31</v>
      </c>
      <c r="P206" s="10">
        <f t="shared" si="16"/>
        <v>1250</v>
      </c>
      <c r="Q206" s="12" t="s">
        <v>8315</v>
      </c>
      <c r="R206" t="s">
        <v>8316</v>
      </c>
      <c r="S206" s="18">
        <f t="shared" si="17"/>
        <v>42144.231527777782</v>
      </c>
      <c r="T206" s="18">
        <f t="shared" si="18"/>
        <v>42203.125</v>
      </c>
      <c r="U206">
        <f t="shared" si="19"/>
        <v>59</v>
      </c>
    </row>
    <row r="207" spans="1:21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5"/>
        <v>0</v>
      </c>
      <c r="P207" s="10">
        <f t="shared" si="16"/>
        <v>7</v>
      </c>
      <c r="Q207" s="12" t="s">
        <v>8315</v>
      </c>
      <c r="R207" t="s">
        <v>8316</v>
      </c>
      <c r="S207" s="18">
        <f t="shared" si="17"/>
        <v>41995.084074074075</v>
      </c>
      <c r="T207" s="18">
        <f t="shared" si="18"/>
        <v>42024.802777777775</v>
      </c>
      <c r="U207">
        <f t="shared" si="19"/>
        <v>30</v>
      </c>
    </row>
    <row r="208" spans="1:21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5"/>
        <v>38</v>
      </c>
      <c r="P208" s="10">
        <f t="shared" si="16"/>
        <v>56.25</v>
      </c>
      <c r="Q208" s="12" t="s">
        <v>8315</v>
      </c>
      <c r="R208" t="s">
        <v>8316</v>
      </c>
      <c r="S208" s="18">
        <f t="shared" si="17"/>
        <v>42074.219699074078</v>
      </c>
      <c r="T208" s="18">
        <f t="shared" si="18"/>
        <v>42104.208333333328</v>
      </c>
      <c r="U208">
        <f t="shared" si="19"/>
        <v>30</v>
      </c>
    </row>
    <row r="209" spans="1:21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5"/>
        <v>8</v>
      </c>
      <c r="P209" s="10">
        <f t="shared" si="16"/>
        <v>38.33</v>
      </c>
      <c r="Q209" s="12" t="s">
        <v>8315</v>
      </c>
      <c r="R209" t="s">
        <v>8316</v>
      </c>
      <c r="S209" s="18">
        <f t="shared" si="17"/>
        <v>41904.650578703702</v>
      </c>
      <c r="T209" s="18">
        <f t="shared" si="18"/>
        <v>41934.650578703702</v>
      </c>
      <c r="U209">
        <f t="shared" si="19"/>
        <v>30</v>
      </c>
    </row>
    <row r="210" spans="1:21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5"/>
        <v>2</v>
      </c>
      <c r="P210" s="10">
        <f t="shared" si="16"/>
        <v>27.5</v>
      </c>
      <c r="Q210" s="12" t="s">
        <v>8315</v>
      </c>
      <c r="R210" t="s">
        <v>8316</v>
      </c>
      <c r="S210" s="18">
        <f t="shared" si="17"/>
        <v>41991.022488425922</v>
      </c>
      <c r="T210" s="18">
        <f t="shared" si="18"/>
        <v>42015.041666666672</v>
      </c>
      <c r="U210">
        <f t="shared" si="19"/>
        <v>24</v>
      </c>
    </row>
    <row r="211" spans="1:21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5"/>
        <v>0</v>
      </c>
      <c r="P211" s="10">
        <f t="shared" si="16"/>
        <v>16</v>
      </c>
      <c r="Q211" s="12" t="s">
        <v>8315</v>
      </c>
      <c r="R211" t="s">
        <v>8316</v>
      </c>
      <c r="S211" s="18">
        <f t="shared" si="17"/>
        <v>42169.958506944444</v>
      </c>
      <c r="T211" s="18">
        <f t="shared" si="18"/>
        <v>42199.958506944444</v>
      </c>
      <c r="U211">
        <f t="shared" si="19"/>
        <v>30</v>
      </c>
    </row>
    <row r="212" spans="1:21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5"/>
        <v>0</v>
      </c>
      <c r="P212" s="10">
        <f t="shared" si="16"/>
        <v>1</v>
      </c>
      <c r="Q212" s="12" t="s">
        <v>8315</v>
      </c>
      <c r="R212" t="s">
        <v>8316</v>
      </c>
      <c r="S212" s="18">
        <f t="shared" si="17"/>
        <v>41905.636469907404</v>
      </c>
      <c r="T212" s="18">
        <f t="shared" si="18"/>
        <v>41935.636469907404</v>
      </c>
      <c r="U212">
        <f t="shared" si="19"/>
        <v>30</v>
      </c>
    </row>
    <row r="213" spans="1:21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5"/>
        <v>0</v>
      </c>
      <c r="P213" s="10">
        <f t="shared" si="16"/>
        <v>0</v>
      </c>
      <c r="Q213" s="12" t="s">
        <v>8315</v>
      </c>
      <c r="R213" t="s">
        <v>8316</v>
      </c>
      <c r="S213" s="18">
        <f t="shared" si="17"/>
        <v>41761.810150462967</v>
      </c>
      <c r="T213" s="18">
        <f t="shared" si="18"/>
        <v>41768.286805555559</v>
      </c>
      <c r="U213">
        <f t="shared" si="19"/>
        <v>6</v>
      </c>
    </row>
    <row r="214" spans="1:21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5"/>
        <v>38</v>
      </c>
      <c r="P214" s="10">
        <f t="shared" si="16"/>
        <v>86.62</v>
      </c>
      <c r="Q214" s="12" t="s">
        <v>8315</v>
      </c>
      <c r="R214" t="s">
        <v>8316</v>
      </c>
      <c r="S214" s="18">
        <f t="shared" si="17"/>
        <v>41865.878657407404</v>
      </c>
      <c r="T214" s="18">
        <f t="shared" si="18"/>
        <v>41925.878657407404</v>
      </c>
      <c r="U214">
        <f t="shared" si="19"/>
        <v>60</v>
      </c>
    </row>
    <row r="215" spans="1:21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5"/>
        <v>0</v>
      </c>
      <c r="P215" s="10">
        <f t="shared" si="16"/>
        <v>0</v>
      </c>
      <c r="Q215" s="12" t="s">
        <v>8315</v>
      </c>
      <c r="R215" t="s">
        <v>8316</v>
      </c>
      <c r="S215" s="18">
        <f t="shared" si="17"/>
        <v>42613.841261574074</v>
      </c>
      <c r="T215" s="18">
        <f t="shared" si="18"/>
        <v>42644.166666666672</v>
      </c>
      <c r="U215">
        <f t="shared" si="19"/>
        <v>30</v>
      </c>
    </row>
    <row r="216" spans="1:21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5"/>
        <v>53</v>
      </c>
      <c r="P216" s="10">
        <f t="shared" si="16"/>
        <v>88.33</v>
      </c>
      <c r="Q216" s="12" t="s">
        <v>8315</v>
      </c>
      <c r="R216" t="s">
        <v>8316</v>
      </c>
      <c r="S216" s="18">
        <f t="shared" si="17"/>
        <v>42534.933321759265</v>
      </c>
      <c r="T216" s="18">
        <f t="shared" si="18"/>
        <v>42554.832638888889</v>
      </c>
      <c r="U216">
        <f t="shared" si="19"/>
        <v>20</v>
      </c>
    </row>
    <row r="217" spans="1:21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5"/>
        <v>3</v>
      </c>
      <c r="P217" s="10">
        <f t="shared" si="16"/>
        <v>23.75</v>
      </c>
      <c r="Q217" s="12" t="s">
        <v>8315</v>
      </c>
      <c r="R217" t="s">
        <v>8316</v>
      </c>
      <c r="S217" s="18">
        <f t="shared" si="17"/>
        <v>42446.060694444444</v>
      </c>
      <c r="T217" s="18">
        <f t="shared" si="18"/>
        <v>42461.165972222225</v>
      </c>
      <c r="U217">
        <f t="shared" si="19"/>
        <v>15</v>
      </c>
    </row>
    <row r="218" spans="1:21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5"/>
        <v>0</v>
      </c>
      <c r="P218" s="10">
        <f t="shared" si="16"/>
        <v>0</v>
      </c>
      <c r="Q218" s="12" t="s">
        <v>8315</v>
      </c>
      <c r="R218" t="s">
        <v>8316</v>
      </c>
      <c r="S218" s="18">
        <f t="shared" si="17"/>
        <v>42421.141469907408</v>
      </c>
      <c r="T218" s="18">
        <f t="shared" si="18"/>
        <v>42481.099803240737</v>
      </c>
      <c r="U218">
        <f t="shared" si="19"/>
        <v>60</v>
      </c>
    </row>
    <row r="219" spans="1:21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5"/>
        <v>2</v>
      </c>
      <c r="P219" s="10">
        <f t="shared" si="16"/>
        <v>163.33000000000001</v>
      </c>
      <c r="Q219" s="12" t="s">
        <v>8315</v>
      </c>
      <c r="R219" t="s">
        <v>8316</v>
      </c>
      <c r="S219" s="18">
        <f t="shared" si="17"/>
        <v>42523.739212962959</v>
      </c>
      <c r="T219" s="18">
        <f t="shared" si="18"/>
        <v>42553.739212962959</v>
      </c>
      <c r="U219">
        <f t="shared" si="19"/>
        <v>30</v>
      </c>
    </row>
    <row r="220" spans="1:21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5"/>
        <v>1</v>
      </c>
      <c r="P220" s="10">
        <f t="shared" si="16"/>
        <v>6.75</v>
      </c>
      <c r="Q220" s="12" t="s">
        <v>8315</v>
      </c>
      <c r="R220" t="s">
        <v>8316</v>
      </c>
      <c r="S220" s="18">
        <f t="shared" si="17"/>
        <v>41833.951516203706</v>
      </c>
      <c r="T220" s="18">
        <f t="shared" si="18"/>
        <v>41863.951516203706</v>
      </c>
      <c r="U220">
        <f t="shared" si="19"/>
        <v>30</v>
      </c>
    </row>
    <row r="221" spans="1:21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5"/>
        <v>0</v>
      </c>
      <c r="P221" s="10">
        <f t="shared" si="16"/>
        <v>25</v>
      </c>
      <c r="Q221" s="12" t="s">
        <v>8315</v>
      </c>
      <c r="R221" t="s">
        <v>8316</v>
      </c>
      <c r="S221" s="18">
        <f t="shared" si="17"/>
        <v>42479.039212962962</v>
      </c>
      <c r="T221" s="18">
        <f t="shared" si="18"/>
        <v>42509.039212962962</v>
      </c>
      <c r="U221">
        <f t="shared" si="19"/>
        <v>30</v>
      </c>
    </row>
    <row r="222" spans="1:21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5"/>
        <v>61</v>
      </c>
      <c r="P222" s="10">
        <f t="shared" si="16"/>
        <v>179.12</v>
      </c>
      <c r="Q222" s="12" t="s">
        <v>8315</v>
      </c>
      <c r="R222" t="s">
        <v>8316</v>
      </c>
      <c r="S222" s="18">
        <f t="shared" si="17"/>
        <v>42235.117476851854</v>
      </c>
      <c r="T222" s="18">
        <f t="shared" si="18"/>
        <v>42275.117476851854</v>
      </c>
      <c r="U222">
        <f t="shared" si="19"/>
        <v>40</v>
      </c>
    </row>
    <row r="223" spans="1:21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5"/>
        <v>1</v>
      </c>
      <c r="P223" s="10">
        <f t="shared" si="16"/>
        <v>34.950000000000003</v>
      </c>
      <c r="Q223" s="12" t="s">
        <v>8315</v>
      </c>
      <c r="R223" t="s">
        <v>8316</v>
      </c>
      <c r="S223" s="18">
        <f t="shared" si="17"/>
        <v>42718.963599537034</v>
      </c>
      <c r="T223" s="18">
        <f t="shared" si="18"/>
        <v>42748.961805555555</v>
      </c>
      <c r="U223">
        <f t="shared" si="19"/>
        <v>30</v>
      </c>
    </row>
    <row r="224" spans="1:21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5"/>
        <v>17</v>
      </c>
      <c r="P224" s="10">
        <f t="shared" si="16"/>
        <v>27.5</v>
      </c>
      <c r="Q224" s="12" t="s">
        <v>8315</v>
      </c>
      <c r="R224" t="s">
        <v>8316</v>
      </c>
      <c r="S224" s="18">
        <f t="shared" si="17"/>
        <v>42031.666898148149</v>
      </c>
      <c r="T224" s="18">
        <f t="shared" si="18"/>
        <v>42064.125</v>
      </c>
      <c r="U224">
        <f t="shared" si="19"/>
        <v>32</v>
      </c>
    </row>
    <row r="225" spans="1:21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5"/>
        <v>1</v>
      </c>
      <c r="P225" s="10">
        <f t="shared" si="16"/>
        <v>18.5</v>
      </c>
      <c r="Q225" s="12" t="s">
        <v>8315</v>
      </c>
      <c r="R225" t="s">
        <v>8316</v>
      </c>
      <c r="S225" s="18">
        <f t="shared" si="17"/>
        <v>42078.34520833334</v>
      </c>
      <c r="T225" s="18">
        <f t="shared" si="18"/>
        <v>42133.166666666672</v>
      </c>
      <c r="U225">
        <f t="shared" si="19"/>
        <v>55</v>
      </c>
    </row>
    <row r="226" spans="1:21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5"/>
        <v>0</v>
      </c>
      <c r="P226" s="10">
        <f t="shared" si="16"/>
        <v>0</v>
      </c>
      <c r="Q226" s="12" t="s">
        <v>8315</v>
      </c>
      <c r="R226" t="s">
        <v>8316</v>
      </c>
      <c r="S226" s="18">
        <f t="shared" si="17"/>
        <v>41905.795706018522</v>
      </c>
      <c r="T226" s="18">
        <f t="shared" si="18"/>
        <v>41933.82708333333</v>
      </c>
      <c r="U226">
        <f t="shared" si="19"/>
        <v>28</v>
      </c>
    </row>
    <row r="227" spans="1:21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5"/>
        <v>9</v>
      </c>
      <c r="P227" s="10">
        <f t="shared" si="16"/>
        <v>222.5</v>
      </c>
      <c r="Q227" s="12" t="s">
        <v>8315</v>
      </c>
      <c r="R227" t="s">
        <v>8316</v>
      </c>
      <c r="S227" s="18">
        <f t="shared" si="17"/>
        <v>42695.7105787037</v>
      </c>
      <c r="T227" s="18">
        <f t="shared" si="18"/>
        <v>42725.7105787037</v>
      </c>
      <c r="U227">
        <f t="shared" si="19"/>
        <v>30</v>
      </c>
    </row>
    <row r="228" spans="1:21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5"/>
        <v>0</v>
      </c>
      <c r="P228" s="10">
        <f t="shared" si="16"/>
        <v>5</v>
      </c>
      <c r="Q228" s="12" t="s">
        <v>8315</v>
      </c>
      <c r="R228" t="s">
        <v>8316</v>
      </c>
      <c r="S228" s="18">
        <f t="shared" si="17"/>
        <v>42510.938900462963</v>
      </c>
      <c r="T228" s="18">
        <f t="shared" si="18"/>
        <v>42540.938900462963</v>
      </c>
      <c r="U228">
        <f t="shared" si="19"/>
        <v>30</v>
      </c>
    </row>
    <row r="229" spans="1:21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5"/>
        <v>0</v>
      </c>
      <c r="P229" s="10">
        <f t="shared" si="16"/>
        <v>0</v>
      </c>
      <c r="Q229" s="12" t="s">
        <v>8315</v>
      </c>
      <c r="R229" t="s">
        <v>8316</v>
      </c>
      <c r="S229" s="18">
        <f t="shared" si="17"/>
        <v>42511.698101851856</v>
      </c>
      <c r="T229" s="18">
        <f t="shared" si="18"/>
        <v>42535.787500000006</v>
      </c>
      <c r="U229">
        <f t="shared" si="19"/>
        <v>24</v>
      </c>
    </row>
    <row r="230" spans="1:21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5"/>
        <v>16</v>
      </c>
      <c r="P230" s="10">
        <f t="shared" si="16"/>
        <v>29.17</v>
      </c>
      <c r="Q230" s="12" t="s">
        <v>8315</v>
      </c>
      <c r="R230" t="s">
        <v>8316</v>
      </c>
      <c r="S230" s="18">
        <f t="shared" si="17"/>
        <v>42041.581307870365</v>
      </c>
      <c r="T230" s="18">
        <f t="shared" si="18"/>
        <v>42071.539641203708</v>
      </c>
      <c r="U230">
        <f t="shared" si="19"/>
        <v>30</v>
      </c>
    </row>
    <row r="231" spans="1:21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5"/>
        <v>2</v>
      </c>
      <c r="P231" s="10">
        <f t="shared" si="16"/>
        <v>1.5</v>
      </c>
      <c r="Q231" s="12" t="s">
        <v>8315</v>
      </c>
      <c r="R231" t="s">
        <v>8316</v>
      </c>
      <c r="S231" s="18">
        <f t="shared" si="17"/>
        <v>42307.189270833333</v>
      </c>
      <c r="T231" s="18">
        <f t="shared" si="18"/>
        <v>42322.958333333328</v>
      </c>
      <c r="U231">
        <f t="shared" si="19"/>
        <v>16</v>
      </c>
    </row>
    <row r="232" spans="1:21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5"/>
        <v>22</v>
      </c>
      <c r="P232" s="10">
        <f t="shared" si="16"/>
        <v>126.5</v>
      </c>
      <c r="Q232" s="12" t="s">
        <v>8315</v>
      </c>
      <c r="R232" t="s">
        <v>8316</v>
      </c>
      <c r="S232" s="18">
        <f t="shared" si="17"/>
        <v>42353.761759259258</v>
      </c>
      <c r="T232" s="18">
        <f t="shared" si="18"/>
        <v>42383.761759259258</v>
      </c>
      <c r="U232">
        <f t="shared" si="19"/>
        <v>30</v>
      </c>
    </row>
    <row r="233" spans="1:21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5"/>
        <v>0</v>
      </c>
      <c r="P233" s="10">
        <f t="shared" si="16"/>
        <v>10</v>
      </c>
      <c r="Q233" s="12" t="s">
        <v>8315</v>
      </c>
      <c r="R233" t="s">
        <v>8316</v>
      </c>
      <c r="S233" s="18">
        <f t="shared" si="17"/>
        <v>42058.603877314818</v>
      </c>
      <c r="T233" s="18">
        <f t="shared" si="18"/>
        <v>42087.165972222225</v>
      </c>
      <c r="U233">
        <f t="shared" si="19"/>
        <v>29</v>
      </c>
    </row>
    <row r="234" spans="1:21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5"/>
        <v>5</v>
      </c>
      <c r="P234" s="10">
        <f t="shared" si="16"/>
        <v>9.4</v>
      </c>
      <c r="Q234" s="12" t="s">
        <v>8315</v>
      </c>
      <c r="R234" t="s">
        <v>8316</v>
      </c>
      <c r="S234" s="18">
        <f t="shared" si="17"/>
        <v>42304.940960648149</v>
      </c>
      <c r="T234" s="18">
        <f t="shared" si="18"/>
        <v>42329.166666666672</v>
      </c>
      <c r="U234">
        <f t="shared" si="19"/>
        <v>24</v>
      </c>
    </row>
    <row r="235" spans="1:21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5"/>
        <v>0</v>
      </c>
      <c r="P235" s="10">
        <f t="shared" si="16"/>
        <v>0</v>
      </c>
      <c r="Q235" s="12" t="s">
        <v>8315</v>
      </c>
      <c r="R235" t="s">
        <v>8316</v>
      </c>
      <c r="S235" s="18">
        <f t="shared" si="17"/>
        <v>42538.742893518516</v>
      </c>
      <c r="T235" s="18">
        <f t="shared" si="18"/>
        <v>42568.742893518516</v>
      </c>
      <c r="U235">
        <f t="shared" si="19"/>
        <v>30</v>
      </c>
    </row>
    <row r="236" spans="1:21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5"/>
        <v>5</v>
      </c>
      <c r="P236" s="10">
        <f t="shared" si="16"/>
        <v>30</v>
      </c>
      <c r="Q236" s="12" t="s">
        <v>8315</v>
      </c>
      <c r="R236" t="s">
        <v>8316</v>
      </c>
      <c r="S236" s="18">
        <f t="shared" si="17"/>
        <v>42122.732499999998</v>
      </c>
      <c r="T236" s="18">
        <f t="shared" si="18"/>
        <v>42155.732638888891</v>
      </c>
      <c r="U236">
        <f t="shared" si="19"/>
        <v>33</v>
      </c>
    </row>
    <row r="237" spans="1:21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5"/>
        <v>3</v>
      </c>
      <c r="P237" s="10">
        <f t="shared" si="16"/>
        <v>10.67</v>
      </c>
      <c r="Q237" s="12" t="s">
        <v>8315</v>
      </c>
      <c r="R237" t="s">
        <v>8316</v>
      </c>
      <c r="S237" s="18">
        <f t="shared" si="17"/>
        <v>42209.67288194444</v>
      </c>
      <c r="T237" s="18">
        <f t="shared" si="18"/>
        <v>42223.625</v>
      </c>
      <c r="U237">
        <f t="shared" si="19"/>
        <v>14</v>
      </c>
    </row>
    <row r="238" spans="1:21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5"/>
        <v>13</v>
      </c>
      <c r="P238" s="10">
        <f t="shared" si="16"/>
        <v>25.5</v>
      </c>
      <c r="Q238" s="12" t="s">
        <v>8315</v>
      </c>
      <c r="R238" t="s">
        <v>8316</v>
      </c>
      <c r="S238" s="18">
        <f t="shared" si="17"/>
        <v>41990.506377314814</v>
      </c>
      <c r="T238" s="18">
        <f t="shared" si="18"/>
        <v>42020.506377314814</v>
      </c>
      <c r="U238">
        <f t="shared" si="19"/>
        <v>30</v>
      </c>
    </row>
    <row r="239" spans="1:21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5"/>
        <v>0</v>
      </c>
      <c r="P239" s="10">
        <f t="shared" si="16"/>
        <v>20</v>
      </c>
      <c r="Q239" s="12" t="s">
        <v>8315</v>
      </c>
      <c r="R239" t="s">
        <v>8316</v>
      </c>
      <c r="S239" s="18">
        <f t="shared" si="17"/>
        <v>42039.194988425923</v>
      </c>
      <c r="T239" s="18">
        <f t="shared" si="18"/>
        <v>42099.153321759266</v>
      </c>
      <c r="U239">
        <f t="shared" si="19"/>
        <v>60</v>
      </c>
    </row>
    <row r="240" spans="1:21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5"/>
        <v>37</v>
      </c>
      <c r="P240" s="10">
        <f t="shared" si="16"/>
        <v>91.25</v>
      </c>
      <c r="Q240" s="12" t="s">
        <v>8315</v>
      </c>
      <c r="R240" t="s">
        <v>8316</v>
      </c>
      <c r="S240" s="18">
        <f t="shared" si="17"/>
        <v>41890.086805555555</v>
      </c>
      <c r="T240" s="18">
        <f t="shared" si="18"/>
        <v>41934.207638888889</v>
      </c>
      <c r="U240">
        <f t="shared" si="19"/>
        <v>44</v>
      </c>
    </row>
    <row r="241" spans="1:21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5"/>
        <v>0</v>
      </c>
      <c r="P241" s="10">
        <f t="shared" si="16"/>
        <v>0</v>
      </c>
      <c r="Q241" s="12" t="s">
        <v>8315</v>
      </c>
      <c r="R241" t="s">
        <v>8316</v>
      </c>
      <c r="S241" s="18">
        <f t="shared" si="17"/>
        <v>42495.722187499996</v>
      </c>
      <c r="T241" s="18">
        <f t="shared" si="18"/>
        <v>42525.722187499996</v>
      </c>
      <c r="U241">
        <f t="shared" si="19"/>
        <v>30</v>
      </c>
    </row>
    <row r="242" spans="1:21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5"/>
        <v>1</v>
      </c>
      <c r="P242" s="10">
        <f t="shared" si="16"/>
        <v>50</v>
      </c>
      <c r="Q242" s="12" t="s">
        <v>8315</v>
      </c>
      <c r="R242" t="s">
        <v>8316</v>
      </c>
      <c r="S242" s="18">
        <f t="shared" si="17"/>
        <v>42570.850381944445</v>
      </c>
      <c r="T242" s="18">
        <f t="shared" si="18"/>
        <v>42615.850381944445</v>
      </c>
      <c r="U242">
        <f t="shared" si="19"/>
        <v>45</v>
      </c>
    </row>
    <row r="243" spans="1:21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5"/>
        <v>0</v>
      </c>
      <c r="P243" s="10">
        <f t="shared" si="16"/>
        <v>0</v>
      </c>
      <c r="Q243" s="12" t="s">
        <v>8315</v>
      </c>
      <c r="R243" t="s">
        <v>8316</v>
      </c>
      <c r="S243" s="18">
        <f t="shared" si="17"/>
        <v>41927.124884259261</v>
      </c>
      <c r="T243" s="18">
        <f t="shared" si="18"/>
        <v>41937.124884259261</v>
      </c>
      <c r="U243">
        <f t="shared" si="19"/>
        <v>10</v>
      </c>
    </row>
    <row r="244" spans="1:21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5"/>
        <v>0</v>
      </c>
      <c r="P244" s="10">
        <f t="shared" si="16"/>
        <v>0</v>
      </c>
      <c r="Q244" s="12" t="s">
        <v>8315</v>
      </c>
      <c r="R244" t="s">
        <v>8316</v>
      </c>
      <c r="S244" s="18">
        <f t="shared" si="17"/>
        <v>42730.903726851851</v>
      </c>
      <c r="T244" s="18">
        <f t="shared" si="18"/>
        <v>42760.903726851851</v>
      </c>
      <c r="U244">
        <f t="shared" si="19"/>
        <v>30</v>
      </c>
    </row>
    <row r="245" spans="1:21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5"/>
        <v>27</v>
      </c>
      <c r="P245" s="10">
        <f t="shared" si="16"/>
        <v>22.83</v>
      </c>
      <c r="Q245" s="12" t="s">
        <v>8315</v>
      </c>
      <c r="R245" t="s">
        <v>8316</v>
      </c>
      <c r="S245" s="18">
        <f t="shared" si="17"/>
        <v>42475.848067129627</v>
      </c>
      <c r="T245" s="18">
        <f t="shared" si="18"/>
        <v>42505.848067129627</v>
      </c>
      <c r="U245">
        <f t="shared" si="19"/>
        <v>30</v>
      </c>
    </row>
    <row r="246" spans="1:21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5"/>
        <v>10</v>
      </c>
      <c r="P246" s="10">
        <f t="shared" si="16"/>
        <v>16.670000000000002</v>
      </c>
      <c r="Q246" s="12" t="s">
        <v>8315</v>
      </c>
      <c r="R246" t="s">
        <v>8316</v>
      </c>
      <c r="S246" s="18">
        <f t="shared" si="17"/>
        <v>42188.83293981482</v>
      </c>
      <c r="T246" s="18">
        <f t="shared" si="18"/>
        <v>42242.772222222222</v>
      </c>
      <c r="U246">
        <f t="shared" si="19"/>
        <v>54</v>
      </c>
    </row>
    <row r="247" spans="1:21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5"/>
        <v>71</v>
      </c>
      <c r="P247" s="10">
        <f t="shared" si="16"/>
        <v>106.97</v>
      </c>
      <c r="Q247" s="12" t="s">
        <v>8315</v>
      </c>
      <c r="R247" t="s">
        <v>8316</v>
      </c>
      <c r="S247" s="18">
        <f t="shared" si="17"/>
        <v>42053.049375000002</v>
      </c>
      <c r="T247" s="18">
        <f t="shared" si="18"/>
        <v>42096.041666666672</v>
      </c>
      <c r="U247">
        <f t="shared" si="19"/>
        <v>43</v>
      </c>
    </row>
    <row r="248" spans="1:21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5"/>
        <v>2</v>
      </c>
      <c r="P248" s="10">
        <f t="shared" si="16"/>
        <v>10.25</v>
      </c>
      <c r="Q248" s="12" t="s">
        <v>8315</v>
      </c>
      <c r="R248" t="s">
        <v>8316</v>
      </c>
      <c r="S248" s="18">
        <f t="shared" si="17"/>
        <v>41883.916678240741</v>
      </c>
      <c r="T248" s="18">
        <f t="shared" si="18"/>
        <v>41906.916678240741</v>
      </c>
      <c r="U248">
        <f t="shared" si="19"/>
        <v>23</v>
      </c>
    </row>
    <row r="249" spans="1:21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5"/>
        <v>2</v>
      </c>
      <c r="P249" s="10">
        <f t="shared" si="16"/>
        <v>59</v>
      </c>
      <c r="Q249" s="12" t="s">
        <v>8315</v>
      </c>
      <c r="R249" t="s">
        <v>8316</v>
      </c>
      <c r="S249" s="18">
        <f t="shared" si="17"/>
        <v>42767.031678240746</v>
      </c>
      <c r="T249" s="18">
        <f t="shared" si="18"/>
        <v>42797.208333333328</v>
      </c>
      <c r="U249">
        <f t="shared" si="19"/>
        <v>30</v>
      </c>
    </row>
    <row r="250" spans="1:21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5"/>
        <v>3</v>
      </c>
      <c r="P250" s="10">
        <f t="shared" si="16"/>
        <v>15.67</v>
      </c>
      <c r="Q250" s="12" t="s">
        <v>8315</v>
      </c>
      <c r="R250" t="s">
        <v>8316</v>
      </c>
      <c r="S250" s="18">
        <f t="shared" si="17"/>
        <v>42029.135879629626</v>
      </c>
      <c r="T250" s="18">
        <f t="shared" si="18"/>
        <v>42059.135879629626</v>
      </c>
      <c r="U250">
        <f t="shared" si="19"/>
        <v>30</v>
      </c>
    </row>
    <row r="251" spans="1:21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5"/>
        <v>0</v>
      </c>
      <c r="P251" s="10">
        <f t="shared" si="16"/>
        <v>1</v>
      </c>
      <c r="Q251" s="12" t="s">
        <v>8315</v>
      </c>
      <c r="R251" t="s">
        <v>8316</v>
      </c>
      <c r="S251" s="18">
        <f t="shared" si="17"/>
        <v>42358.573182870372</v>
      </c>
      <c r="T251" s="18">
        <f t="shared" si="18"/>
        <v>42377.273611111115</v>
      </c>
      <c r="U251">
        <f t="shared" si="19"/>
        <v>19</v>
      </c>
    </row>
  </sheetData>
  <conditionalFormatting sqref="O1:P1 O2:O251 R1:U1">
    <cfRule type="colorScale" priority="1">
      <colorScale>
        <cfvo type="num" val="0"/>
        <cfvo type="num" val="90"/>
        <color rgb="FFFF0000"/>
        <color rgb="FF0070C0"/>
      </colorScale>
    </cfRule>
  </conditionalFormatting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DB004-3471-4D6B-86CF-24A3A2B1143D}">
  <dimension ref="A1:U413"/>
  <sheetViews>
    <sheetView workbookViewId="0">
      <selection activeCell="E2" sqref="E2"/>
    </sheetView>
  </sheetViews>
  <sheetFormatPr defaultRowHeight="15" x14ac:dyDescent="0.25"/>
  <cols>
    <col min="1" max="1" width="9.140625" style="3"/>
    <col min="2" max="2" width="32.42578125" style="3" customWidth="1"/>
    <col min="3" max="3" width="61.42578125" style="3" customWidth="1"/>
    <col min="4" max="4" width="12" style="3" bestFit="1" customWidth="1"/>
    <col min="5" max="5" width="12" style="23" bestFit="1" customWidth="1"/>
    <col min="6" max="6" width="13.28515625" style="3" customWidth="1"/>
    <col min="7" max="8" width="9.140625" style="3"/>
    <col min="9" max="9" width="11" style="3" bestFit="1" customWidth="1"/>
    <col min="10" max="10" width="13.7109375" style="3" customWidth="1"/>
    <col min="11" max="11" width="10.85546875" style="3" customWidth="1"/>
    <col min="12" max="12" width="14.140625" style="3" customWidth="1"/>
    <col min="13" max="13" width="9.140625" style="3"/>
    <col min="14" max="14" width="22.140625" style="3" customWidth="1"/>
    <col min="15" max="15" width="17" style="3" customWidth="1"/>
    <col min="16" max="16" width="11.28515625" style="3" customWidth="1"/>
    <col min="17" max="17" width="12.42578125" style="3" customWidth="1"/>
    <col min="18" max="18" width="9.140625" style="3"/>
    <col min="19" max="19" width="13.140625" style="3" customWidth="1"/>
    <col min="20" max="20" width="14.7109375" style="3" customWidth="1"/>
    <col min="21" max="21" width="10.85546875" style="3" customWidth="1"/>
    <col min="22" max="16384" width="9.140625" style="3"/>
  </cols>
  <sheetData>
    <row r="1" spans="1:21" ht="30" x14ac:dyDescent="0.25">
      <c r="A1" s="2" t="s">
        <v>0</v>
      </c>
      <c r="B1" s="2" t="s">
        <v>1</v>
      </c>
      <c r="C1" s="2" t="s">
        <v>4110</v>
      </c>
      <c r="D1" s="20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1" t="s">
        <v>8307</v>
      </c>
      <c r="Q1" s="22" t="s">
        <v>8359</v>
      </c>
      <c r="R1" s="21" t="s">
        <v>8358</v>
      </c>
      <c r="S1" s="21" t="s">
        <v>8365</v>
      </c>
      <c r="T1" s="21" t="s">
        <v>8366</v>
      </c>
      <c r="U1" s="21" t="s">
        <v>8367</v>
      </c>
    </row>
    <row r="2" spans="1:21" ht="45" x14ac:dyDescent="0.25">
      <c r="A2" s="3">
        <v>521</v>
      </c>
      <c r="B2" s="3" t="s">
        <v>522</v>
      </c>
      <c r="C2" s="3" t="s">
        <v>4631</v>
      </c>
      <c r="D2" s="23">
        <v>5000</v>
      </c>
      <c r="E2" s="23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f t="shared" ref="O2:O65" si="0">ROUND(E2/D2*100,0)</f>
        <v>105</v>
      </c>
      <c r="P2" s="24">
        <f t="shared" ref="P2:P65" si="1">IFERROR(ROUND(E2/L2,2),0)</f>
        <v>93.43</v>
      </c>
      <c r="Q2" s="25" t="s">
        <v>8315</v>
      </c>
      <c r="R2" s="3" t="s">
        <v>8316</v>
      </c>
      <c r="S2" s="4">
        <f t="shared" ref="S2:S65" si="2">(J2/60/60/24)+DATE(1970,1,1)</f>
        <v>42646.092812499999</v>
      </c>
      <c r="T2" s="4">
        <f t="shared" ref="T2:T65" si="3">(I2/60/60/24)+DATE(1970,1,1)</f>
        <v>42675.207638888889</v>
      </c>
      <c r="U2" s="3">
        <f t="shared" ref="U2:U65" si="4">ROUND(T2-S2,0)</f>
        <v>29</v>
      </c>
    </row>
    <row r="3" spans="1:21" ht="30" x14ac:dyDescent="0.25">
      <c r="A3" s="3">
        <v>522</v>
      </c>
      <c r="B3" s="3" t="s">
        <v>523</v>
      </c>
      <c r="C3" s="3" t="s">
        <v>4632</v>
      </c>
      <c r="D3" s="23">
        <v>3000</v>
      </c>
      <c r="E3" s="23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f t="shared" si="0"/>
        <v>115</v>
      </c>
      <c r="P3" s="24">
        <f t="shared" si="1"/>
        <v>110.97</v>
      </c>
      <c r="Q3" s="25" t="s">
        <v>8315</v>
      </c>
      <c r="R3" s="3" t="s">
        <v>8316</v>
      </c>
      <c r="S3" s="4">
        <f t="shared" si="2"/>
        <v>42430.040798611109</v>
      </c>
      <c r="T3" s="4">
        <f t="shared" si="3"/>
        <v>42449.999131944445</v>
      </c>
      <c r="U3" s="3">
        <f t="shared" si="4"/>
        <v>20</v>
      </c>
    </row>
    <row r="4" spans="1:21" ht="30" x14ac:dyDescent="0.25">
      <c r="A4" s="3">
        <v>523</v>
      </c>
      <c r="B4" s="3" t="s">
        <v>524</v>
      </c>
      <c r="C4" s="3" t="s">
        <v>4633</v>
      </c>
      <c r="D4" s="23">
        <v>5000</v>
      </c>
      <c r="E4" s="23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f t="shared" si="0"/>
        <v>121</v>
      </c>
      <c r="P4" s="24">
        <f t="shared" si="1"/>
        <v>71.790000000000006</v>
      </c>
      <c r="Q4" s="25" t="s">
        <v>8315</v>
      </c>
      <c r="R4" s="3" t="s">
        <v>8316</v>
      </c>
      <c r="S4" s="4">
        <f t="shared" si="2"/>
        <v>42238.13282407407</v>
      </c>
      <c r="T4" s="4">
        <f t="shared" si="3"/>
        <v>42268.13282407407</v>
      </c>
      <c r="U4" s="3">
        <f t="shared" si="4"/>
        <v>30</v>
      </c>
    </row>
    <row r="5" spans="1:21" ht="30" x14ac:dyDescent="0.25">
      <c r="A5" s="3">
        <v>525</v>
      </c>
      <c r="B5" s="3" t="s">
        <v>526</v>
      </c>
      <c r="C5" s="3" t="s">
        <v>4635</v>
      </c>
      <c r="D5" s="23">
        <v>12000</v>
      </c>
      <c r="E5" s="23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f t="shared" si="0"/>
        <v>100</v>
      </c>
      <c r="P5" s="24">
        <f t="shared" si="1"/>
        <v>1000</v>
      </c>
      <c r="Q5" s="25" t="s">
        <v>8315</v>
      </c>
      <c r="R5" s="3" t="s">
        <v>8316</v>
      </c>
      <c r="S5" s="4">
        <f t="shared" si="2"/>
        <v>41850.400937500002</v>
      </c>
      <c r="T5" s="4">
        <f t="shared" si="3"/>
        <v>41895.400937500002</v>
      </c>
      <c r="U5" s="3">
        <f t="shared" si="4"/>
        <v>45</v>
      </c>
    </row>
    <row r="6" spans="1:21" ht="45" x14ac:dyDescent="0.25">
      <c r="A6" s="3">
        <v>527</v>
      </c>
      <c r="B6" s="3" t="s">
        <v>528</v>
      </c>
      <c r="C6" s="3" t="s">
        <v>4637</v>
      </c>
      <c r="D6" s="23">
        <v>10000</v>
      </c>
      <c r="E6" s="23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f t="shared" si="0"/>
        <v>101</v>
      </c>
      <c r="P6" s="24">
        <f t="shared" si="1"/>
        <v>63.83</v>
      </c>
      <c r="Q6" s="25" t="s">
        <v>8315</v>
      </c>
      <c r="R6" s="3" t="s">
        <v>8316</v>
      </c>
      <c r="S6" s="4">
        <f t="shared" si="2"/>
        <v>42753.205625000002</v>
      </c>
      <c r="T6" s="4">
        <f t="shared" si="3"/>
        <v>42783.670138888891</v>
      </c>
      <c r="U6" s="3">
        <f t="shared" si="4"/>
        <v>30</v>
      </c>
    </row>
    <row r="7" spans="1:21" x14ac:dyDescent="0.25">
      <c r="A7" s="3">
        <v>528</v>
      </c>
      <c r="B7" s="3" t="s">
        <v>529</v>
      </c>
      <c r="C7" s="3" t="s">
        <v>4638</v>
      </c>
      <c r="D7" s="23">
        <v>1150</v>
      </c>
      <c r="E7" s="23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f t="shared" si="0"/>
        <v>116</v>
      </c>
      <c r="P7" s="24">
        <f t="shared" si="1"/>
        <v>44.33</v>
      </c>
      <c r="Q7" s="25" t="s">
        <v>8315</v>
      </c>
      <c r="R7" s="3" t="s">
        <v>8316</v>
      </c>
      <c r="S7" s="4">
        <f t="shared" si="2"/>
        <v>42155.920219907406</v>
      </c>
      <c r="T7" s="4">
        <f t="shared" si="3"/>
        <v>42176.888888888891</v>
      </c>
      <c r="U7" s="3">
        <f t="shared" si="4"/>
        <v>21</v>
      </c>
    </row>
    <row r="8" spans="1:21" ht="30" x14ac:dyDescent="0.25">
      <c r="A8" s="3">
        <v>530</v>
      </c>
      <c r="B8" s="3" t="s">
        <v>531</v>
      </c>
      <c r="C8" s="3" t="s">
        <v>4640</v>
      </c>
      <c r="D8" s="23">
        <v>3405</v>
      </c>
      <c r="E8" s="23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f t="shared" si="0"/>
        <v>108</v>
      </c>
      <c r="P8" s="24">
        <f t="shared" si="1"/>
        <v>126.55</v>
      </c>
      <c r="Q8" s="25" t="s">
        <v>8315</v>
      </c>
      <c r="R8" s="3" t="s">
        <v>8316</v>
      </c>
      <c r="S8" s="4">
        <f t="shared" si="2"/>
        <v>42157.591064814813</v>
      </c>
      <c r="T8" s="4">
        <f t="shared" si="3"/>
        <v>42179.083333333328</v>
      </c>
      <c r="U8" s="3">
        <f t="shared" si="4"/>
        <v>21</v>
      </c>
    </row>
    <row r="9" spans="1:21" ht="45" x14ac:dyDescent="0.25">
      <c r="A9" s="3">
        <v>531</v>
      </c>
      <c r="B9" s="3" t="s">
        <v>532</v>
      </c>
      <c r="C9" s="3" t="s">
        <v>4641</v>
      </c>
      <c r="D9" s="23">
        <v>4000</v>
      </c>
      <c r="E9" s="23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f t="shared" si="0"/>
        <v>100</v>
      </c>
      <c r="P9" s="24">
        <f t="shared" si="1"/>
        <v>129.03</v>
      </c>
      <c r="Q9" s="25" t="s">
        <v>8315</v>
      </c>
      <c r="R9" s="3" t="s">
        <v>8316</v>
      </c>
      <c r="S9" s="4">
        <f t="shared" si="2"/>
        <v>42676.065150462964</v>
      </c>
      <c r="T9" s="4">
        <f t="shared" si="3"/>
        <v>42721.290972222225</v>
      </c>
      <c r="U9" s="3">
        <f t="shared" si="4"/>
        <v>45</v>
      </c>
    </row>
    <row r="10" spans="1:21" ht="30" x14ac:dyDescent="0.25">
      <c r="A10" s="3">
        <v>532</v>
      </c>
      <c r="B10" s="3" t="s">
        <v>533</v>
      </c>
      <c r="C10" s="3" t="s">
        <v>4642</v>
      </c>
      <c r="D10" s="23">
        <v>10000</v>
      </c>
      <c r="E10" s="23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f t="shared" si="0"/>
        <v>123</v>
      </c>
      <c r="P10" s="24">
        <f t="shared" si="1"/>
        <v>71.239999999999995</v>
      </c>
      <c r="Q10" s="25" t="s">
        <v>8315</v>
      </c>
      <c r="R10" s="3" t="s">
        <v>8316</v>
      </c>
      <c r="S10" s="4">
        <f t="shared" si="2"/>
        <v>42473.007037037038</v>
      </c>
      <c r="T10" s="4">
        <f t="shared" si="3"/>
        <v>42503.007037037038</v>
      </c>
      <c r="U10" s="3">
        <f t="shared" si="4"/>
        <v>30</v>
      </c>
    </row>
    <row r="11" spans="1:21" ht="45" x14ac:dyDescent="0.25">
      <c r="A11" s="3">
        <v>537</v>
      </c>
      <c r="B11" s="3" t="s">
        <v>538</v>
      </c>
      <c r="C11" s="3" t="s">
        <v>4647</v>
      </c>
      <c r="D11" s="23">
        <v>2000</v>
      </c>
      <c r="E11" s="23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f t="shared" si="0"/>
        <v>121</v>
      </c>
      <c r="P11" s="24">
        <f t="shared" si="1"/>
        <v>40.85</v>
      </c>
      <c r="Q11" s="25" t="s">
        <v>8315</v>
      </c>
      <c r="R11" s="3" t="s">
        <v>8316</v>
      </c>
      <c r="S11" s="4">
        <f t="shared" si="2"/>
        <v>42282.768414351856</v>
      </c>
      <c r="T11" s="4">
        <f t="shared" si="3"/>
        <v>42312.810081018513</v>
      </c>
      <c r="U11" s="3">
        <f t="shared" si="4"/>
        <v>30</v>
      </c>
    </row>
    <row r="12" spans="1:21" ht="45" x14ac:dyDescent="0.25">
      <c r="A12" s="3">
        <v>538</v>
      </c>
      <c r="B12" s="3" t="s">
        <v>539</v>
      </c>
      <c r="C12" s="3" t="s">
        <v>4648</v>
      </c>
      <c r="D12" s="23">
        <v>5000</v>
      </c>
      <c r="E12" s="23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f t="shared" si="0"/>
        <v>302</v>
      </c>
      <c r="P12" s="24">
        <f t="shared" si="1"/>
        <v>252.02</v>
      </c>
      <c r="Q12" s="25" t="s">
        <v>8315</v>
      </c>
      <c r="R12" s="3" t="s">
        <v>8316</v>
      </c>
      <c r="S12" s="4">
        <f t="shared" si="2"/>
        <v>42473.794710648144</v>
      </c>
      <c r="T12" s="4">
        <f t="shared" si="3"/>
        <v>42503.794710648144</v>
      </c>
      <c r="U12" s="3">
        <f t="shared" si="4"/>
        <v>30</v>
      </c>
    </row>
    <row r="13" spans="1:21" ht="30" x14ac:dyDescent="0.25">
      <c r="A13" s="3">
        <v>1284</v>
      </c>
      <c r="B13" s="3" t="s">
        <v>1285</v>
      </c>
      <c r="C13" s="3" t="s">
        <v>5394</v>
      </c>
      <c r="D13" s="23">
        <v>2000</v>
      </c>
      <c r="E13" s="23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f t="shared" si="0"/>
        <v>101</v>
      </c>
      <c r="P13" s="24">
        <f t="shared" si="1"/>
        <v>65.16</v>
      </c>
      <c r="Q13" s="25" t="s">
        <v>8315</v>
      </c>
      <c r="R13" s="3" t="s">
        <v>8316</v>
      </c>
      <c r="S13" s="4">
        <f t="shared" si="2"/>
        <v>42712.23474537037</v>
      </c>
      <c r="T13" s="4">
        <f t="shared" si="3"/>
        <v>42735.707638888889</v>
      </c>
      <c r="U13" s="3">
        <f t="shared" si="4"/>
        <v>23</v>
      </c>
    </row>
    <row r="14" spans="1:21" ht="45" x14ac:dyDescent="0.25">
      <c r="A14" s="3">
        <v>1288</v>
      </c>
      <c r="B14" s="3" t="s">
        <v>1289</v>
      </c>
      <c r="C14" s="3" t="s">
        <v>5398</v>
      </c>
      <c r="D14" s="23">
        <v>4000</v>
      </c>
      <c r="E14" s="23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f t="shared" si="0"/>
        <v>100</v>
      </c>
      <c r="P14" s="24">
        <f t="shared" si="1"/>
        <v>65.87</v>
      </c>
      <c r="Q14" s="25" t="s">
        <v>8315</v>
      </c>
      <c r="R14" s="3" t="s">
        <v>8316</v>
      </c>
      <c r="S14" s="4">
        <f t="shared" si="2"/>
        <v>42561.154664351852</v>
      </c>
      <c r="T14" s="4">
        <f t="shared" si="3"/>
        <v>42592.166666666672</v>
      </c>
      <c r="U14" s="3">
        <f t="shared" si="4"/>
        <v>31</v>
      </c>
    </row>
    <row r="15" spans="1:21" ht="30" x14ac:dyDescent="0.25">
      <c r="A15" s="3">
        <v>1289</v>
      </c>
      <c r="B15" s="3" t="s">
        <v>1290</v>
      </c>
      <c r="C15" s="3" t="s">
        <v>5399</v>
      </c>
      <c r="D15" s="23">
        <v>1500</v>
      </c>
      <c r="E15" s="23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f t="shared" si="0"/>
        <v>125</v>
      </c>
      <c r="P15" s="24">
        <f t="shared" si="1"/>
        <v>36.08</v>
      </c>
      <c r="Q15" s="25" t="s">
        <v>8315</v>
      </c>
      <c r="R15" s="3" t="s">
        <v>8316</v>
      </c>
      <c r="S15" s="4">
        <f t="shared" si="2"/>
        <v>42709.134780092587</v>
      </c>
      <c r="T15" s="4">
        <f t="shared" si="3"/>
        <v>42739.134780092587</v>
      </c>
      <c r="U15" s="3">
        <f t="shared" si="4"/>
        <v>30</v>
      </c>
    </row>
    <row r="16" spans="1:21" x14ac:dyDescent="0.25">
      <c r="A16" s="3">
        <v>1290</v>
      </c>
      <c r="B16" s="3" t="s">
        <v>1291</v>
      </c>
      <c r="C16" s="3" t="s">
        <v>5400</v>
      </c>
      <c r="D16" s="23">
        <v>3500</v>
      </c>
      <c r="E16" s="23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f t="shared" si="0"/>
        <v>109</v>
      </c>
      <c r="P16" s="24">
        <f t="shared" si="1"/>
        <v>44.19</v>
      </c>
      <c r="Q16" s="25" t="s">
        <v>8315</v>
      </c>
      <c r="R16" s="3" t="s">
        <v>8316</v>
      </c>
      <c r="S16" s="4">
        <f t="shared" si="2"/>
        <v>42086.614942129629</v>
      </c>
      <c r="T16" s="4">
        <f t="shared" si="3"/>
        <v>42117.290972222225</v>
      </c>
      <c r="U16" s="3">
        <f t="shared" si="4"/>
        <v>31</v>
      </c>
    </row>
    <row r="17" spans="1:21" ht="30" x14ac:dyDescent="0.25">
      <c r="A17" s="3">
        <v>1291</v>
      </c>
      <c r="B17" s="3" t="s">
        <v>1292</v>
      </c>
      <c r="C17" s="3" t="s">
        <v>5401</v>
      </c>
      <c r="D17" s="23">
        <v>3000</v>
      </c>
      <c r="E17" s="23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f t="shared" si="0"/>
        <v>146</v>
      </c>
      <c r="P17" s="24">
        <f t="shared" si="1"/>
        <v>104.07</v>
      </c>
      <c r="Q17" s="25" t="s">
        <v>8315</v>
      </c>
      <c r="R17" s="3" t="s">
        <v>8316</v>
      </c>
      <c r="S17" s="4">
        <f t="shared" si="2"/>
        <v>42064.652673611112</v>
      </c>
      <c r="T17" s="4">
        <f t="shared" si="3"/>
        <v>42101.291666666672</v>
      </c>
      <c r="U17" s="3">
        <f t="shared" si="4"/>
        <v>37</v>
      </c>
    </row>
    <row r="18" spans="1:21" ht="45" x14ac:dyDescent="0.25">
      <c r="A18" s="3">
        <v>1293</v>
      </c>
      <c r="B18" s="3" t="s">
        <v>1294</v>
      </c>
      <c r="C18" s="3" t="s">
        <v>5403</v>
      </c>
      <c r="D18" s="23">
        <v>15000</v>
      </c>
      <c r="E18" s="23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f t="shared" si="0"/>
        <v>102</v>
      </c>
      <c r="P18" s="24">
        <f t="shared" si="1"/>
        <v>127.79</v>
      </c>
      <c r="Q18" s="25" t="s">
        <v>8315</v>
      </c>
      <c r="R18" s="3" t="s">
        <v>8316</v>
      </c>
      <c r="S18" s="4">
        <f t="shared" si="2"/>
        <v>42292.701053240744</v>
      </c>
      <c r="T18" s="4">
        <f t="shared" si="3"/>
        <v>42322.742719907401</v>
      </c>
      <c r="U18" s="3">
        <f t="shared" si="4"/>
        <v>30</v>
      </c>
    </row>
    <row r="19" spans="1:21" ht="30" x14ac:dyDescent="0.25">
      <c r="A19" s="3">
        <v>1297</v>
      </c>
      <c r="B19" s="3" t="s">
        <v>1298</v>
      </c>
      <c r="C19" s="3" t="s">
        <v>5407</v>
      </c>
      <c r="D19" s="23">
        <v>20000</v>
      </c>
      <c r="E19" s="23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f t="shared" si="0"/>
        <v>110</v>
      </c>
      <c r="P19" s="24">
        <f t="shared" si="1"/>
        <v>92.04</v>
      </c>
      <c r="Q19" s="25" t="s">
        <v>8315</v>
      </c>
      <c r="R19" s="3" t="s">
        <v>8316</v>
      </c>
      <c r="S19" s="4">
        <f t="shared" si="2"/>
        <v>42461.747199074074</v>
      </c>
      <c r="T19" s="4">
        <f t="shared" si="3"/>
        <v>42491.747199074074</v>
      </c>
      <c r="U19" s="3">
        <f t="shared" si="4"/>
        <v>30</v>
      </c>
    </row>
    <row r="20" spans="1:21" ht="30" x14ac:dyDescent="0.25">
      <c r="A20" s="3">
        <v>1299</v>
      </c>
      <c r="B20" s="3" t="s">
        <v>1300</v>
      </c>
      <c r="C20" s="3" t="s">
        <v>5409</v>
      </c>
      <c r="D20" s="23">
        <v>3500</v>
      </c>
      <c r="E20" s="23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f t="shared" si="0"/>
        <v>124</v>
      </c>
      <c r="P20" s="24">
        <f t="shared" si="1"/>
        <v>135.63</v>
      </c>
      <c r="Q20" s="25" t="s">
        <v>8315</v>
      </c>
      <c r="R20" s="3" t="s">
        <v>8316</v>
      </c>
      <c r="S20" s="4">
        <f t="shared" si="2"/>
        <v>42169.814340277779</v>
      </c>
      <c r="T20" s="4">
        <f t="shared" si="3"/>
        <v>42199.814340277779</v>
      </c>
      <c r="U20" s="3">
        <f t="shared" si="4"/>
        <v>30</v>
      </c>
    </row>
    <row r="21" spans="1:21" ht="45" x14ac:dyDescent="0.25">
      <c r="A21" s="3">
        <v>1300</v>
      </c>
      <c r="B21" s="3" t="s">
        <v>1301</v>
      </c>
      <c r="C21" s="3" t="s">
        <v>5410</v>
      </c>
      <c r="D21" s="23">
        <v>3000</v>
      </c>
      <c r="E21" s="23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f t="shared" si="0"/>
        <v>135</v>
      </c>
      <c r="P21" s="24">
        <f t="shared" si="1"/>
        <v>168.75</v>
      </c>
      <c r="Q21" s="25" t="s">
        <v>8315</v>
      </c>
      <c r="R21" s="3" t="s">
        <v>8316</v>
      </c>
      <c r="S21" s="4">
        <f t="shared" si="2"/>
        <v>42483.675208333334</v>
      </c>
      <c r="T21" s="4">
        <f t="shared" si="3"/>
        <v>42522.789583333331</v>
      </c>
      <c r="U21" s="3">
        <f t="shared" si="4"/>
        <v>39</v>
      </c>
    </row>
    <row r="22" spans="1:21" ht="45" x14ac:dyDescent="0.25">
      <c r="A22" s="3">
        <v>1301</v>
      </c>
      <c r="B22" s="3" t="s">
        <v>1302</v>
      </c>
      <c r="C22" s="3" t="s">
        <v>5411</v>
      </c>
      <c r="D22" s="23">
        <v>2000</v>
      </c>
      <c r="E22" s="23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f t="shared" si="0"/>
        <v>103</v>
      </c>
      <c r="P22" s="24">
        <f t="shared" si="1"/>
        <v>70.86</v>
      </c>
      <c r="Q22" s="25" t="s">
        <v>8315</v>
      </c>
      <c r="R22" s="3" t="s">
        <v>8316</v>
      </c>
      <c r="S22" s="4">
        <f t="shared" si="2"/>
        <v>42195.749745370369</v>
      </c>
      <c r="T22" s="4">
        <f t="shared" si="3"/>
        <v>42206.125</v>
      </c>
      <c r="U22" s="3">
        <f t="shared" si="4"/>
        <v>10</v>
      </c>
    </row>
    <row r="23" spans="1:21" ht="30" x14ac:dyDescent="0.25">
      <c r="A23" s="3">
        <v>1302</v>
      </c>
      <c r="B23" s="3" t="s">
        <v>1303</v>
      </c>
      <c r="C23" s="3" t="s">
        <v>5412</v>
      </c>
      <c r="D23" s="23">
        <v>2500</v>
      </c>
      <c r="E23" s="23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f t="shared" si="0"/>
        <v>100</v>
      </c>
      <c r="P23" s="24">
        <f t="shared" si="1"/>
        <v>50</v>
      </c>
      <c r="Q23" s="25" t="s">
        <v>8315</v>
      </c>
      <c r="R23" s="3" t="s">
        <v>8316</v>
      </c>
      <c r="S23" s="4">
        <f t="shared" si="2"/>
        <v>42675.057997685188</v>
      </c>
      <c r="T23" s="4">
        <f t="shared" si="3"/>
        <v>42705.099664351852</v>
      </c>
      <c r="U23" s="3">
        <f t="shared" si="4"/>
        <v>30</v>
      </c>
    </row>
    <row r="24" spans="1:21" ht="30" x14ac:dyDescent="0.25">
      <c r="A24" s="3">
        <v>2781</v>
      </c>
      <c r="B24" s="3" t="s">
        <v>2781</v>
      </c>
      <c r="C24" s="3" t="s">
        <v>6891</v>
      </c>
      <c r="D24" s="23">
        <v>1250</v>
      </c>
      <c r="E24" s="23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f t="shared" si="0"/>
        <v>105</v>
      </c>
      <c r="P24" s="24">
        <f t="shared" si="1"/>
        <v>47</v>
      </c>
      <c r="Q24" s="25" t="s">
        <v>8315</v>
      </c>
      <c r="R24" s="3" t="s">
        <v>8316</v>
      </c>
      <c r="S24" s="4">
        <f t="shared" si="2"/>
        <v>42018.94159722222</v>
      </c>
      <c r="T24" s="4">
        <f t="shared" si="3"/>
        <v>42047.291666666672</v>
      </c>
      <c r="U24" s="3">
        <f t="shared" si="4"/>
        <v>28</v>
      </c>
    </row>
    <row r="25" spans="1:21" ht="30" x14ac:dyDescent="0.25">
      <c r="A25" s="3">
        <v>2782</v>
      </c>
      <c r="B25" s="3" t="s">
        <v>2782</v>
      </c>
      <c r="C25" s="3" t="s">
        <v>6892</v>
      </c>
      <c r="D25" s="23">
        <v>1000</v>
      </c>
      <c r="E25" s="23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f t="shared" si="0"/>
        <v>120</v>
      </c>
      <c r="P25" s="24">
        <f t="shared" si="1"/>
        <v>66.67</v>
      </c>
      <c r="Q25" s="25" t="s">
        <v>8315</v>
      </c>
      <c r="R25" s="3" t="s">
        <v>8316</v>
      </c>
      <c r="S25" s="4">
        <f t="shared" si="2"/>
        <v>42026.924976851849</v>
      </c>
      <c r="T25" s="4">
        <f t="shared" si="3"/>
        <v>42052.207638888889</v>
      </c>
      <c r="U25" s="3">
        <f t="shared" si="4"/>
        <v>25</v>
      </c>
    </row>
    <row r="26" spans="1:21" ht="30" x14ac:dyDescent="0.25">
      <c r="A26" s="3">
        <v>2784</v>
      </c>
      <c r="B26" s="3" t="s">
        <v>2784</v>
      </c>
      <c r="C26" s="3" t="s">
        <v>6894</v>
      </c>
      <c r="D26" s="23">
        <v>6000</v>
      </c>
      <c r="E26" s="23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f t="shared" si="0"/>
        <v>119</v>
      </c>
      <c r="P26" s="24">
        <f t="shared" si="1"/>
        <v>66.11</v>
      </c>
      <c r="Q26" s="25" t="s">
        <v>8315</v>
      </c>
      <c r="R26" s="3" t="s">
        <v>8316</v>
      </c>
      <c r="S26" s="4">
        <f t="shared" si="2"/>
        <v>41920.787534722222</v>
      </c>
      <c r="T26" s="4">
        <f t="shared" si="3"/>
        <v>41941.787534722222</v>
      </c>
      <c r="U26" s="3">
        <f t="shared" si="4"/>
        <v>21</v>
      </c>
    </row>
    <row r="27" spans="1:21" ht="30" x14ac:dyDescent="0.25">
      <c r="A27" s="3">
        <v>2785</v>
      </c>
      <c r="B27" s="3" t="s">
        <v>2785</v>
      </c>
      <c r="C27" s="3" t="s">
        <v>6895</v>
      </c>
      <c r="D27" s="23">
        <v>5000</v>
      </c>
      <c r="E27" s="23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f t="shared" si="0"/>
        <v>105</v>
      </c>
      <c r="P27" s="24">
        <f t="shared" si="1"/>
        <v>36.86</v>
      </c>
      <c r="Q27" s="25" t="s">
        <v>8315</v>
      </c>
      <c r="R27" s="3" t="s">
        <v>8316</v>
      </c>
      <c r="S27" s="4">
        <f t="shared" si="2"/>
        <v>42558.189432870371</v>
      </c>
      <c r="T27" s="4">
        <f t="shared" si="3"/>
        <v>42587.875</v>
      </c>
      <c r="U27" s="3">
        <f t="shared" si="4"/>
        <v>30</v>
      </c>
    </row>
    <row r="28" spans="1:21" ht="45" x14ac:dyDescent="0.25">
      <c r="A28" s="3">
        <v>2787</v>
      </c>
      <c r="B28" s="3" t="s">
        <v>2787</v>
      </c>
      <c r="C28" s="3" t="s">
        <v>6897</v>
      </c>
      <c r="D28" s="23">
        <v>1000</v>
      </c>
      <c r="E28" s="23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f t="shared" si="0"/>
        <v>120</v>
      </c>
      <c r="P28" s="24">
        <f t="shared" si="1"/>
        <v>31.5</v>
      </c>
      <c r="Q28" s="25" t="s">
        <v>8315</v>
      </c>
      <c r="R28" s="3" t="s">
        <v>8316</v>
      </c>
      <c r="S28" s="4">
        <f t="shared" si="2"/>
        <v>41808.198518518519</v>
      </c>
      <c r="T28" s="4">
        <f t="shared" si="3"/>
        <v>41838.198518518519</v>
      </c>
      <c r="U28" s="3">
        <f t="shared" si="4"/>
        <v>30</v>
      </c>
    </row>
    <row r="29" spans="1:21" ht="30" x14ac:dyDescent="0.25">
      <c r="A29" s="3">
        <v>2788</v>
      </c>
      <c r="B29" s="3" t="s">
        <v>2788</v>
      </c>
      <c r="C29" s="3" t="s">
        <v>6898</v>
      </c>
      <c r="D29" s="23">
        <v>2000</v>
      </c>
      <c r="E29" s="23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f t="shared" si="0"/>
        <v>103</v>
      </c>
      <c r="P29" s="24">
        <f t="shared" si="1"/>
        <v>102.5</v>
      </c>
      <c r="Q29" s="25" t="s">
        <v>8315</v>
      </c>
      <c r="R29" s="3" t="s">
        <v>8316</v>
      </c>
      <c r="S29" s="4">
        <f t="shared" si="2"/>
        <v>42550.701886574068</v>
      </c>
      <c r="T29" s="4">
        <f t="shared" si="3"/>
        <v>42580.701886574068</v>
      </c>
      <c r="U29" s="3">
        <f t="shared" si="4"/>
        <v>30</v>
      </c>
    </row>
    <row r="30" spans="1:21" x14ac:dyDescent="0.25">
      <c r="A30" s="3">
        <v>2789</v>
      </c>
      <c r="B30" s="3" t="s">
        <v>2789</v>
      </c>
      <c r="C30" s="3" t="s">
        <v>6899</v>
      </c>
      <c r="D30" s="23">
        <v>3000</v>
      </c>
      <c r="E30" s="23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f t="shared" si="0"/>
        <v>101</v>
      </c>
      <c r="P30" s="24">
        <f t="shared" si="1"/>
        <v>126.46</v>
      </c>
      <c r="Q30" s="25" t="s">
        <v>8315</v>
      </c>
      <c r="R30" s="3" t="s">
        <v>8316</v>
      </c>
      <c r="S30" s="4">
        <f t="shared" si="2"/>
        <v>42056.013124999998</v>
      </c>
      <c r="T30" s="4">
        <f t="shared" si="3"/>
        <v>42075.166666666672</v>
      </c>
      <c r="U30" s="3">
        <f t="shared" si="4"/>
        <v>19</v>
      </c>
    </row>
    <row r="31" spans="1:21" ht="30" x14ac:dyDescent="0.25">
      <c r="A31" s="3">
        <v>2790</v>
      </c>
      <c r="B31" s="3" t="s">
        <v>2790</v>
      </c>
      <c r="C31" s="3" t="s">
        <v>6900</v>
      </c>
      <c r="D31" s="23">
        <v>3000</v>
      </c>
      <c r="E31" s="23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f t="shared" si="0"/>
        <v>105</v>
      </c>
      <c r="P31" s="24">
        <f t="shared" si="1"/>
        <v>47.88</v>
      </c>
      <c r="Q31" s="25" t="s">
        <v>8315</v>
      </c>
      <c r="R31" s="3" t="s">
        <v>8316</v>
      </c>
      <c r="S31" s="4">
        <f t="shared" si="2"/>
        <v>42016.938692129625</v>
      </c>
      <c r="T31" s="4">
        <f t="shared" si="3"/>
        <v>42046.938692129625</v>
      </c>
      <c r="U31" s="3">
        <f t="shared" si="4"/>
        <v>30</v>
      </c>
    </row>
    <row r="32" spans="1:21" ht="45" x14ac:dyDescent="0.25">
      <c r="A32" s="3">
        <v>2791</v>
      </c>
      <c r="B32" s="3" t="s">
        <v>2791</v>
      </c>
      <c r="C32" s="3" t="s">
        <v>6901</v>
      </c>
      <c r="D32" s="23">
        <v>2000</v>
      </c>
      <c r="E32" s="23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f t="shared" si="0"/>
        <v>103</v>
      </c>
      <c r="P32" s="24">
        <f t="shared" si="1"/>
        <v>73.209999999999994</v>
      </c>
      <c r="Q32" s="25" t="s">
        <v>8315</v>
      </c>
      <c r="R32" s="3" t="s">
        <v>8316</v>
      </c>
      <c r="S32" s="4">
        <f t="shared" si="2"/>
        <v>42591.899988425925</v>
      </c>
      <c r="T32" s="4">
        <f t="shared" si="3"/>
        <v>42622.166666666672</v>
      </c>
      <c r="U32" s="3">
        <f t="shared" si="4"/>
        <v>30</v>
      </c>
    </row>
    <row r="33" spans="1:21" ht="30" x14ac:dyDescent="0.25">
      <c r="A33" s="3">
        <v>2792</v>
      </c>
      <c r="B33" s="3" t="s">
        <v>2792</v>
      </c>
      <c r="C33" s="3" t="s">
        <v>6902</v>
      </c>
      <c r="D33" s="23">
        <v>2000</v>
      </c>
      <c r="E33" s="23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f t="shared" si="0"/>
        <v>108</v>
      </c>
      <c r="P33" s="24">
        <f t="shared" si="1"/>
        <v>89.67</v>
      </c>
      <c r="Q33" s="25" t="s">
        <v>8315</v>
      </c>
      <c r="R33" s="3" t="s">
        <v>8316</v>
      </c>
      <c r="S33" s="4">
        <f t="shared" si="2"/>
        <v>42183.231006944443</v>
      </c>
      <c r="T33" s="4">
        <f t="shared" si="3"/>
        <v>42228.231006944443</v>
      </c>
      <c r="U33" s="3">
        <f t="shared" si="4"/>
        <v>45</v>
      </c>
    </row>
    <row r="34" spans="1:21" ht="30" x14ac:dyDescent="0.25">
      <c r="A34" s="3">
        <v>2795</v>
      </c>
      <c r="B34" s="3" t="s">
        <v>2795</v>
      </c>
      <c r="C34" s="3" t="s">
        <v>6905</v>
      </c>
      <c r="D34" s="23">
        <v>700</v>
      </c>
      <c r="E34" s="23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f t="shared" si="0"/>
        <v>104</v>
      </c>
      <c r="P34" s="24">
        <f t="shared" si="1"/>
        <v>36.5</v>
      </c>
      <c r="Q34" s="25" t="s">
        <v>8315</v>
      </c>
      <c r="R34" s="3" t="s">
        <v>8316</v>
      </c>
      <c r="S34" s="4">
        <f t="shared" si="2"/>
        <v>41780.525937500002</v>
      </c>
      <c r="T34" s="4">
        <f t="shared" si="3"/>
        <v>41796.958333333336</v>
      </c>
      <c r="U34" s="3">
        <f t="shared" si="4"/>
        <v>16</v>
      </c>
    </row>
    <row r="35" spans="1:21" ht="45" x14ac:dyDescent="0.25">
      <c r="A35" s="3">
        <v>2803</v>
      </c>
      <c r="B35" s="3" t="s">
        <v>2803</v>
      </c>
      <c r="C35" s="3" t="s">
        <v>6913</v>
      </c>
      <c r="D35" s="23">
        <v>10000</v>
      </c>
      <c r="E35" s="23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f t="shared" si="0"/>
        <v>128</v>
      </c>
      <c r="P35" s="24">
        <f t="shared" si="1"/>
        <v>90.74</v>
      </c>
      <c r="Q35" s="25" t="s">
        <v>8315</v>
      </c>
      <c r="R35" s="3" t="s">
        <v>8316</v>
      </c>
      <c r="S35" s="4">
        <f t="shared" si="2"/>
        <v>42158.065694444449</v>
      </c>
      <c r="T35" s="4">
        <f t="shared" si="3"/>
        <v>42201</v>
      </c>
      <c r="U35" s="3">
        <f t="shared" si="4"/>
        <v>43</v>
      </c>
    </row>
    <row r="36" spans="1:21" x14ac:dyDescent="0.25">
      <c r="A36" s="3">
        <v>2807</v>
      </c>
      <c r="B36" s="3" t="s">
        <v>2807</v>
      </c>
      <c r="C36" s="3" t="s">
        <v>6917</v>
      </c>
      <c r="D36" s="23">
        <v>5000</v>
      </c>
      <c r="E36" s="23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f t="shared" si="0"/>
        <v>126</v>
      </c>
      <c r="P36" s="24">
        <f t="shared" si="1"/>
        <v>67.739999999999995</v>
      </c>
      <c r="Q36" s="25" t="s">
        <v>8315</v>
      </c>
      <c r="R36" s="3" t="s">
        <v>8316</v>
      </c>
      <c r="S36" s="4">
        <f t="shared" si="2"/>
        <v>42154.873124999998</v>
      </c>
      <c r="T36" s="4">
        <f t="shared" si="3"/>
        <v>42184.873124999998</v>
      </c>
      <c r="U36" s="3">
        <f t="shared" si="4"/>
        <v>30</v>
      </c>
    </row>
    <row r="37" spans="1:21" ht="45" x14ac:dyDescent="0.25">
      <c r="A37" s="3">
        <v>2808</v>
      </c>
      <c r="B37" s="3" t="s">
        <v>2808</v>
      </c>
      <c r="C37" s="3" t="s">
        <v>6918</v>
      </c>
      <c r="D37" s="23">
        <v>4500</v>
      </c>
      <c r="E37" s="23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f t="shared" si="0"/>
        <v>100</v>
      </c>
      <c r="P37" s="24">
        <f t="shared" si="1"/>
        <v>65.38</v>
      </c>
      <c r="Q37" s="25" t="s">
        <v>8315</v>
      </c>
      <c r="R37" s="3" t="s">
        <v>8316</v>
      </c>
      <c r="S37" s="4">
        <f t="shared" si="2"/>
        <v>42208.84646990741</v>
      </c>
      <c r="T37" s="4">
        <f t="shared" si="3"/>
        <v>42238.84646990741</v>
      </c>
      <c r="U37" s="3">
        <f t="shared" si="4"/>
        <v>30</v>
      </c>
    </row>
    <row r="38" spans="1:21" ht="45" x14ac:dyDescent="0.25">
      <c r="A38" s="3">
        <v>2809</v>
      </c>
      <c r="B38" s="3" t="s">
        <v>2809</v>
      </c>
      <c r="C38" s="3" t="s">
        <v>6919</v>
      </c>
      <c r="D38" s="23">
        <v>2500</v>
      </c>
      <c r="E38" s="23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f t="shared" si="0"/>
        <v>102</v>
      </c>
      <c r="P38" s="24">
        <f t="shared" si="1"/>
        <v>121.9</v>
      </c>
      <c r="Q38" s="25" t="s">
        <v>8315</v>
      </c>
      <c r="R38" s="3" t="s">
        <v>8316</v>
      </c>
      <c r="S38" s="4">
        <f t="shared" si="2"/>
        <v>42451.496817129635</v>
      </c>
      <c r="T38" s="4">
        <f t="shared" si="3"/>
        <v>42459.610416666663</v>
      </c>
      <c r="U38" s="3">
        <f t="shared" si="4"/>
        <v>8</v>
      </c>
    </row>
    <row r="39" spans="1:21" ht="30" x14ac:dyDescent="0.25">
      <c r="A39" s="3">
        <v>2810</v>
      </c>
      <c r="B39" s="3" t="s">
        <v>2810</v>
      </c>
      <c r="C39" s="3" t="s">
        <v>6920</v>
      </c>
      <c r="D39" s="23">
        <v>2500</v>
      </c>
      <c r="E39" s="23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f t="shared" si="0"/>
        <v>108</v>
      </c>
      <c r="P39" s="24">
        <f t="shared" si="1"/>
        <v>47.46</v>
      </c>
      <c r="Q39" s="25" t="s">
        <v>8315</v>
      </c>
      <c r="R39" s="3" t="s">
        <v>8316</v>
      </c>
      <c r="S39" s="4">
        <f t="shared" si="2"/>
        <v>41759.13962962963</v>
      </c>
      <c r="T39" s="4">
        <f t="shared" si="3"/>
        <v>41791.165972222225</v>
      </c>
      <c r="U39" s="3">
        <f t="shared" si="4"/>
        <v>32</v>
      </c>
    </row>
    <row r="40" spans="1:21" ht="30" x14ac:dyDescent="0.25">
      <c r="A40" s="3">
        <v>2813</v>
      </c>
      <c r="B40" s="3" t="s">
        <v>2813</v>
      </c>
      <c r="C40" s="3" t="s">
        <v>6923</v>
      </c>
      <c r="D40" s="23">
        <v>2800</v>
      </c>
      <c r="E40" s="23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f t="shared" si="0"/>
        <v>128</v>
      </c>
      <c r="P40" s="24">
        <f t="shared" si="1"/>
        <v>37.21</v>
      </c>
      <c r="Q40" s="25" t="s">
        <v>8315</v>
      </c>
      <c r="R40" s="3" t="s">
        <v>8316</v>
      </c>
      <c r="S40" s="4">
        <f t="shared" si="2"/>
        <v>42693.742604166662</v>
      </c>
      <c r="T40" s="4">
        <f t="shared" si="3"/>
        <v>42718.742604166662</v>
      </c>
      <c r="U40" s="3">
        <f t="shared" si="4"/>
        <v>25</v>
      </c>
    </row>
    <row r="41" spans="1:21" ht="30" x14ac:dyDescent="0.25">
      <c r="A41" s="3">
        <v>2818</v>
      </c>
      <c r="B41" s="3" t="s">
        <v>2818</v>
      </c>
      <c r="C41" s="3" t="s">
        <v>6928</v>
      </c>
      <c r="D41" s="23">
        <v>10000</v>
      </c>
      <c r="E41" s="23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f t="shared" si="0"/>
        <v>106</v>
      </c>
      <c r="P41" s="24">
        <f t="shared" si="1"/>
        <v>103.95</v>
      </c>
      <c r="Q41" s="25" t="s">
        <v>8315</v>
      </c>
      <c r="R41" s="3" t="s">
        <v>8316</v>
      </c>
      <c r="S41" s="4">
        <f t="shared" si="2"/>
        <v>42250.598217592589</v>
      </c>
      <c r="T41" s="4">
        <f t="shared" si="3"/>
        <v>42270.598217592589</v>
      </c>
      <c r="U41" s="3">
        <f t="shared" si="4"/>
        <v>20</v>
      </c>
    </row>
    <row r="42" spans="1:21" ht="45" x14ac:dyDescent="0.25">
      <c r="A42" s="3">
        <v>2822</v>
      </c>
      <c r="B42" s="3" t="s">
        <v>2822</v>
      </c>
      <c r="C42" s="3" t="s">
        <v>6932</v>
      </c>
      <c r="D42" s="23">
        <v>6000</v>
      </c>
      <c r="E42" s="23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f t="shared" si="0"/>
        <v>100</v>
      </c>
      <c r="P42" s="24">
        <f t="shared" si="1"/>
        <v>63.83</v>
      </c>
      <c r="Q42" s="25" t="s">
        <v>8315</v>
      </c>
      <c r="R42" s="3" t="s">
        <v>8316</v>
      </c>
      <c r="S42" s="4">
        <f t="shared" si="2"/>
        <v>42060.683935185181</v>
      </c>
      <c r="T42" s="4">
        <f t="shared" si="3"/>
        <v>42090.642268518524</v>
      </c>
      <c r="U42" s="3">
        <f t="shared" si="4"/>
        <v>30</v>
      </c>
    </row>
    <row r="43" spans="1:21" ht="30" x14ac:dyDescent="0.25">
      <c r="A43" s="3">
        <v>2824</v>
      </c>
      <c r="B43" s="3" t="s">
        <v>2824</v>
      </c>
      <c r="C43" s="3" t="s">
        <v>6934</v>
      </c>
      <c r="D43" s="23">
        <v>650</v>
      </c>
      <c r="E43" s="23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f t="shared" si="0"/>
        <v>117</v>
      </c>
      <c r="P43" s="24">
        <f t="shared" si="1"/>
        <v>50.67</v>
      </c>
      <c r="Q43" s="25" t="s">
        <v>8315</v>
      </c>
      <c r="R43" s="3" t="s">
        <v>8316</v>
      </c>
      <c r="S43" s="4">
        <f t="shared" si="2"/>
        <v>42136.270787037036</v>
      </c>
      <c r="T43" s="4">
        <f t="shared" si="3"/>
        <v>42168.071527777778</v>
      </c>
      <c r="U43" s="3">
        <f t="shared" si="4"/>
        <v>32</v>
      </c>
    </row>
    <row r="44" spans="1:21" ht="45" x14ac:dyDescent="0.25">
      <c r="A44" s="3">
        <v>2826</v>
      </c>
      <c r="B44" s="3" t="s">
        <v>2826</v>
      </c>
      <c r="C44" s="3" t="s">
        <v>6936</v>
      </c>
      <c r="D44" s="23">
        <v>2000</v>
      </c>
      <c r="E44" s="23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f t="shared" si="0"/>
        <v>108</v>
      </c>
      <c r="P44" s="24">
        <f t="shared" si="1"/>
        <v>113.42</v>
      </c>
      <c r="Q44" s="25" t="s">
        <v>8315</v>
      </c>
      <c r="R44" s="3" t="s">
        <v>8316</v>
      </c>
      <c r="S44" s="4">
        <f t="shared" si="2"/>
        <v>42171.034861111111</v>
      </c>
      <c r="T44" s="4">
        <f t="shared" si="3"/>
        <v>42195.291666666672</v>
      </c>
      <c r="U44" s="3">
        <f t="shared" si="4"/>
        <v>24</v>
      </c>
    </row>
    <row r="45" spans="1:21" ht="45" x14ac:dyDescent="0.25">
      <c r="A45" s="3">
        <v>2827</v>
      </c>
      <c r="B45" s="3" t="s">
        <v>2827</v>
      </c>
      <c r="C45" s="3" t="s">
        <v>6937</v>
      </c>
      <c r="D45" s="23">
        <v>2000</v>
      </c>
      <c r="E45" s="23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f t="shared" si="0"/>
        <v>120</v>
      </c>
      <c r="P45" s="24">
        <f t="shared" si="1"/>
        <v>104.57</v>
      </c>
      <c r="Q45" s="25" t="s">
        <v>8315</v>
      </c>
      <c r="R45" s="3" t="s">
        <v>8316</v>
      </c>
      <c r="S45" s="4">
        <f t="shared" si="2"/>
        <v>42494.683634259258</v>
      </c>
      <c r="T45" s="4">
        <f t="shared" si="3"/>
        <v>42524.6875</v>
      </c>
      <c r="U45" s="3">
        <f t="shared" si="4"/>
        <v>30</v>
      </c>
    </row>
    <row r="46" spans="1:21" ht="30" x14ac:dyDescent="0.25">
      <c r="A46" s="3">
        <v>2830</v>
      </c>
      <c r="B46" s="3" t="s">
        <v>2830</v>
      </c>
      <c r="C46" s="3" t="s">
        <v>6940</v>
      </c>
      <c r="D46" s="23">
        <v>3000</v>
      </c>
      <c r="E46" s="23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f t="shared" si="0"/>
        <v>100</v>
      </c>
      <c r="P46" s="24">
        <f t="shared" si="1"/>
        <v>272.73</v>
      </c>
      <c r="Q46" s="25" t="s">
        <v>8315</v>
      </c>
      <c r="R46" s="3" t="s">
        <v>8316</v>
      </c>
      <c r="S46" s="4">
        <f t="shared" si="2"/>
        <v>41758.839675925927</v>
      </c>
      <c r="T46" s="4">
        <f t="shared" si="3"/>
        <v>41771.165972222225</v>
      </c>
      <c r="U46" s="3">
        <f t="shared" si="4"/>
        <v>12</v>
      </c>
    </row>
    <row r="47" spans="1:21" ht="30" x14ac:dyDescent="0.25">
      <c r="A47" s="3">
        <v>2831</v>
      </c>
      <c r="B47" s="3" t="s">
        <v>2831</v>
      </c>
      <c r="C47" s="3" t="s">
        <v>6941</v>
      </c>
      <c r="D47" s="23">
        <v>3000</v>
      </c>
      <c r="E47" s="23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f t="shared" si="0"/>
        <v>111</v>
      </c>
      <c r="P47" s="24">
        <f t="shared" si="1"/>
        <v>63.85</v>
      </c>
      <c r="Q47" s="25" t="s">
        <v>8315</v>
      </c>
      <c r="R47" s="3" t="s">
        <v>8316</v>
      </c>
      <c r="S47" s="4">
        <f t="shared" si="2"/>
        <v>42171.824884259258</v>
      </c>
      <c r="T47" s="4">
        <f t="shared" si="3"/>
        <v>42201.824884259258</v>
      </c>
      <c r="U47" s="3">
        <f t="shared" si="4"/>
        <v>30</v>
      </c>
    </row>
    <row r="48" spans="1:21" x14ac:dyDescent="0.25">
      <c r="A48" s="3">
        <v>2833</v>
      </c>
      <c r="B48" s="3" t="s">
        <v>2833</v>
      </c>
      <c r="C48" s="3" t="s">
        <v>6943</v>
      </c>
      <c r="D48" s="23">
        <v>2700</v>
      </c>
      <c r="E48" s="23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f t="shared" si="0"/>
        <v>108</v>
      </c>
      <c r="P48" s="24">
        <f t="shared" si="1"/>
        <v>83.51</v>
      </c>
      <c r="Q48" s="25" t="s">
        <v>8315</v>
      </c>
      <c r="R48" s="3" t="s">
        <v>8316</v>
      </c>
      <c r="S48" s="4">
        <f t="shared" si="2"/>
        <v>42268.127696759257</v>
      </c>
      <c r="T48" s="4">
        <f t="shared" si="3"/>
        <v>42288.083333333328</v>
      </c>
      <c r="U48" s="3">
        <f t="shared" si="4"/>
        <v>20</v>
      </c>
    </row>
    <row r="49" spans="1:21" ht="45" x14ac:dyDescent="0.25">
      <c r="A49" s="3">
        <v>2836</v>
      </c>
      <c r="B49" s="3" t="s">
        <v>2836</v>
      </c>
      <c r="C49" s="3" t="s">
        <v>6946</v>
      </c>
      <c r="D49" s="23">
        <v>450</v>
      </c>
      <c r="E49" s="23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f t="shared" si="0"/>
        <v>108</v>
      </c>
      <c r="P49" s="24">
        <f t="shared" si="1"/>
        <v>44.09</v>
      </c>
      <c r="Q49" s="25" t="s">
        <v>8315</v>
      </c>
      <c r="R49" s="3" t="s">
        <v>8316</v>
      </c>
      <c r="S49" s="4">
        <f t="shared" si="2"/>
        <v>42746.261782407411</v>
      </c>
      <c r="T49" s="4">
        <f t="shared" si="3"/>
        <v>42784.207638888889</v>
      </c>
      <c r="U49" s="3">
        <f t="shared" si="4"/>
        <v>38</v>
      </c>
    </row>
    <row r="50" spans="1:21" ht="30" x14ac:dyDescent="0.25">
      <c r="A50" s="3">
        <v>2838</v>
      </c>
      <c r="B50" s="3" t="s">
        <v>2838</v>
      </c>
      <c r="C50" s="3" t="s">
        <v>6948</v>
      </c>
      <c r="D50" s="23">
        <v>2000</v>
      </c>
      <c r="E50" s="23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f t="shared" si="0"/>
        <v>120</v>
      </c>
      <c r="P50" s="24">
        <f t="shared" si="1"/>
        <v>44.54</v>
      </c>
      <c r="Q50" s="25" t="s">
        <v>8315</v>
      </c>
      <c r="R50" s="3" t="s">
        <v>8316</v>
      </c>
      <c r="S50" s="4">
        <f t="shared" si="2"/>
        <v>41842.607592592591</v>
      </c>
      <c r="T50" s="4">
        <f t="shared" si="3"/>
        <v>41864.916666666664</v>
      </c>
      <c r="U50" s="3">
        <f t="shared" si="4"/>
        <v>22</v>
      </c>
    </row>
    <row r="51" spans="1:21" ht="30" x14ac:dyDescent="0.25">
      <c r="A51" s="3">
        <v>2839</v>
      </c>
      <c r="B51" s="3" t="s">
        <v>2839</v>
      </c>
      <c r="C51" s="3" t="s">
        <v>6949</v>
      </c>
      <c r="D51" s="23">
        <v>3500</v>
      </c>
      <c r="E51" s="23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f t="shared" si="0"/>
        <v>111</v>
      </c>
      <c r="P51" s="24">
        <f t="shared" si="1"/>
        <v>125.81</v>
      </c>
      <c r="Q51" s="25" t="s">
        <v>8315</v>
      </c>
      <c r="R51" s="3" t="s">
        <v>8316</v>
      </c>
      <c r="S51" s="4">
        <f t="shared" si="2"/>
        <v>41853.240208333329</v>
      </c>
      <c r="T51" s="4">
        <f t="shared" si="3"/>
        <v>41876.207638888889</v>
      </c>
      <c r="U51" s="3">
        <f t="shared" si="4"/>
        <v>23</v>
      </c>
    </row>
    <row r="52" spans="1:21" ht="45" x14ac:dyDescent="0.25">
      <c r="A52" s="3">
        <v>2961</v>
      </c>
      <c r="B52" s="3" t="s">
        <v>2961</v>
      </c>
      <c r="C52" s="3" t="s">
        <v>7071</v>
      </c>
      <c r="D52" s="23">
        <v>5000</v>
      </c>
      <c r="E52" s="23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f t="shared" si="0"/>
        <v>110</v>
      </c>
      <c r="P52" s="24">
        <f t="shared" si="1"/>
        <v>50.75</v>
      </c>
      <c r="Q52" s="25" t="s">
        <v>8315</v>
      </c>
      <c r="R52" s="3" t="s">
        <v>8316</v>
      </c>
      <c r="S52" s="4">
        <f t="shared" si="2"/>
        <v>42061.212488425925</v>
      </c>
      <c r="T52" s="4">
        <f t="shared" si="3"/>
        <v>42089.166666666672</v>
      </c>
      <c r="U52" s="3">
        <f t="shared" si="4"/>
        <v>28</v>
      </c>
    </row>
    <row r="53" spans="1:21" ht="45" x14ac:dyDescent="0.25">
      <c r="A53" s="3">
        <v>2962</v>
      </c>
      <c r="B53" s="3" t="s">
        <v>2962</v>
      </c>
      <c r="C53" s="3" t="s">
        <v>7072</v>
      </c>
      <c r="D53" s="23">
        <v>1000</v>
      </c>
      <c r="E53" s="23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f t="shared" si="0"/>
        <v>122</v>
      </c>
      <c r="P53" s="24">
        <f t="shared" si="1"/>
        <v>60.9</v>
      </c>
      <c r="Q53" s="25" t="s">
        <v>8315</v>
      </c>
      <c r="R53" s="3" t="s">
        <v>8316</v>
      </c>
      <c r="S53" s="4">
        <f t="shared" si="2"/>
        <v>42036.24428240741</v>
      </c>
      <c r="T53" s="4">
        <f t="shared" si="3"/>
        <v>42064.290972222225</v>
      </c>
      <c r="U53" s="3">
        <f t="shared" si="4"/>
        <v>28</v>
      </c>
    </row>
    <row r="54" spans="1:21" ht="45" x14ac:dyDescent="0.25">
      <c r="A54" s="3">
        <v>2963</v>
      </c>
      <c r="B54" s="3" t="s">
        <v>2963</v>
      </c>
      <c r="C54" s="3" t="s">
        <v>7073</v>
      </c>
      <c r="D54" s="23">
        <v>10000</v>
      </c>
      <c r="E54" s="23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f t="shared" si="0"/>
        <v>107</v>
      </c>
      <c r="P54" s="24">
        <f t="shared" si="1"/>
        <v>109.03</v>
      </c>
      <c r="Q54" s="25" t="s">
        <v>8315</v>
      </c>
      <c r="R54" s="3" t="s">
        <v>8316</v>
      </c>
      <c r="S54" s="4">
        <f t="shared" si="2"/>
        <v>42157.470185185186</v>
      </c>
      <c r="T54" s="4">
        <f t="shared" si="3"/>
        <v>42187.470185185186</v>
      </c>
      <c r="U54" s="3">
        <f t="shared" si="4"/>
        <v>30</v>
      </c>
    </row>
    <row r="55" spans="1:21" ht="30" x14ac:dyDescent="0.25">
      <c r="A55" s="3">
        <v>2964</v>
      </c>
      <c r="B55" s="3" t="s">
        <v>2964</v>
      </c>
      <c r="C55" s="3" t="s">
        <v>7074</v>
      </c>
      <c r="D55" s="23">
        <v>5000</v>
      </c>
      <c r="E55" s="23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f t="shared" si="0"/>
        <v>101</v>
      </c>
      <c r="P55" s="24">
        <f t="shared" si="1"/>
        <v>25.69</v>
      </c>
      <c r="Q55" s="25" t="s">
        <v>8315</v>
      </c>
      <c r="R55" s="3" t="s">
        <v>8316</v>
      </c>
      <c r="S55" s="4">
        <f t="shared" si="2"/>
        <v>41827.909942129627</v>
      </c>
      <c r="T55" s="4">
        <f t="shared" si="3"/>
        <v>41857.897222222222</v>
      </c>
      <c r="U55" s="3">
        <f t="shared" si="4"/>
        <v>30</v>
      </c>
    </row>
    <row r="56" spans="1:21" ht="45" x14ac:dyDescent="0.25">
      <c r="A56" s="3">
        <v>2965</v>
      </c>
      <c r="B56" s="3" t="s">
        <v>2965</v>
      </c>
      <c r="C56" s="3" t="s">
        <v>7075</v>
      </c>
      <c r="D56" s="23">
        <v>1500</v>
      </c>
      <c r="E56" s="23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f t="shared" si="0"/>
        <v>109</v>
      </c>
      <c r="P56" s="24">
        <f t="shared" si="1"/>
        <v>41.92</v>
      </c>
      <c r="Q56" s="25" t="s">
        <v>8315</v>
      </c>
      <c r="R56" s="3" t="s">
        <v>8316</v>
      </c>
      <c r="S56" s="4">
        <f t="shared" si="2"/>
        <v>42162.729548611111</v>
      </c>
      <c r="T56" s="4">
        <f t="shared" si="3"/>
        <v>42192.729548611111</v>
      </c>
      <c r="U56" s="3">
        <f t="shared" si="4"/>
        <v>30</v>
      </c>
    </row>
    <row r="57" spans="1:21" ht="30" x14ac:dyDescent="0.25">
      <c r="A57" s="3">
        <v>2966</v>
      </c>
      <c r="B57" s="3" t="s">
        <v>2966</v>
      </c>
      <c r="C57" s="3" t="s">
        <v>7076</v>
      </c>
      <c r="D57" s="23">
        <v>10000</v>
      </c>
      <c r="E57" s="23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f t="shared" si="0"/>
        <v>114</v>
      </c>
      <c r="P57" s="24">
        <f t="shared" si="1"/>
        <v>88.77</v>
      </c>
      <c r="Q57" s="25" t="s">
        <v>8315</v>
      </c>
      <c r="R57" s="3" t="s">
        <v>8316</v>
      </c>
      <c r="S57" s="4">
        <f t="shared" si="2"/>
        <v>42233.738564814819</v>
      </c>
      <c r="T57" s="4">
        <f t="shared" si="3"/>
        <v>42263.738564814819</v>
      </c>
      <c r="U57" s="3">
        <f t="shared" si="4"/>
        <v>30</v>
      </c>
    </row>
    <row r="58" spans="1:21" ht="30" x14ac:dyDescent="0.25">
      <c r="A58" s="3">
        <v>2967</v>
      </c>
      <c r="B58" s="3" t="s">
        <v>2967</v>
      </c>
      <c r="C58" s="3" t="s">
        <v>7077</v>
      </c>
      <c r="D58" s="23">
        <v>5000</v>
      </c>
      <c r="E58" s="23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f t="shared" si="0"/>
        <v>114</v>
      </c>
      <c r="P58" s="24">
        <f t="shared" si="1"/>
        <v>80.23</v>
      </c>
      <c r="Q58" s="25" t="s">
        <v>8315</v>
      </c>
      <c r="R58" s="3" t="s">
        <v>8316</v>
      </c>
      <c r="S58" s="4">
        <f t="shared" si="2"/>
        <v>42042.197824074072</v>
      </c>
      <c r="T58" s="4">
        <f t="shared" si="3"/>
        <v>42072.156157407408</v>
      </c>
      <c r="U58" s="3">
        <f t="shared" si="4"/>
        <v>30</v>
      </c>
    </row>
    <row r="59" spans="1:21" ht="30" x14ac:dyDescent="0.25">
      <c r="A59" s="3">
        <v>2968</v>
      </c>
      <c r="B59" s="3" t="s">
        <v>2968</v>
      </c>
      <c r="C59" s="3" t="s">
        <v>7078</v>
      </c>
      <c r="D59" s="23">
        <v>3500</v>
      </c>
      <c r="E59" s="23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f t="shared" si="0"/>
        <v>106</v>
      </c>
      <c r="P59" s="24">
        <f t="shared" si="1"/>
        <v>78.94</v>
      </c>
      <c r="Q59" s="25" t="s">
        <v>8315</v>
      </c>
      <c r="R59" s="3" t="s">
        <v>8316</v>
      </c>
      <c r="S59" s="4">
        <f t="shared" si="2"/>
        <v>42585.523842592593</v>
      </c>
      <c r="T59" s="4">
        <f t="shared" si="3"/>
        <v>42599.165972222225</v>
      </c>
      <c r="U59" s="3">
        <f t="shared" si="4"/>
        <v>14</v>
      </c>
    </row>
    <row r="60" spans="1:21" ht="30" x14ac:dyDescent="0.25">
      <c r="A60" s="3">
        <v>2970</v>
      </c>
      <c r="B60" s="3" t="s">
        <v>2970</v>
      </c>
      <c r="C60" s="3" t="s">
        <v>7080</v>
      </c>
      <c r="D60" s="23">
        <v>6000</v>
      </c>
      <c r="E60" s="23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f t="shared" si="0"/>
        <v>106</v>
      </c>
      <c r="P60" s="24">
        <f t="shared" si="1"/>
        <v>69.89</v>
      </c>
      <c r="Q60" s="25" t="s">
        <v>8315</v>
      </c>
      <c r="R60" s="3" t="s">
        <v>8316</v>
      </c>
      <c r="S60" s="4">
        <f t="shared" si="2"/>
        <v>41808.669571759259</v>
      </c>
      <c r="T60" s="4">
        <f t="shared" si="3"/>
        <v>41838.669571759259</v>
      </c>
      <c r="U60" s="3">
        <f t="shared" si="4"/>
        <v>30</v>
      </c>
    </row>
    <row r="61" spans="1:21" ht="45" x14ac:dyDescent="0.25">
      <c r="A61" s="3">
        <v>2971</v>
      </c>
      <c r="B61" s="3" t="s">
        <v>2971</v>
      </c>
      <c r="C61" s="3" t="s">
        <v>7081</v>
      </c>
      <c r="D61" s="23">
        <v>3200</v>
      </c>
      <c r="E61" s="23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f t="shared" si="0"/>
        <v>100</v>
      </c>
      <c r="P61" s="24">
        <f t="shared" si="1"/>
        <v>74.53</v>
      </c>
      <c r="Q61" s="25" t="s">
        <v>8315</v>
      </c>
      <c r="R61" s="3" t="s">
        <v>8316</v>
      </c>
      <c r="S61" s="4">
        <f t="shared" si="2"/>
        <v>41852.658310185187</v>
      </c>
      <c r="T61" s="4">
        <f t="shared" si="3"/>
        <v>41882.658310185187</v>
      </c>
      <c r="U61" s="3">
        <f t="shared" si="4"/>
        <v>30</v>
      </c>
    </row>
    <row r="62" spans="1:21" ht="30" x14ac:dyDescent="0.25">
      <c r="A62" s="3">
        <v>2972</v>
      </c>
      <c r="B62" s="3" t="s">
        <v>2972</v>
      </c>
      <c r="C62" s="3" t="s">
        <v>7082</v>
      </c>
      <c r="D62" s="23">
        <v>2000</v>
      </c>
      <c r="E62" s="23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f t="shared" si="0"/>
        <v>105</v>
      </c>
      <c r="P62" s="24">
        <f t="shared" si="1"/>
        <v>123.94</v>
      </c>
      <c r="Q62" s="25" t="s">
        <v>8315</v>
      </c>
      <c r="R62" s="3" t="s">
        <v>8316</v>
      </c>
      <c r="S62" s="4">
        <f t="shared" si="2"/>
        <v>42694.110185185185</v>
      </c>
      <c r="T62" s="4">
        <f t="shared" si="3"/>
        <v>42709.041666666672</v>
      </c>
      <c r="U62" s="3">
        <f t="shared" si="4"/>
        <v>15</v>
      </c>
    </row>
    <row r="63" spans="1:21" ht="45" x14ac:dyDescent="0.25">
      <c r="A63" s="3">
        <v>2973</v>
      </c>
      <c r="B63" s="3" t="s">
        <v>2973</v>
      </c>
      <c r="C63" s="3" t="s">
        <v>7083</v>
      </c>
      <c r="D63" s="23">
        <v>5000</v>
      </c>
      <c r="E63" s="23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f t="shared" si="0"/>
        <v>175</v>
      </c>
      <c r="P63" s="24">
        <f t="shared" si="1"/>
        <v>264.85000000000002</v>
      </c>
      <c r="Q63" s="25" t="s">
        <v>8315</v>
      </c>
      <c r="R63" s="3" t="s">
        <v>8316</v>
      </c>
      <c r="S63" s="4">
        <f t="shared" si="2"/>
        <v>42341.818379629629</v>
      </c>
      <c r="T63" s="4">
        <f t="shared" si="3"/>
        <v>42370.166666666672</v>
      </c>
      <c r="U63" s="3">
        <f t="shared" si="4"/>
        <v>28</v>
      </c>
    </row>
    <row r="64" spans="1:21" ht="45" x14ac:dyDescent="0.25">
      <c r="A64" s="3">
        <v>2974</v>
      </c>
      <c r="B64" s="3" t="s">
        <v>2974</v>
      </c>
      <c r="C64" s="3" t="s">
        <v>7084</v>
      </c>
      <c r="D64" s="23">
        <v>5000</v>
      </c>
      <c r="E64" s="23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f t="shared" si="0"/>
        <v>102</v>
      </c>
      <c r="P64" s="24">
        <f t="shared" si="1"/>
        <v>58.62</v>
      </c>
      <c r="Q64" s="25" t="s">
        <v>8315</v>
      </c>
      <c r="R64" s="3" t="s">
        <v>8316</v>
      </c>
      <c r="S64" s="4">
        <f t="shared" si="2"/>
        <v>41880.061006944445</v>
      </c>
      <c r="T64" s="4">
        <f t="shared" si="3"/>
        <v>41908.065972222219</v>
      </c>
      <c r="U64" s="3">
        <f t="shared" si="4"/>
        <v>28</v>
      </c>
    </row>
    <row r="65" spans="1:21" ht="45" x14ac:dyDescent="0.25">
      <c r="A65" s="3">
        <v>2975</v>
      </c>
      <c r="B65" s="3" t="s">
        <v>2975</v>
      </c>
      <c r="C65" s="3" t="s">
        <v>7085</v>
      </c>
      <c r="D65" s="23">
        <v>8000</v>
      </c>
      <c r="E65" s="23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f t="shared" si="0"/>
        <v>100</v>
      </c>
      <c r="P65" s="24">
        <f t="shared" si="1"/>
        <v>70.88</v>
      </c>
      <c r="Q65" s="25" t="s">
        <v>8315</v>
      </c>
      <c r="R65" s="3" t="s">
        <v>8316</v>
      </c>
      <c r="S65" s="4">
        <f t="shared" si="2"/>
        <v>41941.683865740742</v>
      </c>
      <c r="T65" s="4">
        <f t="shared" si="3"/>
        <v>41970.125</v>
      </c>
      <c r="U65" s="3">
        <f t="shared" si="4"/>
        <v>28</v>
      </c>
    </row>
    <row r="66" spans="1:21" ht="45" x14ac:dyDescent="0.25">
      <c r="A66" s="3">
        <v>2977</v>
      </c>
      <c r="B66" s="3" t="s">
        <v>2977</v>
      </c>
      <c r="C66" s="3" t="s">
        <v>7087</v>
      </c>
      <c r="D66" s="23">
        <v>3000</v>
      </c>
      <c r="E66" s="23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f t="shared" ref="O66:O129" si="5">ROUND(E66/D66*100,0)</f>
        <v>114</v>
      </c>
      <c r="P66" s="24">
        <f t="shared" ref="P66:P129" si="6">IFERROR(ROUND(E66/L66,2),0)</f>
        <v>113.57</v>
      </c>
      <c r="Q66" s="25" t="s">
        <v>8315</v>
      </c>
      <c r="R66" s="3" t="s">
        <v>8316</v>
      </c>
      <c r="S66" s="4">
        <f t="shared" ref="S66:S129" si="7">(J66/60/60/24)+DATE(1970,1,1)</f>
        <v>42026.88118055556</v>
      </c>
      <c r="T66" s="4">
        <f t="shared" ref="T66:T129" si="8">(I66/60/60/24)+DATE(1970,1,1)</f>
        <v>42086.093055555553</v>
      </c>
      <c r="U66" s="3">
        <f t="shared" ref="U66:U129" si="9">ROUND(T66-S66,0)</f>
        <v>59</v>
      </c>
    </row>
    <row r="67" spans="1:21" ht="45" x14ac:dyDescent="0.25">
      <c r="A67" s="3">
        <v>2978</v>
      </c>
      <c r="B67" s="3" t="s">
        <v>2978</v>
      </c>
      <c r="C67" s="3" t="s">
        <v>7088</v>
      </c>
      <c r="D67" s="23">
        <v>750</v>
      </c>
      <c r="E67" s="23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f t="shared" si="5"/>
        <v>129</v>
      </c>
      <c r="P67" s="24">
        <f t="shared" si="6"/>
        <v>60.69</v>
      </c>
      <c r="Q67" s="25" t="s">
        <v>8315</v>
      </c>
      <c r="R67" s="3" t="s">
        <v>8316</v>
      </c>
      <c r="S67" s="4">
        <f t="shared" si="7"/>
        <v>41922.640590277777</v>
      </c>
      <c r="T67" s="4">
        <f t="shared" si="8"/>
        <v>41932.249305555553</v>
      </c>
      <c r="U67" s="3">
        <f t="shared" si="9"/>
        <v>10</v>
      </c>
    </row>
    <row r="68" spans="1:21" ht="30" x14ac:dyDescent="0.25">
      <c r="A68" s="3">
        <v>2979</v>
      </c>
      <c r="B68" s="3" t="s">
        <v>2979</v>
      </c>
      <c r="C68" s="3" t="s">
        <v>7089</v>
      </c>
      <c r="D68" s="23">
        <v>5000</v>
      </c>
      <c r="E68" s="23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f t="shared" si="5"/>
        <v>101</v>
      </c>
      <c r="P68" s="24">
        <f t="shared" si="6"/>
        <v>110.22</v>
      </c>
      <c r="Q68" s="25" t="s">
        <v>8315</v>
      </c>
      <c r="R68" s="3" t="s">
        <v>8316</v>
      </c>
      <c r="S68" s="4">
        <f t="shared" si="7"/>
        <v>41993.824340277773</v>
      </c>
      <c r="T68" s="4">
        <f t="shared" si="8"/>
        <v>42010.25</v>
      </c>
      <c r="U68" s="3">
        <f t="shared" si="9"/>
        <v>16</v>
      </c>
    </row>
    <row r="69" spans="1:21" ht="30" x14ac:dyDescent="0.25">
      <c r="A69" s="3">
        <v>2980</v>
      </c>
      <c r="B69" s="3" t="s">
        <v>2980</v>
      </c>
      <c r="C69" s="3" t="s">
        <v>7090</v>
      </c>
      <c r="D69" s="23">
        <v>3000</v>
      </c>
      <c r="E69" s="23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f t="shared" si="5"/>
        <v>109</v>
      </c>
      <c r="P69" s="24">
        <f t="shared" si="6"/>
        <v>136.46</v>
      </c>
      <c r="Q69" s="25" t="s">
        <v>8315</v>
      </c>
      <c r="R69" s="3" t="s">
        <v>8316</v>
      </c>
      <c r="S69" s="4">
        <f t="shared" si="7"/>
        <v>42219.915856481486</v>
      </c>
      <c r="T69" s="4">
        <f t="shared" si="8"/>
        <v>42240.083333333328</v>
      </c>
      <c r="U69" s="3">
        <f t="shared" si="9"/>
        <v>20</v>
      </c>
    </row>
    <row r="70" spans="1:21" ht="30" x14ac:dyDescent="0.25">
      <c r="A70" s="3">
        <v>3147</v>
      </c>
      <c r="B70" s="3" t="s">
        <v>3147</v>
      </c>
      <c r="C70" s="3" t="s">
        <v>7257</v>
      </c>
      <c r="D70" s="23">
        <v>20000</v>
      </c>
      <c r="E70" s="23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f t="shared" si="5"/>
        <v>118</v>
      </c>
      <c r="P70" s="24">
        <f t="shared" si="6"/>
        <v>110.35</v>
      </c>
      <c r="Q70" s="25" t="s">
        <v>8315</v>
      </c>
      <c r="R70" s="3" t="s">
        <v>8316</v>
      </c>
      <c r="S70" s="4">
        <f t="shared" si="7"/>
        <v>41909.969386574077</v>
      </c>
      <c r="T70" s="4">
        <f t="shared" si="8"/>
        <v>41950.011053240742</v>
      </c>
      <c r="U70" s="3">
        <f t="shared" si="9"/>
        <v>40</v>
      </c>
    </row>
    <row r="71" spans="1:21" ht="30" x14ac:dyDescent="0.25">
      <c r="A71" s="3">
        <v>3148</v>
      </c>
      <c r="B71" s="3" t="s">
        <v>3148</v>
      </c>
      <c r="C71" s="3" t="s">
        <v>7258</v>
      </c>
      <c r="D71" s="23">
        <v>1800</v>
      </c>
      <c r="E71" s="23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f t="shared" si="5"/>
        <v>131</v>
      </c>
      <c r="P71" s="24">
        <f t="shared" si="6"/>
        <v>41.42</v>
      </c>
      <c r="Q71" s="25" t="s">
        <v>8315</v>
      </c>
      <c r="R71" s="3" t="s">
        <v>8316</v>
      </c>
      <c r="S71" s="4">
        <f t="shared" si="7"/>
        <v>41891.665324074071</v>
      </c>
      <c r="T71" s="4">
        <f t="shared" si="8"/>
        <v>41913.166666666664</v>
      </c>
      <c r="U71" s="3">
        <f t="shared" si="9"/>
        <v>22</v>
      </c>
    </row>
    <row r="72" spans="1:21" ht="45" x14ac:dyDescent="0.25">
      <c r="A72" s="3">
        <v>3149</v>
      </c>
      <c r="B72" s="3" t="s">
        <v>3149</v>
      </c>
      <c r="C72" s="3" t="s">
        <v>7259</v>
      </c>
      <c r="D72" s="23">
        <v>1250</v>
      </c>
      <c r="E72" s="23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f t="shared" si="5"/>
        <v>104</v>
      </c>
      <c r="P72" s="24">
        <f t="shared" si="6"/>
        <v>52</v>
      </c>
      <c r="Q72" s="25" t="s">
        <v>8315</v>
      </c>
      <c r="R72" s="3" t="s">
        <v>8316</v>
      </c>
      <c r="S72" s="4">
        <f t="shared" si="7"/>
        <v>41226.017361111109</v>
      </c>
      <c r="T72" s="4">
        <f t="shared" si="8"/>
        <v>41250.083333333336</v>
      </c>
      <c r="U72" s="3">
        <f t="shared" si="9"/>
        <v>24</v>
      </c>
    </row>
    <row r="73" spans="1:21" ht="45" x14ac:dyDescent="0.25">
      <c r="A73" s="3">
        <v>3150</v>
      </c>
      <c r="B73" s="3" t="s">
        <v>3150</v>
      </c>
      <c r="C73" s="3" t="s">
        <v>7260</v>
      </c>
      <c r="D73" s="23">
        <v>3500</v>
      </c>
      <c r="E73" s="23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f t="shared" si="5"/>
        <v>101</v>
      </c>
      <c r="P73" s="24">
        <f t="shared" si="6"/>
        <v>33.99</v>
      </c>
      <c r="Q73" s="25" t="s">
        <v>8315</v>
      </c>
      <c r="R73" s="3" t="s">
        <v>8316</v>
      </c>
      <c r="S73" s="4">
        <f t="shared" si="7"/>
        <v>40478.263923611114</v>
      </c>
      <c r="T73" s="4">
        <f t="shared" si="8"/>
        <v>40568.166666666664</v>
      </c>
      <c r="U73" s="3">
        <f t="shared" si="9"/>
        <v>90</v>
      </c>
    </row>
    <row r="74" spans="1:21" ht="30" x14ac:dyDescent="0.25">
      <c r="A74" s="3">
        <v>3151</v>
      </c>
      <c r="B74" s="3" t="s">
        <v>3151</v>
      </c>
      <c r="C74" s="3" t="s">
        <v>7261</v>
      </c>
      <c r="D74" s="23">
        <v>3500</v>
      </c>
      <c r="E74" s="23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f t="shared" si="5"/>
        <v>100</v>
      </c>
      <c r="P74" s="24">
        <f t="shared" si="6"/>
        <v>103.35</v>
      </c>
      <c r="Q74" s="25" t="s">
        <v>8315</v>
      </c>
      <c r="R74" s="3" t="s">
        <v>8316</v>
      </c>
      <c r="S74" s="4">
        <f t="shared" si="7"/>
        <v>41862.83997685185</v>
      </c>
      <c r="T74" s="4">
        <f t="shared" si="8"/>
        <v>41892.83997685185</v>
      </c>
      <c r="U74" s="3">
        <f t="shared" si="9"/>
        <v>30</v>
      </c>
    </row>
    <row r="75" spans="1:21" ht="30" x14ac:dyDescent="0.25">
      <c r="A75" s="3">
        <v>3153</v>
      </c>
      <c r="B75" s="3" t="s">
        <v>3153</v>
      </c>
      <c r="C75" s="3" t="s">
        <v>7263</v>
      </c>
      <c r="D75" s="23">
        <v>3000</v>
      </c>
      <c r="E75" s="23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f t="shared" si="5"/>
        <v>336</v>
      </c>
      <c r="P75" s="24">
        <f t="shared" si="6"/>
        <v>41.77</v>
      </c>
      <c r="Q75" s="25" t="s">
        <v>8315</v>
      </c>
      <c r="R75" s="3" t="s">
        <v>8316</v>
      </c>
      <c r="S75" s="4">
        <f t="shared" si="7"/>
        <v>40633.154363425929</v>
      </c>
      <c r="T75" s="4">
        <f t="shared" si="8"/>
        <v>40664.207638888889</v>
      </c>
      <c r="U75" s="3">
        <f t="shared" si="9"/>
        <v>31</v>
      </c>
    </row>
    <row r="76" spans="1:21" ht="45" x14ac:dyDescent="0.25">
      <c r="A76" s="3">
        <v>3154</v>
      </c>
      <c r="B76" s="3" t="s">
        <v>3154</v>
      </c>
      <c r="C76" s="3" t="s">
        <v>7264</v>
      </c>
      <c r="D76" s="23">
        <v>7000</v>
      </c>
      <c r="E76" s="23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f t="shared" si="5"/>
        <v>113</v>
      </c>
      <c r="P76" s="24">
        <f t="shared" si="6"/>
        <v>64.27</v>
      </c>
      <c r="Q76" s="25" t="s">
        <v>8315</v>
      </c>
      <c r="R76" s="3" t="s">
        <v>8316</v>
      </c>
      <c r="S76" s="4">
        <f t="shared" si="7"/>
        <v>40970.875671296293</v>
      </c>
      <c r="T76" s="4">
        <f t="shared" si="8"/>
        <v>41000.834004629629</v>
      </c>
      <c r="U76" s="3">
        <f t="shared" si="9"/>
        <v>30</v>
      </c>
    </row>
    <row r="77" spans="1:21" ht="30" x14ac:dyDescent="0.25">
      <c r="A77" s="3">
        <v>3156</v>
      </c>
      <c r="B77" s="3" t="s">
        <v>3156</v>
      </c>
      <c r="C77" s="3" t="s">
        <v>7266</v>
      </c>
      <c r="D77" s="23">
        <v>5500</v>
      </c>
      <c r="E77" s="23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f t="shared" si="5"/>
        <v>102</v>
      </c>
      <c r="P77" s="24">
        <f t="shared" si="6"/>
        <v>62.92</v>
      </c>
      <c r="Q77" s="25" t="s">
        <v>8315</v>
      </c>
      <c r="R77" s="3" t="s">
        <v>8316</v>
      </c>
      <c r="S77" s="4">
        <f t="shared" si="7"/>
        <v>41026.953055555554</v>
      </c>
      <c r="T77" s="4">
        <f t="shared" si="8"/>
        <v>41061.953055555554</v>
      </c>
      <c r="U77" s="3">
        <f t="shared" si="9"/>
        <v>35</v>
      </c>
    </row>
    <row r="78" spans="1:21" x14ac:dyDescent="0.25">
      <c r="A78" s="3">
        <v>3157</v>
      </c>
      <c r="B78" s="3" t="s">
        <v>3157</v>
      </c>
      <c r="C78" s="3" t="s">
        <v>7267</v>
      </c>
      <c r="D78" s="23">
        <v>4000</v>
      </c>
      <c r="E78" s="23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f t="shared" si="5"/>
        <v>101</v>
      </c>
      <c r="P78" s="24">
        <f t="shared" si="6"/>
        <v>98.54</v>
      </c>
      <c r="Q78" s="25" t="s">
        <v>8315</v>
      </c>
      <c r="R78" s="3" t="s">
        <v>8316</v>
      </c>
      <c r="S78" s="4">
        <f t="shared" si="7"/>
        <v>41829.788252314815</v>
      </c>
      <c r="T78" s="4">
        <f t="shared" si="8"/>
        <v>41839.208333333336</v>
      </c>
      <c r="U78" s="3">
        <f t="shared" si="9"/>
        <v>9</v>
      </c>
    </row>
    <row r="79" spans="1:21" x14ac:dyDescent="0.25">
      <c r="A79" s="3">
        <v>3158</v>
      </c>
      <c r="B79" s="3" t="s">
        <v>3158</v>
      </c>
      <c r="C79" s="3" t="s">
        <v>7268</v>
      </c>
      <c r="D79" s="23">
        <v>5000</v>
      </c>
      <c r="E79" s="23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f t="shared" si="5"/>
        <v>114</v>
      </c>
      <c r="P79" s="24">
        <f t="shared" si="6"/>
        <v>82.61</v>
      </c>
      <c r="Q79" s="25" t="s">
        <v>8315</v>
      </c>
      <c r="R79" s="3" t="s">
        <v>8316</v>
      </c>
      <c r="S79" s="4">
        <f t="shared" si="7"/>
        <v>41447.839722222219</v>
      </c>
      <c r="T79" s="4">
        <f t="shared" si="8"/>
        <v>41477.839722222219</v>
      </c>
      <c r="U79" s="3">
        <f t="shared" si="9"/>
        <v>30</v>
      </c>
    </row>
    <row r="80" spans="1:21" ht="30" x14ac:dyDescent="0.25">
      <c r="A80" s="3">
        <v>3159</v>
      </c>
      <c r="B80" s="3" t="s">
        <v>3159</v>
      </c>
      <c r="C80" s="3" t="s">
        <v>7269</v>
      </c>
      <c r="D80" s="23">
        <v>1500</v>
      </c>
      <c r="E80" s="23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f t="shared" si="5"/>
        <v>133</v>
      </c>
      <c r="P80" s="24">
        <f t="shared" si="6"/>
        <v>38.5</v>
      </c>
      <c r="Q80" s="25" t="s">
        <v>8315</v>
      </c>
      <c r="R80" s="3" t="s">
        <v>8316</v>
      </c>
      <c r="S80" s="4">
        <f t="shared" si="7"/>
        <v>40884.066678240742</v>
      </c>
      <c r="T80" s="4">
        <f t="shared" si="8"/>
        <v>40926.958333333336</v>
      </c>
      <c r="U80" s="3">
        <f t="shared" si="9"/>
        <v>43</v>
      </c>
    </row>
    <row r="81" spans="1:21" ht="30" x14ac:dyDescent="0.25">
      <c r="A81" s="3">
        <v>3160</v>
      </c>
      <c r="B81" s="3" t="s">
        <v>3160</v>
      </c>
      <c r="C81" s="3" t="s">
        <v>7270</v>
      </c>
      <c r="D81" s="23">
        <v>4500</v>
      </c>
      <c r="E81" s="23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f t="shared" si="5"/>
        <v>102</v>
      </c>
      <c r="P81" s="24">
        <f t="shared" si="6"/>
        <v>80.16</v>
      </c>
      <c r="Q81" s="25" t="s">
        <v>8315</v>
      </c>
      <c r="R81" s="3" t="s">
        <v>8316</v>
      </c>
      <c r="S81" s="4">
        <f t="shared" si="7"/>
        <v>41841.26489583333</v>
      </c>
      <c r="T81" s="4">
        <f t="shared" si="8"/>
        <v>41864.207638888889</v>
      </c>
      <c r="U81" s="3">
        <f t="shared" si="9"/>
        <v>23</v>
      </c>
    </row>
    <row r="82" spans="1:21" ht="45" x14ac:dyDescent="0.25">
      <c r="A82" s="3">
        <v>3162</v>
      </c>
      <c r="B82" s="3" t="s">
        <v>3162</v>
      </c>
      <c r="C82" s="3" t="s">
        <v>7272</v>
      </c>
      <c r="D82" s="23">
        <v>4000</v>
      </c>
      <c r="E82" s="23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f t="shared" si="5"/>
        <v>127</v>
      </c>
      <c r="P82" s="24">
        <f t="shared" si="6"/>
        <v>80.73</v>
      </c>
      <c r="Q82" s="25" t="s">
        <v>8315</v>
      </c>
      <c r="R82" s="3" t="s">
        <v>8316</v>
      </c>
      <c r="S82" s="4">
        <f t="shared" si="7"/>
        <v>41799.685902777775</v>
      </c>
      <c r="T82" s="4">
        <f t="shared" si="8"/>
        <v>41827.083333333336</v>
      </c>
      <c r="U82" s="3">
        <f t="shared" si="9"/>
        <v>27</v>
      </c>
    </row>
    <row r="83" spans="1:21" ht="30" x14ac:dyDescent="0.25">
      <c r="A83" s="3">
        <v>3163</v>
      </c>
      <c r="B83" s="3" t="s">
        <v>3163</v>
      </c>
      <c r="C83" s="3" t="s">
        <v>7273</v>
      </c>
      <c r="D83" s="23">
        <v>13000</v>
      </c>
      <c r="E83" s="23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f t="shared" si="5"/>
        <v>111</v>
      </c>
      <c r="P83" s="24">
        <f t="shared" si="6"/>
        <v>200.69</v>
      </c>
      <c r="Q83" s="25" t="s">
        <v>8315</v>
      </c>
      <c r="R83" s="3" t="s">
        <v>8316</v>
      </c>
      <c r="S83" s="4">
        <f t="shared" si="7"/>
        <v>41775.753761574073</v>
      </c>
      <c r="T83" s="4">
        <f t="shared" si="8"/>
        <v>41805.753761574073</v>
      </c>
      <c r="U83" s="3">
        <f t="shared" si="9"/>
        <v>30</v>
      </c>
    </row>
    <row r="84" spans="1:21" ht="45" x14ac:dyDescent="0.25">
      <c r="A84" s="3">
        <v>3164</v>
      </c>
      <c r="B84" s="3" t="s">
        <v>3164</v>
      </c>
      <c r="C84" s="3" t="s">
        <v>7274</v>
      </c>
      <c r="D84" s="23">
        <v>2500</v>
      </c>
      <c r="E84" s="23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f t="shared" si="5"/>
        <v>107</v>
      </c>
      <c r="P84" s="24">
        <f t="shared" si="6"/>
        <v>37.590000000000003</v>
      </c>
      <c r="Q84" s="25" t="s">
        <v>8315</v>
      </c>
      <c r="R84" s="3" t="s">
        <v>8316</v>
      </c>
      <c r="S84" s="4">
        <f t="shared" si="7"/>
        <v>41766.80572916667</v>
      </c>
      <c r="T84" s="4">
        <f t="shared" si="8"/>
        <v>41799.80572916667</v>
      </c>
      <c r="U84" s="3">
        <f t="shared" si="9"/>
        <v>33</v>
      </c>
    </row>
    <row r="85" spans="1:21" ht="45" x14ac:dyDescent="0.25">
      <c r="A85" s="3">
        <v>3165</v>
      </c>
      <c r="B85" s="3" t="s">
        <v>3165</v>
      </c>
      <c r="C85" s="3" t="s">
        <v>7275</v>
      </c>
      <c r="D85" s="23">
        <v>750</v>
      </c>
      <c r="E85" s="23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f t="shared" si="5"/>
        <v>163</v>
      </c>
      <c r="P85" s="24">
        <f t="shared" si="6"/>
        <v>58.1</v>
      </c>
      <c r="Q85" s="25" t="s">
        <v>8315</v>
      </c>
      <c r="R85" s="3" t="s">
        <v>8316</v>
      </c>
      <c r="S85" s="4">
        <f t="shared" si="7"/>
        <v>40644.159259259257</v>
      </c>
      <c r="T85" s="4">
        <f t="shared" si="8"/>
        <v>40666.165972222225</v>
      </c>
      <c r="U85" s="3">
        <f t="shared" si="9"/>
        <v>22</v>
      </c>
    </row>
    <row r="86" spans="1:21" ht="30" x14ac:dyDescent="0.25">
      <c r="A86" s="3">
        <v>3166</v>
      </c>
      <c r="B86" s="3" t="s">
        <v>3166</v>
      </c>
      <c r="C86" s="3" t="s">
        <v>7276</v>
      </c>
      <c r="D86" s="23">
        <v>35000</v>
      </c>
      <c r="E86" s="23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f t="shared" si="5"/>
        <v>160</v>
      </c>
      <c r="P86" s="24">
        <f t="shared" si="6"/>
        <v>60.3</v>
      </c>
      <c r="Q86" s="25" t="s">
        <v>8315</v>
      </c>
      <c r="R86" s="3" t="s">
        <v>8316</v>
      </c>
      <c r="S86" s="4">
        <f t="shared" si="7"/>
        <v>41940.69158564815</v>
      </c>
      <c r="T86" s="4">
        <f t="shared" si="8"/>
        <v>41969.332638888889</v>
      </c>
      <c r="U86" s="3">
        <f t="shared" si="9"/>
        <v>29</v>
      </c>
    </row>
    <row r="87" spans="1:21" ht="30" x14ac:dyDescent="0.25">
      <c r="A87" s="3">
        <v>3167</v>
      </c>
      <c r="B87" s="3" t="s">
        <v>3167</v>
      </c>
      <c r="C87" s="3" t="s">
        <v>7277</v>
      </c>
      <c r="D87" s="23">
        <v>3000</v>
      </c>
      <c r="E87" s="23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f t="shared" si="5"/>
        <v>116</v>
      </c>
      <c r="P87" s="24">
        <f t="shared" si="6"/>
        <v>63.36</v>
      </c>
      <c r="Q87" s="25" t="s">
        <v>8315</v>
      </c>
      <c r="R87" s="3" t="s">
        <v>8316</v>
      </c>
      <c r="S87" s="4">
        <f t="shared" si="7"/>
        <v>41839.175706018519</v>
      </c>
      <c r="T87" s="4">
        <f t="shared" si="8"/>
        <v>41853.175706018519</v>
      </c>
      <c r="U87" s="3">
        <f t="shared" si="9"/>
        <v>14</v>
      </c>
    </row>
    <row r="88" spans="1:21" ht="30" x14ac:dyDescent="0.25">
      <c r="A88" s="3">
        <v>3168</v>
      </c>
      <c r="B88" s="3" t="s">
        <v>3168</v>
      </c>
      <c r="C88" s="3" t="s">
        <v>7278</v>
      </c>
      <c r="D88" s="23">
        <v>2500</v>
      </c>
      <c r="E88" s="23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f t="shared" si="5"/>
        <v>124</v>
      </c>
      <c r="P88" s="24">
        <f t="shared" si="6"/>
        <v>50.9</v>
      </c>
      <c r="Q88" s="25" t="s">
        <v>8315</v>
      </c>
      <c r="R88" s="3" t="s">
        <v>8316</v>
      </c>
      <c r="S88" s="4">
        <f t="shared" si="7"/>
        <v>41772.105937500004</v>
      </c>
      <c r="T88" s="4">
        <f t="shared" si="8"/>
        <v>41803.916666666664</v>
      </c>
      <c r="U88" s="3">
        <f t="shared" si="9"/>
        <v>32</v>
      </c>
    </row>
    <row r="89" spans="1:21" ht="30" x14ac:dyDescent="0.25">
      <c r="A89" s="3">
        <v>3169</v>
      </c>
      <c r="B89" s="3" t="s">
        <v>3169</v>
      </c>
      <c r="C89" s="3" t="s">
        <v>7279</v>
      </c>
      <c r="D89" s="23">
        <v>8000</v>
      </c>
      <c r="E89" s="23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f t="shared" si="5"/>
        <v>103</v>
      </c>
      <c r="P89" s="24">
        <f t="shared" si="6"/>
        <v>100.5</v>
      </c>
      <c r="Q89" s="25" t="s">
        <v>8315</v>
      </c>
      <c r="R89" s="3" t="s">
        <v>8316</v>
      </c>
      <c r="S89" s="4">
        <f t="shared" si="7"/>
        <v>41591.737974537034</v>
      </c>
      <c r="T89" s="4">
        <f t="shared" si="8"/>
        <v>41621.207638888889</v>
      </c>
      <c r="U89" s="3">
        <f t="shared" si="9"/>
        <v>29</v>
      </c>
    </row>
    <row r="90" spans="1:21" ht="30" x14ac:dyDescent="0.25">
      <c r="A90" s="3">
        <v>3170</v>
      </c>
      <c r="B90" s="3" t="s">
        <v>3170</v>
      </c>
      <c r="C90" s="3" t="s">
        <v>7280</v>
      </c>
      <c r="D90" s="23">
        <v>2000</v>
      </c>
      <c r="E90" s="23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f t="shared" si="5"/>
        <v>112</v>
      </c>
      <c r="P90" s="24">
        <f t="shared" si="6"/>
        <v>31.62</v>
      </c>
      <c r="Q90" s="25" t="s">
        <v>8315</v>
      </c>
      <c r="R90" s="3" t="s">
        <v>8316</v>
      </c>
      <c r="S90" s="4">
        <f t="shared" si="7"/>
        <v>41789.080370370371</v>
      </c>
      <c r="T90" s="4">
        <f t="shared" si="8"/>
        <v>41822.166666666664</v>
      </c>
      <c r="U90" s="3">
        <f t="shared" si="9"/>
        <v>33</v>
      </c>
    </row>
    <row r="91" spans="1:21" ht="30" x14ac:dyDescent="0.25">
      <c r="A91" s="3">
        <v>3172</v>
      </c>
      <c r="B91" s="3" t="s">
        <v>3172</v>
      </c>
      <c r="C91" s="3" t="s">
        <v>7282</v>
      </c>
      <c r="D91" s="23">
        <v>2000</v>
      </c>
      <c r="E91" s="23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f t="shared" si="5"/>
        <v>115</v>
      </c>
      <c r="P91" s="24">
        <f t="shared" si="6"/>
        <v>79.31</v>
      </c>
      <c r="Q91" s="25" t="s">
        <v>8315</v>
      </c>
      <c r="R91" s="3" t="s">
        <v>8316</v>
      </c>
      <c r="S91" s="4">
        <f t="shared" si="7"/>
        <v>40923.729953703703</v>
      </c>
      <c r="T91" s="4">
        <f t="shared" si="8"/>
        <v>40953.729953703703</v>
      </c>
      <c r="U91" s="3">
        <f t="shared" si="9"/>
        <v>30</v>
      </c>
    </row>
    <row r="92" spans="1:21" ht="30" x14ac:dyDescent="0.25">
      <c r="A92" s="3">
        <v>3173</v>
      </c>
      <c r="B92" s="3" t="s">
        <v>3173</v>
      </c>
      <c r="C92" s="3" t="s">
        <v>7283</v>
      </c>
      <c r="D92" s="23">
        <v>10000</v>
      </c>
      <c r="E92" s="23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f t="shared" si="5"/>
        <v>103</v>
      </c>
      <c r="P92" s="24">
        <f t="shared" si="6"/>
        <v>139.19</v>
      </c>
      <c r="Q92" s="25" t="s">
        <v>8315</v>
      </c>
      <c r="R92" s="3" t="s">
        <v>8316</v>
      </c>
      <c r="S92" s="4">
        <f t="shared" si="7"/>
        <v>41878.878379629627</v>
      </c>
      <c r="T92" s="4">
        <f t="shared" si="8"/>
        <v>41908.878379629627</v>
      </c>
      <c r="U92" s="3">
        <f t="shared" si="9"/>
        <v>30</v>
      </c>
    </row>
    <row r="93" spans="1:21" ht="45" x14ac:dyDescent="0.25">
      <c r="A93" s="3">
        <v>3174</v>
      </c>
      <c r="B93" s="3" t="s">
        <v>3174</v>
      </c>
      <c r="C93" s="3" t="s">
        <v>7284</v>
      </c>
      <c r="D93" s="23">
        <v>3000</v>
      </c>
      <c r="E93" s="23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f t="shared" si="5"/>
        <v>101</v>
      </c>
      <c r="P93" s="24">
        <f t="shared" si="6"/>
        <v>131.91</v>
      </c>
      <c r="Q93" s="25" t="s">
        <v>8315</v>
      </c>
      <c r="R93" s="3" t="s">
        <v>8316</v>
      </c>
      <c r="S93" s="4">
        <f t="shared" si="7"/>
        <v>41862.864675925928</v>
      </c>
      <c r="T93" s="4">
        <f t="shared" si="8"/>
        <v>41876.864675925928</v>
      </c>
      <c r="U93" s="3">
        <f t="shared" si="9"/>
        <v>14</v>
      </c>
    </row>
    <row r="94" spans="1:21" ht="45" x14ac:dyDescent="0.25">
      <c r="A94" s="3">
        <v>3175</v>
      </c>
      <c r="B94" s="3" t="s">
        <v>3175</v>
      </c>
      <c r="C94" s="3" t="s">
        <v>7285</v>
      </c>
      <c r="D94" s="23">
        <v>5000</v>
      </c>
      <c r="E94" s="23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f t="shared" si="5"/>
        <v>110</v>
      </c>
      <c r="P94" s="24">
        <f t="shared" si="6"/>
        <v>91.3</v>
      </c>
      <c r="Q94" s="25" t="s">
        <v>8315</v>
      </c>
      <c r="R94" s="3" t="s">
        <v>8316</v>
      </c>
      <c r="S94" s="4">
        <f t="shared" si="7"/>
        <v>40531.886886574073</v>
      </c>
      <c r="T94" s="4">
        <f t="shared" si="8"/>
        <v>40591.886886574073</v>
      </c>
      <c r="U94" s="3">
        <f t="shared" si="9"/>
        <v>60</v>
      </c>
    </row>
    <row r="95" spans="1:21" ht="45" x14ac:dyDescent="0.25">
      <c r="A95" s="3">
        <v>3176</v>
      </c>
      <c r="B95" s="3" t="s">
        <v>3176</v>
      </c>
      <c r="C95" s="3" t="s">
        <v>7286</v>
      </c>
      <c r="D95" s="23">
        <v>1900</v>
      </c>
      <c r="E95" s="23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f t="shared" si="5"/>
        <v>115</v>
      </c>
      <c r="P95" s="24">
        <f t="shared" si="6"/>
        <v>39.67</v>
      </c>
      <c r="Q95" s="25" t="s">
        <v>8315</v>
      </c>
      <c r="R95" s="3" t="s">
        <v>8316</v>
      </c>
      <c r="S95" s="4">
        <f t="shared" si="7"/>
        <v>41477.930914351848</v>
      </c>
      <c r="T95" s="4">
        <f t="shared" si="8"/>
        <v>41504.625</v>
      </c>
      <c r="U95" s="3">
        <f t="shared" si="9"/>
        <v>27</v>
      </c>
    </row>
    <row r="96" spans="1:21" ht="30" x14ac:dyDescent="0.25">
      <c r="A96" s="3">
        <v>3177</v>
      </c>
      <c r="B96" s="3" t="s">
        <v>3177</v>
      </c>
      <c r="C96" s="3" t="s">
        <v>7287</v>
      </c>
      <c r="D96" s="23">
        <v>2500</v>
      </c>
      <c r="E96" s="23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f t="shared" si="5"/>
        <v>117</v>
      </c>
      <c r="P96" s="24">
        <f t="shared" si="6"/>
        <v>57.55</v>
      </c>
      <c r="Q96" s="25" t="s">
        <v>8315</v>
      </c>
      <c r="R96" s="3" t="s">
        <v>8316</v>
      </c>
      <c r="S96" s="4">
        <f t="shared" si="7"/>
        <v>41781.666770833333</v>
      </c>
      <c r="T96" s="4">
        <f t="shared" si="8"/>
        <v>41811.666770833333</v>
      </c>
      <c r="U96" s="3">
        <f t="shared" si="9"/>
        <v>30</v>
      </c>
    </row>
    <row r="97" spans="1:21" ht="30" x14ac:dyDescent="0.25">
      <c r="A97" s="3">
        <v>3179</v>
      </c>
      <c r="B97" s="3" t="s">
        <v>3179</v>
      </c>
      <c r="C97" s="3" t="s">
        <v>7289</v>
      </c>
      <c r="D97" s="23">
        <v>4200</v>
      </c>
      <c r="E97" s="23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f t="shared" si="5"/>
        <v>114</v>
      </c>
      <c r="P97" s="24">
        <f t="shared" si="6"/>
        <v>77.34</v>
      </c>
      <c r="Q97" s="25" t="s">
        <v>8315</v>
      </c>
      <c r="R97" s="3" t="s">
        <v>8316</v>
      </c>
      <c r="S97" s="4">
        <f t="shared" si="7"/>
        <v>41375.702210648145</v>
      </c>
      <c r="T97" s="4">
        <f t="shared" si="8"/>
        <v>41400.702210648145</v>
      </c>
      <c r="U97" s="3">
        <f t="shared" si="9"/>
        <v>25</v>
      </c>
    </row>
    <row r="98" spans="1:21" ht="45" x14ac:dyDescent="0.25">
      <c r="A98" s="3">
        <v>3182</v>
      </c>
      <c r="B98" s="3" t="s">
        <v>3182</v>
      </c>
      <c r="C98" s="3" t="s">
        <v>7292</v>
      </c>
      <c r="D98" s="23">
        <v>7000</v>
      </c>
      <c r="E98" s="23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f t="shared" si="5"/>
        <v>101</v>
      </c>
      <c r="P98" s="24">
        <f t="shared" si="6"/>
        <v>46.77</v>
      </c>
      <c r="Q98" s="25" t="s">
        <v>8315</v>
      </c>
      <c r="R98" s="3" t="s">
        <v>8316</v>
      </c>
      <c r="S98" s="4">
        <f t="shared" si="7"/>
        <v>40883.949317129627</v>
      </c>
      <c r="T98" s="4">
        <f t="shared" si="8"/>
        <v>40939.708333333336</v>
      </c>
      <c r="U98" s="3">
        <f t="shared" si="9"/>
        <v>56</v>
      </c>
    </row>
    <row r="99" spans="1:21" ht="30" x14ac:dyDescent="0.25">
      <c r="A99" s="3">
        <v>3183</v>
      </c>
      <c r="B99" s="3" t="s">
        <v>3183</v>
      </c>
      <c r="C99" s="3" t="s">
        <v>7293</v>
      </c>
      <c r="D99" s="23">
        <v>2500</v>
      </c>
      <c r="E99" s="23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f t="shared" si="5"/>
        <v>109</v>
      </c>
      <c r="P99" s="24">
        <f t="shared" si="6"/>
        <v>40.07</v>
      </c>
      <c r="Q99" s="25" t="s">
        <v>8315</v>
      </c>
      <c r="R99" s="3" t="s">
        <v>8316</v>
      </c>
      <c r="S99" s="4">
        <f t="shared" si="7"/>
        <v>41491.79478009259</v>
      </c>
      <c r="T99" s="4">
        <f t="shared" si="8"/>
        <v>41509.79478009259</v>
      </c>
      <c r="U99" s="3">
        <f t="shared" si="9"/>
        <v>18</v>
      </c>
    </row>
    <row r="100" spans="1:21" ht="30" x14ac:dyDescent="0.25">
      <c r="A100" s="3">
        <v>3184</v>
      </c>
      <c r="B100" s="3" t="s">
        <v>3184</v>
      </c>
      <c r="C100" s="3" t="s">
        <v>7294</v>
      </c>
      <c r="D100" s="23">
        <v>4300</v>
      </c>
      <c r="E100" s="23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f t="shared" si="5"/>
        <v>107</v>
      </c>
      <c r="P100" s="24">
        <f t="shared" si="6"/>
        <v>100.22</v>
      </c>
      <c r="Q100" s="25" t="s">
        <v>8315</v>
      </c>
      <c r="R100" s="3" t="s">
        <v>8316</v>
      </c>
      <c r="S100" s="4">
        <f t="shared" si="7"/>
        <v>41791.993414351848</v>
      </c>
      <c r="T100" s="4">
        <f t="shared" si="8"/>
        <v>41821.993414351848</v>
      </c>
      <c r="U100" s="3">
        <f t="shared" si="9"/>
        <v>30</v>
      </c>
    </row>
    <row r="101" spans="1:21" ht="45" x14ac:dyDescent="0.25">
      <c r="A101" s="3">
        <v>3187</v>
      </c>
      <c r="B101" s="3" t="s">
        <v>3187</v>
      </c>
      <c r="C101" s="3" t="s">
        <v>7297</v>
      </c>
      <c r="D101" s="23">
        <v>15000</v>
      </c>
      <c r="E101" s="23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f t="shared" si="5"/>
        <v>116</v>
      </c>
      <c r="P101" s="24">
        <f t="shared" si="6"/>
        <v>71.489999999999995</v>
      </c>
      <c r="Q101" s="25" t="s">
        <v>8315</v>
      </c>
      <c r="R101" s="3" t="s">
        <v>8316</v>
      </c>
      <c r="S101" s="4">
        <f t="shared" si="7"/>
        <v>41835.666354166664</v>
      </c>
      <c r="T101" s="4">
        <f t="shared" si="8"/>
        <v>41855.666354166664</v>
      </c>
      <c r="U101" s="3">
        <f t="shared" si="9"/>
        <v>20</v>
      </c>
    </row>
    <row r="102" spans="1:21" ht="30" x14ac:dyDescent="0.25">
      <c r="A102" s="3">
        <v>3208</v>
      </c>
      <c r="B102" s="3" t="s">
        <v>3208</v>
      </c>
      <c r="C102" s="3" t="s">
        <v>7318</v>
      </c>
      <c r="D102" s="23">
        <v>5000</v>
      </c>
      <c r="E102" s="23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f t="shared" si="5"/>
        <v>104</v>
      </c>
      <c r="P102" s="24">
        <f t="shared" si="6"/>
        <v>63.11</v>
      </c>
      <c r="Q102" s="25" t="s">
        <v>8315</v>
      </c>
      <c r="R102" s="3" t="s">
        <v>8316</v>
      </c>
      <c r="S102" s="4">
        <f t="shared" si="7"/>
        <v>41827.605057870373</v>
      </c>
      <c r="T102" s="4">
        <f t="shared" si="8"/>
        <v>41848.605057870373</v>
      </c>
      <c r="U102" s="3">
        <f t="shared" si="9"/>
        <v>21</v>
      </c>
    </row>
    <row r="103" spans="1:21" ht="30" x14ac:dyDescent="0.25">
      <c r="A103" s="3">
        <v>3209</v>
      </c>
      <c r="B103" s="3" t="s">
        <v>3209</v>
      </c>
      <c r="C103" s="3" t="s">
        <v>7319</v>
      </c>
      <c r="D103" s="23">
        <v>9500</v>
      </c>
      <c r="E103" s="23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f t="shared" si="5"/>
        <v>119</v>
      </c>
      <c r="P103" s="24">
        <f t="shared" si="6"/>
        <v>50.16</v>
      </c>
      <c r="Q103" s="25" t="s">
        <v>8315</v>
      </c>
      <c r="R103" s="3" t="s">
        <v>8316</v>
      </c>
      <c r="S103" s="4">
        <f t="shared" si="7"/>
        <v>41778.637245370373</v>
      </c>
      <c r="T103" s="4">
        <f t="shared" si="8"/>
        <v>41810.958333333336</v>
      </c>
      <c r="U103" s="3">
        <f t="shared" si="9"/>
        <v>32</v>
      </c>
    </row>
    <row r="104" spans="1:21" ht="30" x14ac:dyDescent="0.25">
      <c r="A104" s="3">
        <v>3210</v>
      </c>
      <c r="B104" s="3" t="s">
        <v>3210</v>
      </c>
      <c r="C104" s="3" t="s">
        <v>7320</v>
      </c>
      <c r="D104" s="23">
        <v>3000</v>
      </c>
      <c r="E104" s="23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f t="shared" si="5"/>
        <v>126</v>
      </c>
      <c r="P104" s="24">
        <f t="shared" si="6"/>
        <v>62.88</v>
      </c>
      <c r="Q104" s="25" t="s">
        <v>8315</v>
      </c>
      <c r="R104" s="3" t="s">
        <v>8316</v>
      </c>
      <c r="S104" s="4">
        <f t="shared" si="7"/>
        <v>41013.936562499999</v>
      </c>
      <c r="T104" s="4">
        <f t="shared" si="8"/>
        <v>41061.165972222225</v>
      </c>
      <c r="U104" s="3">
        <f t="shared" si="9"/>
        <v>47</v>
      </c>
    </row>
    <row r="105" spans="1:21" ht="45" x14ac:dyDescent="0.25">
      <c r="A105" s="3">
        <v>3211</v>
      </c>
      <c r="B105" s="3" t="s">
        <v>3211</v>
      </c>
      <c r="C105" s="3" t="s">
        <v>7321</v>
      </c>
      <c r="D105" s="23">
        <v>23000</v>
      </c>
      <c r="E105" s="23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f t="shared" si="5"/>
        <v>120</v>
      </c>
      <c r="P105" s="24">
        <f t="shared" si="6"/>
        <v>85.53</v>
      </c>
      <c r="Q105" s="25" t="s">
        <v>8315</v>
      </c>
      <c r="R105" s="3" t="s">
        <v>8316</v>
      </c>
      <c r="S105" s="4">
        <f t="shared" si="7"/>
        <v>41834.586574074077</v>
      </c>
      <c r="T105" s="4">
        <f t="shared" si="8"/>
        <v>41866.083333333336</v>
      </c>
      <c r="U105" s="3">
        <f t="shared" si="9"/>
        <v>31</v>
      </c>
    </row>
    <row r="106" spans="1:21" ht="30" x14ac:dyDescent="0.25">
      <c r="A106" s="3">
        <v>3212</v>
      </c>
      <c r="B106" s="3" t="s">
        <v>3212</v>
      </c>
      <c r="C106" s="3" t="s">
        <v>7322</v>
      </c>
      <c r="D106" s="23">
        <v>4000</v>
      </c>
      <c r="E106" s="23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f t="shared" si="5"/>
        <v>126</v>
      </c>
      <c r="P106" s="24">
        <f t="shared" si="6"/>
        <v>53.72</v>
      </c>
      <c r="Q106" s="25" t="s">
        <v>8315</v>
      </c>
      <c r="R106" s="3" t="s">
        <v>8316</v>
      </c>
      <c r="S106" s="4">
        <f t="shared" si="7"/>
        <v>41829.795729166668</v>
      </c>
      <c r="T106" s="4">
        <f t="shared" si="8"/>
        <v>41859.795729166668</v>
      </c>
      <c r="U106" s="3">
        <f t="shared" si="9"/>
        <v>30</v>
      </c>
    </row>
    <row r="107" spans="1:21" ht="60" x14ac:dyDescent="0.25">
      <c r="A107" s="3">
        <v>3215</v>
      </c>
      <c r="B107" s="3" t="s">
        <v>3215</v>
      </c>
      <c r="C107" s="3" t="s">
        <v>7325</v>
      </c>
      <c r="D107" s="23">
        <v>35000</v>
      </c>
      <c r="E107" s="23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f t="shared" si="5"/>
        <v>100</v>
      </c>
      <c r="P107" s="24">
        <f t="shared" si="6"/>
        <v>262.11</v>
      </c>
      <c r="Q107" s="25" t="s">
        <v>8315</v>
      </c>
      <c r="R107" s="3" t="s">
        <v>8316</v>
      </c>
      <c r="S107" s="4">
        <f t="shared" si="7"/>
        <v>42219.665173611109</v>
      </c>
      <c r="T107" s="4">
        <f t="shared" si="8"/>
        <v>42257.165972222225</v>
      </c>
      <c r="U107" s="3">
        <f t="shared" si="9"/>
        <v>38</v>
      </c>
    </row>
    <row r="108" spans="1:21" ht="30" x14ac:dyDescent="0.25">
      <c r="A108" s="3">
        <v>3217</v>
      </c>
      <c r="B108" s="3" t="s">
        <v>3217</v>
      </c>
      <c r="C108" s="3" t="s">
        <v>7327</v>
      </c>
      <c r="D108" s="23">
        <v>4500</v>
      </c>
      <c r="E108" s="23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f t="shared" si="5"/>
        <v>116</v>
      </c>
      <c r="P108" s="24">
        <f t="shared" si="6"/>
        <v>50.2</v>
      </c>
      <c r="Q108" s="25" t="s">
        <v>8315</v>
      </c>
      <c r="R108" s="3" t="s">
        <v>8316</v>
      </c>
      <c r="S108" s="4">
        <f t="shared" si="7"/>
        <v>42648.546111111107</v>
      </c>
      <c r="T108" s="4">
        <f t="shared" si="8"/>
        <v>42678.546111111107</v>
      </c>
      <c r="U108" s="3">
        <f t="shared" si="9"/>
        <v>30</v>
      </c>
    </row>
    <row r="109" spans="1:21" ht="30" x14ac:dyDescent="0.25">
      <c r="A109" s="3">
        <v>3219</v>
      </c>
      <c r="B109" s="3" t="s">
        <v>3219</v>
      </c>
      <c r="C109" s="3" t="s">
        <v>7329</v>
      </c>
      <c r="D109" s="23">
        <v>20000</v>
      </c>
      <c r="E109" s="23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f t="shared" si="5"/>
        <v>100</v>
      </c>
      <c r="P109" s="24">
        <f t="shared" si="6"/>
        <v>168.25</v>
      </c>
      <c r="Q109" s="25" t="s">
        <v>8315</v>
      </c>
      <c r="R109" s="3" t="s">
        <v>8316</v>
      </c>
      <c r="S109" s="4">
        <f t="shared" si="7"/>
        <v>42050.983182870375</v>
      </c>
      <c r="T109" s="4">
        <f t="shared" si="8"/>
        <v>42085.941516203704</v>
      </c>
      <c r="U109" s="3">
        <f t="shared" si="9"/>
        <v>35</v>
      </c>
    </row>
    <row r="110" spans="1:21" x14ac:dyDescent="0.25">
      <c r="A110" s="3">
        <v>3220</v>
      </c>
      <c r="B110" s="3" t="s">
        <v>3220</v>
      </c>
      <c r="C110" s="3" t="s">
        <v>7330</v>
      </c>
      <c r="D110" s="23">
        <v>15000</v>
      </c>
      <c r="E110" s="23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f t="shared" si="5"/>
        <v>101</v>
      </c>
      <c r="P110" s="24">
        <f t="shared" si="6"/>
        <v>256.37</v>
      </c>
      <c r="Q110" s="25" t="s">
        <v>8315</v>
      </c>
      <c r="R110" s="3" t="s">
        <v>8316</v>
      </c>
      <c r="S110" s="4">
        <f t="shared" si="7"/>
        <v>42772.833379629628</v>
      </c>
      <c r="T110" s="4">
        <f t="shared" si="8"/>
        <v>42806.875</v>
      </c>
      <c r="U110" s="3">
        <f t="shared" si="9"/>
        <v>34</v>
      </c>
    </row>
    <row r="111" spans="1:21" ht="30" x14ac:dyDescent="0.25">
      <c r="A111" s="3">
        <v>3222</v>
      </c>
      <c r="B111" s="3" t="s">
        <v>3222</v>
      </c>
      <c r="C111" s="3" t="s">
        <v>7332</v>
      </c>
      <c r="D111" s="23">
        <v>2500</v>
      </c>
      <c r="E111" s="23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f t="shared" si="5"/>
        <v>125</v>
      </c>
      <c r="P111" s="24">
        <f t="shared" si="6"/>
        <v>37.14</v>
      </c>
      <c r="Q111" s="25" t="s">
        <v>8315</v>
      </c>
      <c r="R111" s="3" t="s">
        <v>8316</v>
      </c>
      <c r="S111" s="4">
        <f t="shared" si="7"/>
        <v>42270.582141203704</v>
      </c>
      <c r="T111" s="4">
        <f t="shared" si="8"/>
        <v>42301.895138888889</v>
      </c>
      <c r="U111" s="3">
        <f t="shared" si="9"/>
        <v>31</v>
      </c>
    </row>
    <row r="112" spans="1:21" ht="30" x14ac:dyDescent="0.25">
      <c r="A112" s="3">
        <v>3223</v>
      </c>
      <c r="B112" s="3" t="s">
        <v>3223</v>
      </c>
      <c r="C112" s="3" t="s">
        <v>7333</v>
      </c>
      <c r="D112" s="23">
        <v>3100</v>
      </c>
      <c r="E112" s="23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f t="shared" si="5"/>
        <v>110</v>
      </c>
      <c r="P112" s="24">
        <f t="shared" si="6"/>
        <v>45.88</v>
      </c>
      <c r="Q112" s="25" t="s">
        <v>8315</v>
      </c>
      <c r="R112" s="3" t="s">
        <v>8316</v>
      </c>
      <c r="S112" s="4">
        <f t="shared" si="7"/>
        <v>42206.835370370376</v>
      </c>
      <c r="T112" s="4">
        <f t="shared" si="8"/>
        <v>42236.835370370376</v>
      </c>
      <c r="U112" s="3">
        <f t="shared" si="9"/>
        <v>30</v>
      </c>
    </row>
    <row r="113" spans="1:21" ht="30" x14ac:dyDescent="0.25">
      <c r="A113" s="3">
        <v>3224</v>
      </c>
      <c r="B113" s="3" t="s">
        <v>3224</v>
      </c>
      <c r="C113" s="3" t="s">
        <v>7334</v>
      </c>
      <c r="D113" s="23">
        <v>30000</v>
      </c>
      <c r="E113" s="23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f t="shared" si="5"/>
        <v>102</v>
      </c>
      <c r="P113" s="24">
        <f t="shared" si="6"/>
        <v>141.71</v>
      </c>
      <c r="Q113" s="25" t="s">
        <v>8315</v>
      </c>
      <c r="R113" s="3" t="s">
        <v>8316</v>
      </c>
      <c r="S113" s="4">
        <f t="shared" si="7"/>
        <v>42697.850844907407</v>
      </c>
      <c r="T113" s="4">
        <f t="shared" si="8"/>
        <v>42745.208333333328</v>
      </c>
      <c r="U113" s="3">
        <f t="shared" si="9"/>
        <v>47</v>
      </c>
    </row>
    <row r="114" spans="1:21" ht="30" x14ac:dyDescent="0.25">
      <c r="A114" s="3">
        <v>3225</v>
      </c>
      <c r="B114" s="3" t="s">
        <v>3225</v>
      </c>
      <c r="C114" s="3" t="s">
        <v>7335</v>
      </c>
      <c r="D114" s="23">
        <v>2000</v>
      </c>
      <c r="E114" s="23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f t="shared" si="5"/>
        <v>102</v>
      </c>
      <c r="P114" s="24">
        <f t="shared" si="6"/>
        <v>52.49</v>
      </c>
      <c r="Q114" s="25" t="s">
        <v>8315</v>
      </c>
      <c r="R114" s="3" t="s">
        <v>8316</v>
      </c>
      <c r="S114" s="4">
        <f t="shared" si="7"/>
        <v>42503.559467592597</v>
      </c>
      <c r="T114" s="4">
        <f t="shared" si="8"/>
        <v>42524.875</v>
      </c>
      <c r="U114" s="3">
        <f t="shared" si="9"/>
        <v>21</v>
      </c>
    </row>
    <row r="115" spans="1:21" ht="30" x14ac:dyDescent="0.25">
      <c r="A115" s="3">
        <v>3228</v>
      </c>
      <c r="B115" s="3" t="s">
        <v>3228</v>
      </c>
      <c r="C115" s="3" t="s">
        <v>7338</v>
      </c>
      <c r="D115" s="23">
        <v>7000</v>
      </c>
      <c r="E115" s="23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f t="shared" si="5"/>
        <v>102</v>
      </c>
      <c r="P115" s="24">
        <f t="shared" si="6"/>
        <v>193.62</v>
      </c>
      <c r="Q115" s="25" t="s">
        <v>8315</v>
      </c>
      <c r="R115" s="3" t="s">
        <v>8316</v>
      </c>
      <c r="S115" s="4">
        <f t="shared" si="7"/>
        <v>42323.70930555556</v>
      </c>
      <c r="T115" s="4">
        <f t="shared" si="8"/>
        <v>42355.207638888889</v>
      </c>
      <c r="U115" s="3">
        <f t="shared" si="9"/>
        <v>31</v>
      </c>
    </row>
    <row r="116" spans="1:21" ht="30" x14ac:dyDescent="0.25">
      <c r="A116" s="3">
        <v>3229</v>
      </c>
      <c r="B116" s="3" t="s">
        <v>3229</v>
      </c>
      <c r="C116" s="3" t="s">
        <v>7339</v>
      </c>
      <c r="D116" s="23">
        <v>20000</v>
      </c>
      <c r="E116" s="23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f t="shared" si="5"/>
        <v>108</v>
      </c>
      <c r="P116" s="24">
        <f t="shared" si="6"/>
        <v>106.8</v>
      </c>
      <c r="Q116" s="25" t="s">
        <v>8315</v>
      </c>
      <c r="R116" s="3" t="s">
        <v>8316</v>
      </c>
      <c r="S116" s="4">
        <f t="shared" si="7"/>
        <v>41933.291643518518</v>
      </c>
      <c r="T116" s="4">
        <f t="shared" si="8"/>
        <v>41963.333310185189</v>
      </c>
      <c r="U116" s="3">
        <f t="shared" si="9"/>
        <v>30</v>
      </c>
    </row>
    <row r="117" spans="1:21" ht="45" x14ac:dyDescent="0.25">
      <c r="A117" s="3">
        <v>3230</v>
      </c>
      <c r="B117" s="3" t="s">
        <v>3230</v>
      </c>
      <c r="C117" s="3" t="s">
        <v>7340</v>
      </c>
      <c r="D117" s="23">
        <v>2600</v>
      </c>
      <c r="E117" s="23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f t="shared" si="5"/>
        <v>110</v>
      </c>
      <c r="P117" s="24">
        <f t="shared" si="6"/>
        <v>77.22</v>
      </c>
      <c r="Q117" s="25" t="s">
        <v>8315</v>
      </c>
      <c r="R117" s="3" t="s">
        <v>8316</v>
      </c>
      <c r="S117" s="4">
        <f t="shared" si="7"/>
        <v>41898.168125000004</v>
      </c>
      <c r="T117" s="4">
        <f t="shared" si="8"/>
        <v>41913.165972222225</v>
      </c>
      <c r="U117" s="3">
        <f t="shared" si="9"/>
        <v>15</v>
      </c>
    </row>
    <row r="118" spans="1:21" ht="30" x14ac:dyDescent="0.25">
      <c r="A118" s="3">
        <v>3231</v>
      </c>
      <c r="B118" s="3" t="s">
        <v>3231</v>
      </c>
      <c r="C118" s="3" t="s">
        <v>7341</v>
      </c>
      <c r="D118" s="23">
        <v>1000</v>
      </c>
      <c r="E118" s="23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f t="shared" si="5"/>
        <v>161</v>
      </c>
      <c r="P118" s="24">
        <f t="shared" si="6"/>
        <v>57.5</v>
      </c>
      <c r="Q118" s="25" t="s">
        <v>8315</v>
      </c>
      <c r="R118" s="3" t="s">
        <v>8316</v>
      </c>
      <c r="S118" s="4">
        <f t="shared" si="7"/>
        <v>42446.943831018521</v>
      </c>
      <c r="T118" s="4">
        <f t="shared" si="8"/>
        <v>42476.943831018521</v>
      </c>
      <c r="U118" s="3">
        <f t="shared" si="9"/>
        <v>30</v>
      </c>
    </row>
    <row r="119" spans="1:21" ht="30" x14ac:dyDescent="0.25">
      <c r="A119" s="3">
        <v>3232</v>
      </c>
      <c r="B119" s="3" t="s">
        <v>3232</v>
      </c>
      <c r="C119" s="3" t="s">
        <v>7342</v>
      </c>
      <c r="D119" s="23">
        <v>1000</v>
      </c>
      <c r="E119" s="23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f t="shared" si="5"/>
        <v>131</v>
      </c>
      <c r="P119" s="24">
        <f t="shared" si="6"/>
        <v>50.46</v>
      </c>
      <c r="Q119" s="25" t="s">
        <v>8315</v>
      </c>
      <c r="R119" s="3" t="s">
        <v>8316</v>
      </c>
      <c r="S119" s="4">
        <f t="shared" si="7"/>
        <v>42463.81385416667</v>
      </c>
      <c r="T119" s="4">
        <f t="shared" si="8"/>
        <v>42494.165972222225</v>
      </c>
      <c r="U119" s="3">
        <f t="shared" si="9"/>
        <v>30</v>
      </c>
    </row>
    <row r="120" spans="1:21" ht="30" x14ac:dyDescent="0.25">
      <c r="A120" s="3">
        <v>3233</v>
      </c>
      <c r="B120" s="3" t="s">
        <v>3233</v>
      </c>
      <c r="C120" s="3" t="s">
        <v>7343</v>
      </c>
      <c r="D120" s="23">
        <v>5000</v>
      </c>
      <c r="E120" s="23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f t="shared" si="5"/>
        <v>119</v>
      </c>
      <c r="P120" s="24">
        <f t="shared" si="6"/>
        <v>97.38</v>
      </c>
      <c r="Q120" s="25" t="s">
        <v>8315</v>
      </c>
      <c r="R120" s="3" t="s">
        <v>8316</v>
      </c>
      <c r="S120" s="4">
        <f t="shared" si="7"/>
        <v>42766.805034722223</v>
      </c>
      <c r="T120" s="4">
        <f t="shared" si="8"/>
        <v>42796.805034722223</v>
      </c>
      <c r="U120" s="3">
        <f t="shared" si="9"/>
        <v>30</v>
      </c>
    </row>
    <row r="121" spans="1:21" ht="45" x14ac:dyDescent="0.25">
      <c r="A121" s="3">
        <v>3235</v>
      </c>
      <c r="B121" s="3" t="s">
        <v>3235</v>
      </c>
      <c r="C121" s="3" t="s">
        <v>7345</v>
      </c>
      <c r="D121" s="23">
        <v>15000</v>
      </c>
      <c r="E121" s="23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f t="shared" si="5"/>
        <v>103</v>
      </c>
      <c r="P121" s="24">
        <f t="shared" si="6"/>
        <v>85.53</v>
      </c>
      <c r="Q121" s="25" t="s">
        <v>8315</v>
      </c>
      <c r="R121" s="3" t="s">
        <v>8316</v>
      </c>
      <c r="S121" s="4">
        <f t="shared" si="7"/>
        <v>42522.347812499997</v>
      </c>
      <c r="T121" s="4">
        <f t="shared" si="8"/>
        <v>42552.347812499997</v>
      </c>
      <c r="U121" s="3">
        <f t="shared" si="9"/>
        <v>30</v>
      </c>
    </row>
    <row r="122" spans="1:21" ht="45" x14ac:dyDescent="0.25">
      <c r="A122" s="3">
        <v>3236</v>
      </c>
      <c r="B122" s="3" t="s">
        <v>3236</v>
      </c>
      <c r="C122" s="3" t="s">
        <v>7346</v>
      </c>
      <c r="D122" s="23">
        <v>20000</v>
      </c>
      <c r="E122" s="23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f t="shared" si="5"/>
        <v>101</v>
      </c>
      <c r="P122" s="24">
        <f t="shared" si="6"/>
        <v>182.91</v>
      </c>
      <c r="Q122" s="25" t="s">
        <v>8315</v>
      </c>
      <c r="R122" s="3" t="s">
        <v>8316</v>
      </c>
      <c r="S122" s="4">
        <f t="shared" si="7"/>
        <v>42702.917048611111</v>
      </c>
      <c r="T122" s="4">
        <f t="shared" si="8"/>
        <v>42732.917048611111</v>
      </c>
      <c r="U122" s="3">
        <f t="shared" si="9"/>
        <v>30</v>
      </c>
    </row>
    <row r="123" spans="1:21" ht="30" x14ac:dyDescent="0.25">
      <c r="A123" s="3">
        <v>3237</v>
      </c>
      <c r="B123" s="3" t="s">
        <v>3237</v>
      </c>
      <c r="C123" s="3" t="s">
        <v>7347</v>
      </c>
      <c r="D123" s="23">
        <v>35000</v>
      </c>
      <c r="E123" s="23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f t="shared" si="5"/>
        <v>101</v>
      </c>
      <c r="P123" s="24">
        <f t="shared" si="6"/>
        <v>131.13999999999999</v>
      </c>
      <c r="Q123" s="25" t="s">
        <v>8315</v>
      </c>
      <c r="R123" s="3" t="s">
        <v>8316</v>
      </c>
      <c r="S123" s="4">
        <f t="shared" si="7"/>
        <v>42252.474351851852</v>
      </c>
      <c r="T123" s="4">
        <f t="shared" si="8"/>
        <v>42276.165972222225</v>
      </c>
      <c r="U123" s="3">
        <f t="shared" si="9"/>
        <v>24</v>
      </c>
    </row>
    <row r="124" spans="1:21" ht="45" x14ac:dyDescent="0.25">
      <c r="A124" s="3">
        <v>3241</v>
      </c>
      <c r="B124" s="3" t="s">
        <v>3241</v>
      </c>
      <c r="C124" s="3" t="s">
        <v>7351</v>
      </c>
      <c r="D124" s="23">
        <v>8500</v>
      </c>
      <c r="E124" s="23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f t="shared" si="5"/>
        <v>115</v>
      </c>
      <c r="P124" s="24">
        <f t="shared" si="6"/>
        <v>58.69</v>
      </c>
      <c r="Q124" s="25" t="s">
        <v>8315</v>
      </c>
      <c r="R124" s="3" t="s">
        <v>8316</v>
      </c>
      <c r="S124" s="4">
        <f t="shared" si="7"/>
        <v>41893.324884259258</v>
      </c>
      <c r="T124" s="4">
        <f t="shared" si="8"/>
        <v>41926.290972222225</v>
      </c>
      <c r="U124" s="3">
        <f t="shared" si="9"/>
        <v>33</v>
      </c>
    </row>
    <row r="125" spans="1:21" ht="30" x14ac:dyDescent="0.25">
      <c r="A125" s="3">
        <v>3242</v>
      </c>
      <c r="B125" s="3" t="s">
        <v>3242</v>
      </c>
      <c r="C125" s="3" t="s">
        <v>7352</v>
      </c>
      <c r="D125" s="23">
        <v>10000</v>
      </c>
      <c r="E125" s="23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f t="shared" si="5"/>
        <v>127</v>
      </c>
      <c r="P125" s="24">
        <f t="shared" si="6"/>
        <v>69.569999999999993</v>
      </c>
      <c r="Q125" s="25" t="s">
        <v>8315</v>
      </c>
      <c r="R125" s="3" t="s">
        <v>8316</v>
      </c>
      <c r="S125" s="4">
        <f t="shared" si="7"/>
        <v>41871.755694444444</v>
      </c>
      <c r="T125" s="4">
        <f t="shared" si="8"/>
        <v>41901.755694444444</v>
      </c>
      <c r="U125" s="3">
        <f t="shared" si="9"/>
        <v>30</v>
      </c>
    </row>
    <row r="126" spans="1:21" ht="30" x14ac:dyDescent="0.25">
      <c r="A126" s="3">
        <v>3243</v>
      </c>
      <c r="B126" s="3" t="s">
        <v>3243</v>
      </c>
      <c r="C126" s="3" t="s">
        <v>7353</v>
      </c>
      <c r="D126" s="23">
        <v>8000</v>
      </c>
      <c r="E126" s="23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f t="shared" si="5"/>
        <v>103</v>
      </c>
      <c r="P126" s="24">
        <f t="shared" si="6"/>
        <v>115.87</v>
      </c>
      <c r="Q126" s="25" t="s">
        <v>8315</v>
      </c>
      <c r="R126" s="3" t="s">
        <v>8316</v>
      </c>
      <c r="S126" s="4">
        <f t="shared" si="7"/>
        <v>42262.096782407403</v>
      </c>
      <c r="T126" s="4">
        <f t="shared" si="8"/>
        <v>42286</v>
      </c>
      <c r="U126" s="3">
        <f t="shared" si="9"/>
        <v>24</v>
      </c>
    </row>
    <row r="127" spans="1:21" ht="30" x14ac:dyDescent="0.25">
      <c r="A127" s="3">
        <v>3245</v>
      </c>
      <c r="B127" s="3" t="s">
        <v>3245</v>
      </c>
      <c r="C127" s="3" t="s">
        <v>7355</v>
      </c>
      <c r="D127" s="23">
        <v>21000</v>
      </c>
      <c r="E127" s="23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f t="shared" si="5"/>
        <v>104</v>
      </c>
      <c r="P127" s="24">
        <f t="shared" si="6"/>
        <v>81.13</v>
      </c>
      <c r="Q127" s="25" t="s">
        <v>8315</v>
      </c>
      <c r="R127" s="3" t="s">
        <v>8316</v>
      </c>
      <c r="S127" s="4">
        <f t="shared" si="7"/>
        <v>42135.60020833333</v>
      </c>
      <c r="T127" s="4">
        <f t="shared" si="8"/>
        <v>42167.083333333328</v>
      </c>
      <c r="U127" s="3">
        <f t="shared" si="9"/>
        <v>31</v>
      </c>
    </row>
    <row r="128" spans="1:21" ht="30" x14ac:dyDescent="0.25">
      <c r="A128" s="3">
        <v>3246</v>
      </c>
      <c r="B128" s="3" t="s">
        <v>3246</v>
      </c>
      <c r="C128" s="3" t="s">
        <v>7356</v>
      </c>
      <c r="D128" s="23">
        <v>10000</v>
      </c>
      <c r="E128" s="23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f t="shared" si="5"/>
        <v>111</v>
      </c>
      <c r="P128" s="24">
        <f t="shared" si="6"/>
        <v>57.63</v>
      </c>
      <c r="Q128" s="25" t="s">
        <v>8315</v>
      </c>
      <c r="R128" s="3" t="s">
        <v>8316</v>
      </c>
      <c r="S128" s="4">
        <f t="shared" si="7"/>
        <v>42230.472222222219</v>
      </c>
      <c r="T128" s="4">
        <f t="shared" si="8"/>
        <v>42259.165972222225</v>
      </c>
      <c r="U128" s="3">
        <f t="shared" si="9"/>
        <v>29</v>
      </c>
    </row>
    <row r="129" spans="1:21" ht="30" x14ac:dyDescent="0.25">
      <c r="A129" s="3">
        <v>3248</v>
      </c>
      <c r="B129" s="3" t="s">
        <v>3248</v>
      </c>
      <c r="C129" s="3" t="s">
        <v>7358</v>
      </c>
      <c r="D129" s="23">
        <v>12000</v>
      </c>
      <c r="E129" s="23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f t="shared" si="5"/>
        <v>101</v>
      </c>
      <c r="P129" s="24">
        <f t="shared" si="6"/>
        <v>60.48</v>
      </c>
      <c r="Q129" s="25" t="s">
        <v>8315</v>
      </c>
      <c r="R129" s="3" t="s">
        <v>8316</v>
      </c>
      <c r="S129" s="4">
        <f t="shared" si="7"/>
        <v>42068.888391203705</v>
      </c>
      <c r="T129" s="4">
        <f t="shared" si="8"/>
        <v>42098.846724537041</v>
      </c>
      <c r="U129" s="3">
        <f t="shared" si="9"/>
        <v>30</v>
      </c>
    </row>
    <row r="130" spans="1:21" ht="45" x14ac:dyDescent="0.25">
      <c r="A130" s="3">
        <v>3249</v>
      </c>
      <c r="B130" s="3" t="s">
        <v>3249</v>
      </c>
      <c r="C130" s="3" t="s">
        <v>7359</v>
      </c>
      <c r="D130" s="23">
        <v>5500</v>
      </c>
      <c r="E130" s="23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f t="shared" ref="O130:O193" si="10">ROUND(E130/D130*100,0)</f>
        <v>105</v>
      </c>
      <c r="P130" s="24">
        <f t="shared" ref="P130:P193" si="11">IFERROR(ROUND(E130/L130,2),0)</f>
        <v>65.58</v>
      </c>
      <c r="Q130" s="25" t="s">
        <v>8315</v>
      </c>
      <c r="R130" s="3" t="s">
        <v>8316</v>
      </c>
      <c r="S130" s="4">
        <f t="shared" ref="S130:S193" si="12">(J130/60/60/24)+DATE(1970,1,1)</f>
        <v>42145.746689814812</v>
      </c>
      <c r="T130" s="4">
        <f t="shared" ref="T130:T193" si="13">(I130/60/60/24)+DATE(1970,1,1)</f>
        <v>42175.746689814812</v>
      </c>
      <c r="U130" s="3">
        <f t="shared" ref="U130:U193" si="14">ROUND(T130-S130,0)</f>
        <v>30</v>
      </c>
    </row>
    <row r="131" spans="1:21" ht="45" x14ac:dyDescent="0.25">
      <c r="A131" s="3">
        <v>3250</v>
      </c>
      <c r="B131" s="3" t="s">
        <v>3250</v>
      </c>
      <c r="C131" s="3" t="s">
        <v>7360</v>
      </c>
      <c r="D131" s="23">
        <v>25000</v>
      </c>
      <c r="E131" s="23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f t="shared" si="10"/>
        <v>102</v>
      </c>
      <c r="P131" s="24">
        <f t="shared" si="11"/>
        <v>119.19</v>
      </c>
      <c r="Q131" s="25" t="s">
        <v>8315</v>
      </c>
      <c r="R131" s="3" t="s">
        <v>8316</v>
      </c>
      <c r="S131" s="4">
        <f t="shared" si="12"/>
        <v>41918.742175925923</v>
      </c>
      <c r="T131" s="4">
        <f t="shared" si="13"/>
        <v>41948.783842592595</v>
      </c>
      <c r="U131" s="3">
        <f t="shared" si="14"/>
        <v>30</v>
      </c>
    </row>
    <row r="132" spans="1:21" ht="30" x14ac:dyDescent="0.25">
      <c r="A132" s="3">
        <v>3251</v>
      </c>
      <c r="B132" s="3" t="s">
        <v>3251</v>
      </c>
      <c r="C132" s="3" t="s">
        <v>7361</v>
      </c>
      <c r="D132" s="23">
        <v>1500</v>
      </c>
      <c r="E132" s="23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f t="shared" si="10"/>
        <v>111</v>
      </c>
      <c r="P132" s="24">
        <f t="shared" si="11"/>
        <v>83.05</v>
      </c>
      <c r="Q132" s="25" t="s">
        <v>8315</v>
      </c>
      <c r="R132" s="3" t="s">
        <v>8316</v>
      </c>
      <c r="S132" s="4">
        <f t="shared" si="12"/>
        <v>42146.731087962966</v>
      </c>
      <c r="T132" s="4">
        <f t="shared" si="13"/>
        <v>42176.731087962966</v>
      </c>
      <c r="U132" s="3">
        <f t="shared" si="14"/>
        <v>30</v>
      </c>
    </row>
    <row r="133" spans="1:21" ht="30" x14ac:dyDescent="0.25">
      <c r="A133" s="3">
        <v>3253</v>
      </c>
      <c r="B133" s="3" t="s">
        <v>3253</v>
      </c>
      <c r="C133" s="3" t="s">
        <v>7363</v>
      </c>
      <c r="D133" s="23">
        <v>20000</v>
      </c>
      <c r="E133" s="23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f t="shared" si="10"/>
        <v>102</v>
      </c>
      <c r="P133" s="24">
        <f t="shared" si="11"/>
        <v>177.09</v>
      </c>
      <c r="Q133" s="25" t="s">
        <v>8315</v>
      </c>
      <c r="R133" s="3" t="s">
        <v>8316</v>
      </c>
      <c r="S133" s="4">
        <f t="shared" si="12"/>
        <v>42602.576712962968</v>
      </c>
      <c r="T133" s="4">
        <f t="shared" si="13"/>
        <v>42621.15625</v>
      </c>
      <c r="U133" s="3">
        <f t="shared" si="14"/>
        <v>19</v>
      </c>
    </row>
    <row r="134" spans="1:21" ht="30" x14ac:dyDescent="0.25">
      <c r="A134" s="3">
        <v>3256</v>
      </c>
      <c r="B134" s="3" t="s">
        <v>3256</v>
      </c>
      <c r="C134" s="3" t="s">
        <v>7366</v>
      </c>
      <c r="D134" s="23">
        <v>10000</v>
      </c>
      <c r="E134" s="23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f t="shared" si="10"/>
        <v>128</v>
      </c>
      <c r="P134" s="24">
        <f t="shared" si="11"/>
        <v>72.760000000000005</v>
      </c>
      <c r="Q134" s="25" t="s">
        <v>8315</v>
      </c>
      <c r="R134" s="3" t="s">
        <v>8316</v>
      </c>
      <c r="S134" s="4">
        <f t="shared" si="12"/>
        <v>42144.573807870373</v>
      </c>
      <c r="T134" s="4">
        <f t="shared" si="13"/>
        <v>42166.165972222225</v>
      </c>
      <c r="U134" s="3">
        <f t="shared" si="14"/>
        <v>22</v>
      </c>
    </row>
    <row r="135" spans="1:21" ht="30" x14ac:dyDescent="0.25">
      <c r="A135" s="3">
        <v>3258</v>
      </c>
      <c r="B135" s="3" t="s">
        <v>3258</v>
      </c>
      <c r="C135" s="3" t="s">
        <v>7368</v>
      </c>
      <c r="D135" s="23">
        <v>7000</v>
      </c>
      <c r="E135" s="23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f t="shared" si="10"/>
        <v>105</v>
      </c>
      <c r="P135" s="24">
        <f t="shared" si="11"/>
        <v>98.2</v>
      </c>
      <c r="Q135" s="25" t="s">
        <v>8315</v>
      </c>
      <c r="R135" s="3" t="s">
        <v>8316</v>
      </c>
      <c r="S135" s="4">
        <f t="shared" si="12"/>
        <v>41982.887280092589</v>
      </c>
      <c r="T135" s="4">
        <f t="shared" si="13"/>
        <v>42012.887280092589</v>
      </c>
      <c r="U135" s="3">
        <f t="shared" si="14"/>
        <v>30</v>
      </c>
    </row>
    <row r="136" spans="1:21" ht="45" x14ac:dyDescent="0.25">
      <c r="A136" s="3">
        <v>3259</v>
      </c>
      <c r="B136" s="3" t="s">
        <v>3259</v>
      </c>
      <c r="C136" s="3" t="s">
        <v>7369</v>
      </c>
      <c r="D136" s="23">
        <v>23000</v>
      </c>
      <c r="E136" s="23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f t="shared" si="10"/>
        <v>106</v>
      </c>
      <c r="P136" s="24">
        <f t="shared" si="11"/>
        <v>251.74</v>
      </c>
      <c r="Q136" s="25" t="s">
        <v>8315</v>
      </c>
      <c r="R136" s="3" t="s">
        <v>8316</v>
      </c>
      <c r="S136" s="4">
        <f t="shared" si="12"/>
        <v>42614.760937500003</v>
      </c>
      <c r="T136" s="4">
        <f t="shared" si="13"/>
        <v>42644.165972222225</v>
      </c>
      <c r="U136" s="3">
        <f t="shared" si="14"/>
        <v>29</v>
      </c>
    </row>
    <row r="137" spans="1:21" ht="30" x14ac:dyDescent="0.25">
      <c r="A137" s="3">
        <v>3260</v>
      </c>
      <c r="B137" s="3" t="s">
        <v>3260</v>
      </c>
      <c r="C137" s="3" t="s">
        <v>7370</v>
      </c>
      <c r="D137" s="23">
        <v>5000</v>
      </c>
      <c r="E137" s="23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f t="shared" si="10"/>
        <v>109</v>
      </c>
      <c r="P137" s="24">
        <f t="shared" si="11"/>
        <v>74.819999999999993</v>
      </c>
      <c r="Q137" s="25" t="s">
        <v>8315</v>
      </c>
      <c r="R137" s="3" t="s">
        <v>8316</v>
      </c>
      <c r="S137" s="4">
        <f t="shared" si="12"/>
        <v>42303.672662037032</v>
      </c>
      <c r="T137" s="4">
        <f t="shared" si="13"/>
        <v>42338.714328703703</v>
      </c>
      <c r="U137" s="3">
        <f t="shared" si="14"/>
        <v>35</v>
      </c>
    </row>
    <row r="138" spans="1:21" ht="30" x14ac:dyDescent="0.25">
      <c r="A138" s="3">
        <v>3261</v>
      </c>
      <c r="B138" s="3" t="s">
        <v>3261</v>
      </c>
      <c r="C138" s="3" t="s">
        <v>7371</v>
      </c>
      <c r="D138" s="23">
        <v>3300</v>
      </c>
      <c r="E138" s="23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f t="shared" si="10"/>
        <v>100</v>
      </c>
      <c r="P138" s="24">
        <f t="shared" si="11"/>
        <v>67.650000000000006</v>
      </c>
      <c r="Q138" s="25" t="s">
        <v>8315</v>
      </c>
      <c r="R138" s="3" t="s">
        <v>8316</v>
      </c>
      <c r="S138" s="4">
        <f t="shared" si="12"/>
        <v>42171.725416666668</v>
      </c>
      <c r="T138" s="4">
        <f t="shared" si="13"/>
        <v>42201.725416666668</v>
      </c>
      <c r="U138" s="3">
        <f t="shared" si="14"/>
        <v>30</v>
      </c>
    </row>
    <row r="139" spans="1:21" ht="30" x14ac:dyDescent="0.25">
      <c r="A139" s="3">
        <v>3262</v>
      </c>
      <c r="B139" s="3" t="s">
        <v>3262</v>
      </c>
      <c r="C139" s="3" t="s">
        <v>7372</v>
      </c>
      <c r="D139" s="23">
        <v>12200</v>
      </c>
      <c r="E139" s="23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f t="shared" si="10"/>
        <v>103</v>
      </c>
      <c r="P139" s="24">
        <f t="shared" si="11"/>
        <v>93.81</v>
      </c>
      <c r="Q139" s="25" t="s">
        <v>8315</v>
      </c>
      <c r="R139" s="3" t="s">
        <v>8316</v>
      </c>
      <c r="S139" s="4">
        <f t="shared" si="12"/>
        <v>41964.315532407403</v>
      </c>
      <c r="T139" s="4">
        <f t="shared" si="13"/>
        <v>41995.166666666672</v>
      </c>
      <c r="U139" s="3">
        <f t="shared" si="14"/>
        <v>31</v>
      </c>
    </row>
    <row r="140" spans="1:21" ht="30" x14ac:dyDescent="0.25">
      <c r="A140" s="3">
        <v>3263</v>
      </c>
      <c r="B140" s="3" t="s">
        <v>3263</v>
      </c>
      <c r="C140" s="3" t="s">
        <v>7373</v>
      </c>
      <c r="D140" s="23">
        <v>2500</v>
      </c>
      <c r="E140" s="23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f t="shared" si="10"/>
        <v>112</v>
      </c>
      <c r="P140" s="24">
        <f t="shared" si="11"/>
        <v>41.24</v>
      </c>
      <c r="Q140" s="25" t="s">
        <v>8315</v>
      </c>
      <c r="R140" s="3" t="s">
        <v>8316</v>
      </c>
      <c r="S140" s="4">
        <f t="shared" si="12"/>
        <v>42284.516064814816</v>
      </c>
      <c r="T140" s="4">
        <f t="shared" si="13"/>
        <v>42307.875</v>
      </c>
      <c r="U140" s="3">
        <f t="shared" si="14"/>
        <v>23</v>
      </c>
    </row>
    <row r="141" spans="1:21" ht="30" x14ac:dyDescent="0.25">
      <c r="A141" s="3">
        <v>3264</v>
      </c>
      <c r="B141" s="3" t="s">
        <v>3264</v>
      </c>
      <c r="C141" s="3" t="s">
        <v>7374</v>
      </c>
      <c r="D141" s="23">
        <v>2500</v>
      </c>
      <c r="E141" s="23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f t="shared" si="10"/>
        <v>103</v>
      </c>
      <c r="P141" s="24">
        <f t="shared" si="11"/>
        <v>52.55</v>
      </c>
      <c r="Q141" s="25" t="s">
        <v>8315</v>
      </c>
      <c r="R141" s="3" t="s">
        <v>8316</v>
      </c>
      <c r="S141" s="4">
        <f t="shared" si="12"/>
        <v>42016.800208333334</v>
      </c>
      <c r="T141" s="4">
        <f t="shared" si="13"/>
        <v>42032.916666666672</v>
      </c>
      <c r="U141" s="3">
        <f t="shared" si="14"/>
        <v>16</v>
      </c>
    </row>
    <row r="142" spans="1:21" ht="30" x14ac:dyDescent="0.25">
      <c r="A142" s="3">
        <v>3266</v>
      </c>
      <c r="B142" s="3" t="s">
        <v>3266</v>
      </c>
      <c r="C142" s="3" t="s">
        <v>7376</v>
      </c>
      <c r="D142" s="23">
        <v>6000</v>
      </c>
      <c r="E142" s="23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f t="shared" si="10"/>
        <v>131</v>
      </c>
      <c r="P142" s="24">
        <f t="shared" si="11"/>
        <v>48.33</v>
      </c>
      <c r="Q142" s="25" t="s">
        <v>8315</v>
      </c>
      <c r="R142" s="3" t="s">
        <v>8316</v>
      </c>
      <c r="S142" s="4">
        <f t="shared" si="12"/>
        <v>42136.536134259266</v>
      </c>
      <c r="T142" s="4">
        <f t="shared" si="13"/>
        <v>42167.875</v>
      </c>
      <c r="U142" s="3">
        <f t="shared" si="14"/>
        <v>31</v>
      </c>
    </row>
    <row r="143" spans="1:21" ht="30" x14ac:dyDescent="0.25">
      <c r="A143" s="3">
        <v>3267</v>
      </c>
      <c r="B143" s="3" t="s">
        <v>3267</v>
      </c>
      <c r="C143" s="3" t="s">
        <v>7377</v>
      </c>
      <c r="D143" s="23">
        <v>15000</v>
      </c>
      <c r="E143" s="23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f t="shared" si="10"/>
        <v>102</v>
      </c>
      <c r="P143" s="24">
        <f t="shared" si="11"/>
        <v>53.18</v>
      </c>
      <c r="Q143" s="25" t="s">
        <v>8315</v>
      </c>
      <c r="R143" s="3" t="s">
        <v>8316</v>
      </c>
      <c r="S143" s="4">
        <f t="shared" si="12"/>
        <v>42172.757638888885</v>
      </c>
      <c r="T143" s="4">
        <f t="shared" si="13"/>
        <v>42202.757638888885</v>
      </c>
      <c r="U143" s="3">
        <f t="shared" si="14"/>
        <v>30</v>
      </c>
    </row>
    <row r="144" spans="1:21" ht="30" x14ac:dyDescent="0.25">
      <c r="A144" s="3">
        <v>3268</v>
      </c>
      <c r="B144" s="3" t="s">
        <v>3268</v>
      </c>
      <c r="C144" s="3" t="s">
        <v>7378</v>
      </c>
      <c r="D144" s="23">
        <v>2000</v>
      </c>
      <c r="E144" s="23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f t="shared" si="10"/>
        <v>128</v>
      </c>
      <c r="P144" s="24">
        <f t="shared" si="11"/>
        <v>60.95</v>
      </c>
      <c r="Q144" s="25" t="s">
        <v>8315</v>
      </c>
      <c r="R144" s="3" t="s">
        <v>8316</v>
      </c>
      <c r="S144" s="4">
        <f t="shared" si="12"/>
        <v>42590.90425925926</v>
      </c>
      <c r="T144" s="4">
        <f t="shared" si="13"/>
        <v>42606.90425925926</v>
      </c>
      <c r="U144" s="3">
        <f t="shared" si="14"/>
        <v>16</v>
      </c>
    </row>
    <row r="145" spans="1:21" ht="30" x14ac:dyDescent="0.25">
      <c r="A145" s="3">
        <v>3272</v>
      </c>
      <c r="B145" s="3" t="s">
        <v>3272</v>
      </c>
      <c r="C145" s="3" t="s">
        <v>7382</v>
      </c>
      <c r="D145" s="23">
        <v>10000</v>
      </c>
      <c r="E145" s="23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f t="shared" si="10"/>
        <v>154</v>
      </c>
      <c r="P145" s="24">
        <f t="shared" si="11"/>
        <v>106.5</v>
      </c>
      <c r="Q145" s="25" t="s">
        <v>8315</v>
      </c>
      <c r="R145" s="3" t="s">
        <v>8316</v>
      </c>
      <c r="S145" s="4">
        <f t="shared" si="12"/>
        <v>42284.500104166669</v>
      </c>
      <c r="T145" s="4">
        <f t="shared" si="13"/>
        <v>42314.541770833333</v>
      </c>
      <c r="U145" s="3">
        <f t="shared" si="14"/>
        <v>30</v>
      </c>
    </row>
    <row r="146" spans="1:21" ht="45" x14ac:dyDescent="0.25">
      <c r="A146" s="3">
        <v>3273</v>
      </c>
      <c r="B146" s="3" t="s">
        <v>3273</v>
      </c>
      <c r="C146" s="3" t="s">
        <v>7383</v>
      </c>
      <c r="D146" s="23">
        <v>4000</v>
      </c>
      <c r="E146" s="23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f t="shared" si="10"/>
        <v>107</v>
      </c>
      <c r="P146" s="24">
        <f t="shared" si="11"/>
        <v>204.57</v>
      </c>
      <c r="Q146" s="25" t="s">
        <v>8315</v>
      </c>
      <c r="R146" s="3" t="s">
        <v>8316</v>
      </c>
      <c r="S146" s="4">
        <f t="shared" si="12"/>
        <v>42611.801412037035</v>
      </c>
      <c r="T146" s="4">
        <f t="shared" si="13"/>
        <v>42627.791666666672</v>
      </c>
      <c r="U146" s="3">
        <f t="shared" si="14"/>
        <v>16</v>
      </c>
    </row>
    <row r="147" spans="1:21" ht="30" x14ac:dyDescent="0.25">
      <c r="A147" s="3">
        <v>3274</v>
      </c>
      <c r="B147" s="3" t="s">
        <v>3274</v>
      </c>
      <c r="C147" s="3" t="s">
        <v>7384</v>
      </c>
      <c r="D147" s="23">
        <v>15500</v>
      </c>
      <c r="E147" s="23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f t="shared" si="10"/>
        <v>101</v>
      </c>
      <c r="P147" s="24">
        <f t="shared" si="11"/>
        <v>54.91</v>
      </c>
      <c r="Q147" s="25" t="s">
        <v>8315</v>
      </c>
      <c r="R147" s="3" t="s">
        <v>8316</v>
      </c>
      <c r="S147" s="4">
        <f t="shared" si="12"/>
        <v>42400.704537037032</v>
      </c>
      <c r="T147" s="4">
        <f t="shared" si="13"/>
        <v>42444.875</v>
      </c>
      <c r="U147" s="3">
        <f t="shared" si="14"/>
        <v>44</v>
      </c>
    </row>
    <row r="148" spans="1:21" ht="30" x14ac:dyDescent="0.25">
      <c r="A148" s="3">
        <v>3275</v>
      </c>
      <c r="B148" s="3" t="s">
        <v>3275</v>
      </c>
      <c r="C148" s="3" t="s">
        <v>7385</v>
      </c>
      <c r="D148" s="23">
        <v>1800</v>
      </c>
      <c r="E148" s="23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f t="shared" si="10"/>
        <v>100</v>
      </c>
      <c r="P148" s="24">
        <f t="shared" si="11"/>
        <v>150.41999999999999</v>
      </c>
      <c r="Q148" s="25" t="s">
        <v>8315</v>
      </c>
      <c r="R148" s="3" t="s">
        <v>8316</v>
      </c>
      <c r="S148" s="4">
        <f t="shared" si="12"/>
        <v>42017.88045138889</v>
      </c>
      <c r="T148" s="4">
        <f t="shared" si="13"/>
        <v>42044.1875</v>
      </c>
      <c r="U148" s="3">
        <f t="shared" si="14"/>
        <v>26</v>
      </c>
    </row>
    <row r="149" spans="1:21" ht="45" x14ac:dyDescent="0.25">
      <c r="A149" s="3">
        <v>3279</v>
      </c>
      <c r="B149" s="3" t="s">
        <v>3279</v>
      </c>
      <c r="C149" s="3" t="s">
        <v>7389</v>
      </c>
      <c r="D149" s="23">
        <v>5800</v>
      </c>
      <c r="E149" s="23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f t="shared" si="10"/>
        <v>114</v>
      </c>
      <c r="P149" s="24">
        <f t="shared" si="11"/>
        <v>105.21</v>
      </c>
      <c r="Q149" s="25" t="s">
        <v>8315</v>
      </c>
      <c r="R149" s="3" t="s">
        <v>8316</v>
      </c>
      <c r="S149" s="4">
        <f t="shared" si="12"/>
        <v>42431.102534722217</v>
      </c>
      <c r="T149" s="4">
        <f t="shared" si="13"/>
        <v>42461.06086805556</v>
      </c>
      <c r="U149" s="3">
        <f t="shared" si="14"/>
        <v>30</v>
      </c>
    </row>
    <row r="150" spans="1:21" ht="45" x14ac:dyDescent="0.25">
      <c r="A150" s="3">
        <v>3280</v>
      </c>
      <c r="B150" s="3" t="s">
        <v>3280</v>
      </c>
      <c r="C150" s="3" t="s">
        <v>7390</v>
      </c>
      <c r="D150" s="23">
        <v>2000</v>
      </c>
      <c r="E150" s="23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f t="shared" si="10"/>
        <v>103</v>
      </c>
      <c r="P150" s="24">
        <f t="shared" si="11"/>
        <v>68.67</v>
      </c>
      <c r="Q150" s="25" t="s">
        <v>8315</v>
      </c>
      <c r="R150" s="3" t="s">
        <v>8316</v>
      </c>
      <c r="S150" s="4">
        <f t="shared" si="12"/>
        <v>42121.756921296299</v>
      </c>
      <c r="T150" s="4">
        <f t="shared" si="13"/>
        <v>42156.208333333328</v>
      </c>
      <c r="U150" s="3">
        <f t="shared" si="14"/>
        <v>34</v>
      </c>
    </row>
    <row r="151" spans="1:21" ht="30" x14ac:dyDescent="0.25">
      <c r="A151" s="3">
        <v>3281</v>
      </c>
      <c r="B151" s="3" t="s">
        <v>3281</v>
      </c>
      <c r="C151" s="3" t="s">
        <v>7391</v>
      </c>
      <c r="D151" s="23">
        <v>5000</v>
      </c>
      <c r="E151" s="23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f t="shared" si="10"/>
        <v>122</v>
      </c>
      <c r="P151" s="24">
        <f t="shared" si="11"/>
        <v>129.36000000000001</v>
      </c>
      <c r="Q151" s="25" t="s">
        <v>8315</v>
      </c>
      <c r="R151" s="3" t="s">
        <v>8316</v>
      </c>
      <c r="S151" s="4">
        <f t="shared" si="12"/>
        <v>42219.019733796296</v>
      </c>
      <c r="T151" s="4">
        <f t="shared" si="13"/>
        <v>42249.019733796296</v>
      </c>
      <c r="U151" s="3">
        <f t="shared" si="14"/>
        <v>30</v>
      </c>
    </row>
    <row r="152" spans="1:21" ht="45" x14ac:dyDescent="0.25">
      <c r="A152" s="3">
        <v>3282</v>
      </c>
      <c r="B152" s="3" t="s">
        <v>3282</v>
      </c>
      <c r="C152" s="3" t="s">
        <v>7392</v>
      </c>
      <c r="D152" s="23">
        <v>31000</v>
      </c>
      <c r="E152" s="23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f t="shared" si="10"/>
        <v>103</v>
      </c>
      <c r="P152" s="24">
        <f t="shared" si="11"/>
        <v>134.26</v>
      </c>
      <c r="Q152" s="25" t="s">
        <v>8315</v>
      </c>
      <c r="R152" s="3" t="s">
        <v>8316</v>
      </c>
      <c r="S152" s="4">
        <f t="shared" si="12"/>
        <v>42445.19430555556</v>
      </c>
      <c r="T152" s="4">
        <f t="shared" si="13"/>
        <v>42489.19430555556</v>
      </c>
      <c r="U152" s="3">
        <f t="shared" si="14"/>
        <v>44</v>
      </c>
    </row>
    <row r="153" spans="1:21" ht="30" x14ac:dyDescent="0.25">
      <c r="A153" s="3">
        <v>3284</v>
      </c>
      <c r="B153" s="3" t="s">
        <v>3284</v>
      </c>
      <c r="C153" s="3" t="s">
        <v>7394</v>
      </c>
      <c r="D153" s="23">
        <v>3000</v>
      </c>
      <c r="E153" s="23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f t="shared" si="10"/>
        <v>102</v>
      </c>
      <c r="P153" s="24">
        <f t="shared" si="11"/>
        <v>203.2</v>
      </c>
      <c r="Q153" s="25" t="s">
        <v>8315</v>
      </c>
      <c r="R153" s="3" t="s">
        <v>8316</v>
      </c>
      <c r="S153" s="4">
        <f t="shared" si="12"/>
        <v>42380.884872685187</v>
      </c>
      <c r="T153" s="4">
        <f t="shared" si="13"/>
        <v>42398.249305555553</v>
      </c>
      <c r="U153" s="3">
        <f t="shared" si="14"/>
        <v>17</v>
      </c>
    </row>
    <row r="154" spans="1:21" x14ac:dyDescent="0.25">
      <c r="A154" s="3">
        <v>3285</v>
      </c>
      <c r="B154" s="3" t="s">
        <v>3285</v>
      </c>
      <c r="C154" s="3" t="s">
        <v>7395</v>
      </c>
      <c r="D154" s="23">
        <v>4999</v>
      </c>
      <c r="E154" s="23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f t="shared" si="10"/>
        <v>112</v>
      </c>
      <c r="P154" s="24">
        <f t="shared" si="11"/>
        <v>69.19</v>
      </c>
      <c r="Q154" s="25" t="s">
        <v>8315</v>
      </c>
      <c r="R154" s="3" t="s">
        <v>8316</v>
      </c>
      <c r="S154" s="4">
        <f t="shared" si="12"/>
        <v>42762.942430555559</v>
      </c>
      <c r="T154" s="4">
        <f t="shared" si="13"/>
        <v>42794.208333333328</v>
      </c>
      <c r="U154" s="3">
        <f t="shared" si="14"/>
        <v>31</v>
      </c>
    </row>
    <row r="155" spans="1:21" ht="45" x14ac:dyDescent="0.25">
      <c r="A155" s="3">
        <v>3286</v>
      </c>
      <c r="B155" s="3" t="s">
        <v>3286</v>
      </c>
      <c r="C155" s="3" t="s">
        <v>7396</v>
      </c>
      <c r="D155" s="23">
        <v>15000</v>
      </c>
      <c r="E155" s="23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f t="shared" si="10"/>
        <v>102</v>
      </c>
      <c r="P155" s="24">
        <f t="shared" si="11"/>
        <v>125.12</v>
      </c>
      <c r="Q155" s="25" t="s">
        <v>8315</v>
      </c>
      <c r="R155" s="3" t="s">
        <v>8316</v>
      </c>
      <c r="S155" s="4">
        <f t="shared" si="12"/>
        <v>42567.840069444443</v>
      </c>
      <c r="T155" s="4">
        <f t="shared" si="13"/>
        <v>42597.840069444443</v>
      </c>
      <c r="U155" s="3">
        <f t="shared" si="14"/>
        <v>30</v>
      </c>
    </row>
    <row r="156" spans="1:21" ht="45" x14ac:dyDescent="0.25">
      <c r="A156" s="3">
        <v>3291</v>
      </c>
      <c r="B156" s="3" t="s">
        <v>3291</v>
      </c>
      <c r="C156" s="3" t="s">
        <v>7401</v>
      </c>
      <c r="D156" s="23">
        <v>500</v>
      </c>
      <c r="E156" s="23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f t="shared" si="10"/>
        <v>114</v>
      </c>
      <c r="P156" s="24">
        <f t="shared" si="11"/>
        <v>40.71</v>
      </c>
      <c r="Q156" s="25" t="s">
        <v>8315</v>
      </c>
      <c r="R156" s="3" t="s">
        <v>8316</v>
      </c>
      <c r="S156" s="4">
        <f t="shared" si="12"/>
        <v>42232.702546296292</v>
      </c>
      <c r="T156" s="4">
        <f t="shared" si="13"/>
        <v>42264.165972222225</v>
      </c>
      <c r="U156" s="3">
        <f t="shared" si="14"/>
        <v>31</v>
      </c>
    </row>
    <row r="157" spans="1:21" ht="45" x14ac:dyDescent="0.25">
      <c r="A157" s="3">
        <v>3298</v>
      </c>
      <c r="B157" s="3" t="s">
        <v>3298</v>
      </c>
      <c r="C157" s="3" t="s">
        <v>7408</v>
      </c>
      <c r="D157" s="23">
        <v>10000</v>
      </c>
      <c r="E157" s="23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f t="shared" si="10"/>
        <v>102</v>
      </c>
      <c r="P157" s="24">
        <f t="shared" si="11"/>
        <v>141.29</v>
      </c>
      <c r="Q157" s="25" t="s">
        <v>8315</v>
      </c>
      <c r="R157" s="3" t="s">
        <v>8316</v>
      </c>
      <c r="S157" s="4">
        <f t="shared" si="12"/>
        <v>42239.957962962959</v>
      </c>
      <c r="T157" s="4">
        <f t="shared" si="13"/>
        <v>42260</v>
      </c>
      <c r="U157" s="3">
        <f t="shared" si="14"/>
        <v>20</v>
      </c>
    </row>
    <row r="158" spans="1:21" ht="30" x14ac:dyDescent="0.25">
      <c r="A158" s="3">
        <v>3299</v>
      </c>
      <c r="B158" s="3" t="s">
        <v>3299</v>
      </c>
      <c r="C158" s="3" t="s">
        <v>7409</v>
      </c>
      <c r="D158" s="23">
        <v>3000</v>
      </c>
      <c r="E158" s="23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f t="shared" si="10"/>
        <v>116</v>
      </c>
      <c r="P158" s="24">
        <f t="shared" si="11"/>
        <v>55.33</v>
      </c>
      <c r="Q158" s="25" t="s">
        <v>8315</v>
      </c>
      <c r="R158" s="3" t="s">
        <v>8316</v>
      </c>
      <c r="S158" s="4">
        <f t="shared" si="12"/>
        <v>42261.917395833334</v>
      </c>
      <c r="T158" s="4">
        <f t="shared" si="13"/>
        <v>42291.917395833334</v>
      </c>
      <c r="U158" s="3">
        <f t="shared" si="14"/>
        <v>30</v>
      </c>
    </row>
    <row r="159" spans="1:21" ht="30" x14ac:dyDescent="0.25">
      <c r="A159" s="3">
        <v>3300</v>
      </c>
      <c r="B159" s="3" t="s">
        <v>3300</v>
      </c>
      <c r="C159" s="3" t="s">
        <v>7410</v>
      </c>
      <c r="D159" s="23">
        <v>3000</v>
      </c>
      <c r="E159" s="23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f t="shared" si="10"/>
        <v>136</v>
      </c>
      <c r="P159" s="24">
        <f t="shared" si="11"/>
        <v>46.42</v>
      </c>
      <c r="Q159" s="25" t="s">
        <v>8315</v>
      </c>
      <c r="R159" s="3" t="s">
        <v>8316</v>
      </c>
      <c r="S159" s="4">
        <f t="shared" si="12"/>
        <v>42102.743773148148</v>
      </c>
      <c r="T159" s="4">
        <f t="shared" si="13"/>
        <v>42123.743773148148</v>
      </c>
      <c r="U159" s="3">
        <f t="shared" si="14"/>
        <v>21</v>
      </c>
    </row>
    <row r="160" spans="1:21" ht="45" x14ac:dyDescent="0.25">
      <c r="A160" s="3">
        <v>3301</v>
      </c>
      <c r="B160" s="3" t="s">
        <v>3301</v>
      </c>
      <c r="C160" s="3" t="s">
        <v>7411</v>
      </c>
      <c r="D160" s="23">
        <v>3000</v>
      </c>
      <c r="E160" s="23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f t="shared" si="10"/>
        <v>133</v>
      </c>
      <c r="P160" s="24">
        <f t="shared" si="11"/>
        <v>57.2</v>
      </c>
      <c r="Q160" s="25" t="s">
        <v>8315</v>
      </c>
      <c r="R160" s="3" t="s">
        <v>8316</v>
      </c>
      <c r="S160" s="4">
        <f t="shared" si="12"/>
        <v>42538.73583333334</v>
      </c>
      <c r="T160" s="4">
        <f t="shared" si="13"/>
        <v>42583.290972222225</v>
      </c>
      <c r="U160" s="3">
        <f t="shared" si="14"/>
        <v>45</v>
      </c>
    </row>
    <row r="161" spans="1:21" ht="30" x14ac:dyDescent="0.25">
      <c r="A161" s="3">
        <v>3303</v>
      </c>
      <c r="B161" s="3" t="s">
        <v>3303</v>
      </c>
      <c r="C161" s="3" t="s">
        <v>7413</v>
      </c>
      <c r="D161" s="23">
        <v>1800</v>
      </c>
      <c r="E161" s="23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f t="shared" si="10"/>
        <v>116</v>
      </c>
      <c r="P161" s="24">
        <f t="shared" si="11"/>
        <v>59.6</v>
      </c>
      <c r="Q161" s="25" t="s">
        <v>8315</v>
      </c>
      <c r="R161" s="3" t="s">
        <v>8316</v>
      </c>
      <c r="S161" s="4">
        <f t="shared" si="12"/>
        <v>42056.65143518518</v>
      </c>
      <c r="T161" s="4">
        <f t="shared" si="13"/>
        <v>42091.609768518523</v>
      </c>
      <c r="U161" s="3">
        <f t="shared" si="14"/>
        <v>35</v>
      </c>
    </row>
    <row r="162" spans="1:21" ht="30" x14ac:dyDescent="0.25">
      <c r="A162" s="3">
        <v>3304</v>
      </c>
      <c r="B162" s="3" t="s">
        <v>3304</v>
      </c>
      <c r="C162" s="3" t="s">
        <v>7414</v>
      </c>
      <c r="D162" s="23">
        <v>15000</v>
      </c>
      <c r="E162" s="23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f t="shared" si="10"/>
        <v>105</v>
      </c>
      <c r="P162" s="24">
        <f t="shared" si="11"/>
        <v>89.59</v>
      </c>
      <c r="Q162" s="25" t="s">
        <v>8315</v>
      </c>
      <c r="R162" s="3" t="s">
        <v>8316</v>
      </c>
      <c r="S162" s="4">
        <f t="shared" si="12"/>
        <v>42696.624444444446</v>
      </c>
      <c r="T162" s="4">
        <f t="shared" si="13"/>
        <v>42726.624444444446</v>
      </c>
      <c r="U162" s="3">
        <f t="shared" si="14"/>
        <v>30</v>
      </c>
    </row>
    <row r="163" spans="1:21" ht="30" x14ac:dyDescent="0.25">
      <c r="A163" s="3">
        <v>3305</v>
      </c>
      <c r="B163" s="3" t="s">
        <v>3305</v>
      </c>
      <c r="C163" s="3" t="s">
        <v>7415</v>
      </c>
      <c r="D163" s="23">
        <v>4000</v>
      </c>
      <c r="E163" s="23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f t="shared" si="10"/>
        <v>102</v>
      </c>
      <c r="P163" s="24">
        <f t="shared" si="11"/>
        <v>204.05</v>
      </c>
      <c r="Q163" s="25" t="s">
        <v>8315</v>
      </c>
      <c r="R163" s="3" t="s">
        <v>8316</v>
      </c>
      <c r="S163" s="4">
        <f t="shared" si="12"/>
        <v>42186.855879629627</v>
      </c>
      <c r="T163" s="4">
        <f t="shared" si="13"/>
        <v>42216.855879629627</v>
      </c>
      <c r="U163" s="3">
        <f t="shared" si="14"/>
        <v>30</v>
      </c>
    </row>
    <row r="164" spans="1:21" ht="45" x14ac:dyDescent="0.25">
      <c r="A164" s="3">
        <v>3306</v>
      </c>
      <c r="B164" s="3" t="s">
        <v>3306</v>
      </c>
      <c r="C164" s="3" t="s">
        <v>7416</v>
      </c>
      <c r="D164" s="23">
        <v>1500</v>
      </c>
      <c r="E164" s="23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f t="shared" si="10"/>
        <v>175</v>
      </c>
      <c r="P164" s="24">
        <f t="shared" si="11"/>
        <v>48.7</v>
      </c>
      <c r="Q164" s="25" t="s">
        <v>8315</v>
      </c>
      <c r="R164" s="3" t="s">
        <v>8316</v>
      </c>
      <c r="S164" s="4">
        <f t="shared" si="12"/>
        <v>42493.219236111108</v>
      </c>
      <c r="T164" s="4">
        <f t="shared" si="13"/>
        <v>42531.125</v>
      </c>
      <c r="U164" s="3">
        <f t="shared" si="14"/>
        <v>38</v>
      </c>
    </row>
    <row r="165" spans="1:21" ht="45" x14ac:dyDescent="0.25">
      <c r="A165" s="3">
        <v>3307</v>
      </c>
      <c r="B165" s="3" t="s">
        <v>3307</v>
      </c>
      <c r="C165" s="3" t="s">
        <v>7417</v>
      </c>
      <c r="D165" s="23">
        <v>1000</v>
      </c>
      <c r="E165" s="23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f t="shared" si="10"/>
        <v>107</v>
      </c>
      <c r="P165" s="24">
        <f t="shared" si="11"/>
        <v>53.34</v>
      </c>
      <c r="Q165" s="25" t="s">
        <v>8315</v>
      </c>
      <c r="R165" s="3" t="s">
        <v>8316</v>
      </c>
      <c r="S165" s="4">
        <f t="shared" si="12"/>
        <v>42475.057164351849</v>
      </c>
      <c r="T165" s="4">
        <f t="shared" si="13"/>
        <v>42505.057164351849</v>
      </c>
      <c r="U165" s="3">
        <f t="shared" si="14"/>
        <v>30</v>
      </c>
    </row>
    <row r="166" spans="1:21" ht="30" x14ac:dyDescent="0.25">
      <c r="A166" s="3">
        <v>3308</v>
      </c>
      <c r="B166" s="3" t="s">
        <v>3308</v>
      </c>
      <c r="C166" s="3" t="s">
        <v>7418</v>
      </c>
      <c r="D166" s="23">
        <v>3500</v>
      </c>
      <c r="E166" s="23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f t="shared" si="10"/>
        <v>122</v>
      </c>
      <c r="P166" s="24">
        <f t="shared" si="11"/>
        <v>75.09</v>
      </c>
      <c r="Q166" s="25" t="s">
        <v>8315</v>
      </c>
      <c r="R166" s="3" t="s">
        <v>8316</v>
      </c>
      <c r="S166" s="4">
        <f t="shared" si="12"/>
        <v>42452.876909722225</v>
      </c>
      <c r="T166" s="4">
        <f t="shared" si="13"/>
        <v>42473.876909722225</v>
      </c>
      <c r="U166" s="3">
        <f t="shared" si="14"/>
        <v>21</v>
      </c>
    </row>
    <row r="167" spans="1:21" ht="30" x14ac:dyDescent="0.25">
      <c r="A167" s="3">
        <v>3310</v>
      </c>
      <c r="B167" s="3" t="s">
        <v>3310</v>
      </c>
      <c r="C167" s="3" t="s">
        <v>7420</v>
      </c>
      <c r="D167" s="23">
        <v>6500</v>
      </c>
      <c r="E167" s="23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f t="shared" si="10"/>
        <v>100</v>
      </c>
      <c r="P167" s="24">
        <f t="shared" si="11"/>
        <v>209.84</v>
      </c>
      <c r="Q167" s="25" t="s">
        <v>8315</v>
      </c>
      <c r="R167" s="3" t="s">
        <v>8316</v>
      </c>
      <c r="S167" s="4">
        <f t="shared" si="12"/>
        <v>42253.928530092591</v>
      </c>
      <c r="T167" s="4">
        <f t="shared" si="13"/>
        <v>42283.928530092591</v>
      </c>
      <c r="U167" s="3">
        <f t="shared" si="14"/>
        <v>30</v>
      </c>
    </row>
    <row r="168" spans="1:21" ht="30" x14ac:dyDescent="0.25">
      <c r="A168" s="3">
        <v>3311</v>
      </c>
      <c r="B168" s="3" t="s">
        <v>3311</v>
      </c>
      <c r="C168" s="3" t="s">
        <v>7421</v>
      </c>
      <c r="D168" s="23">
        <v>2500</v>
      </c>
      <c r="E168" s="23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f t="shared" si="10"/>
        <v>110</v>
      </c>
      <c r="P168" s="24">
        <f t="shared" si="11"/>
        <v>61.02</v>
      </c>
      <c r="Q168" s="25" t="s">
        <v>8315</v>
      </c>
      <c r="R168" s="3" t="s">
        <v>8316</v>
      </c>
      <c r="S168" s="4">
        <f t="shared" si="12"/>
        <v>42264.29178240741</v>
      </c>
      <c r="T168" s="4">
        <f t="shared" si="13"/>
        <v>42294.29178240741</v>
      </c>
      <c r="U168" s="3">
        <f t="shared" si="14"/>
        <v>30</v>
      </c>
    </row>
    <row r="169" spans="1:21" ht="30" x14ac:dyDescent="0.25">
      <c r="A169" s="3">
        <v>3312</v>
      </c>
      <c r="B169" s="3" t="s">
        <v>3312</v>
      </c>
      <c r="C169" s="3" t="s">
        <v>7422</v>
      </c>
      <c r="D169" s="23">
        <v>2500</v>
      </c>
      <c r="E169" s="23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f t="shared" si="10"/>
        <v>100</v>
      </c>
      <c r="P169" s="24">
        <f t="shared" si="11"/>
        <v>61</v>
      </c>
      <c r="Q169" s="25" t="s">
        <v>8315</v>
      </c>
      <c r="R169" s="3" t="s">
        <v>8316</v>
      </c>
      <c r="S169" s="4">
        <f t="shared" si="12"/>
        <v>42664.809560185182</v>
      </c>
      <c r="T169" s="4">
        <f t="shared" si="13"/>
        <v>42685.916666666672</v>
      </c>
      <c r="U169" s="3">
        <f t="shared" si="14"/>
        <v>21</v>
      </c>
    </row>
    <row r="170" spans="1:21" ht="30" x14ac:dyDescent="0.25">
      <c r="A170" s="3">
        <v>3313</v>
      </c>
      <c r="B170" s="3" t="s">
        <v>3313</v>
      </c>
      <c r="C170" s="3" t="s">
        <v>7423</v>
      </c>
      <c r="D170" s="23">
        <v>2000</v>
      </c>
      <c r="E170" s="23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f t="shared" si="10"/>
        <v>116</v>
      </c>
      <c r="P170" s="24">
        <f t="shared" si="11"/>
        <v>80.03</v>
      </c>
      <c r="Q170" s="25" t="s">
        <v>8315</v>
      </c>
      <c r="R170" s="3" t="s">
        <v>8316</v>
      </c>
      <c r="S170" s="4">
        <f t="shared" si="12"/>
        <v>42382.244409722218</v>
      </c>
      <c r="T170" s="4">
        <f t="shared" si="13"/>
        <v>42396.041666666672</v>
      </c>
      <c r="U170" s="3">
        <f t="shared" si="14"/>
        <v>14</v>
      </c>
    </row>
    <row r="171" spans="1:21" ht="45" x14ac:dyDescent="0.25">
      <c r="A171" s="3">
        <v>3316</v>
      </c>
      <c r="B171" s="3" t="s">
        <v>3316</v>
      </c>
      <c r="C171" s="3" t="s">
        <v>7426</v>
      </c>
      <c r="D171" s="23">
        <v>11737</v>
      </c>
      <c r="E171" s="23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f t="shared" si="10"/>
        <v>100</v>
      </c>
      <c r="P171" s="24">
        <f t="shared" si="11"/>
        <v>93.98</v>
      </c>
      <c r="Q171" s="25" t="s">
        <v>8315</v>
      </c>
      <c r="R171" s="3" t="s">
        <v>8316</v>
      </c>
      <c r="S171" s="4">
        <f t="shared" si="12"/>
        <v>41826.871238425927</v>
      </c>
      <c r="T171" s="4">
        <f t="shared" si="13"/>
        <v>41859.57916666667</v>
      </c>
      <c r="U171" s="3">
        <f t="shared" si="14"/>
        <v>33</v>
      </c>
    </row>
    <row r="172" spans="1:21" ht="30" x14ac:dyDescent="0.25">
      <c r="A172" s="3">
        <v>3317</v>
      </c>
      <c r="B172" s="3" t="s">
        <v>3317</v>
      </c>
      <c r="C172" s="3" t="s">
        <v>7427</v>
      </c>
      <c r="D172" s="23">
        <v>1050</v>
      </c>
      <c r="E172" s="23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f t="shared" si="10"/>
        <v>106</v>
      </c>
      <c r="P172" s="24">
        <f t="shared" si="11"/>
        <v>61.94</v>
      </c>
      <c r="Q172" s="25" t="s">
        <v>8315</v>
      </c>
      <c r="R172" s="3" t="s">
        <v>8316</v>
      </c>
      <c r="S172" s="4">
        <f t="shared" si="12"/>
        <v>42499.039629629624</v>
      </c>
      <c r="T172" s="4">
        <f t="shared" si="13"/>
        <v>42529.039629629624</v>
      </c>
      <c r="U172" s="3">
        <f t="shared" si="14"/>
        <v>30</v>
      </c>
    </row>
    <row r="173" spans="1:21" ht="30" x14ac:dyDescent="0.25">
      <c r="A173" s="3">
        <v>3320</v>
      </c>
      <c r="B173" s="3" t="s">
        <v>3320</v>
      </c>
      <c r="C173" s="3" t="s">
        <v>7430</v>
      </c>
      <c r="D173" s="23">
        <v>2500</v>
      </c>
      <c r="E173" s="23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f t="shared" si="10"/>
        <v>101</v>
      </c>
      <c r="P173" s="24">
        <f t="shared" si="11"/>
        <v>66.45</v>
      </c>
      <c r="Q173" s="25" t="s">
        <v>8315</v>
      </c>
      <c r="R173" s="3" t="s">
        <v>8316</v>
      </c>
      <c r="S173" s="4">
        <f t="shared" si="12"/>
        <v>42513.045798611114</v>
      </c>
      <c r="T173" s="4">
        <f t="shared" si="13"/>
        <v>42543.045798611114</v>
      </c>
      <c r="U173" s="3">
        <f t="shared" si="14"/>
        <v>30</v>
      </c>
    </row>
    <row r="174" spans="1:21" ht="45" x14ac:dyDescent="0.25">
      <c r="A174" s="3">
        <v>3321</v>
      </c>
      <c r="B174" s="3" t="s">
        <v>3321</v>
      </c>
      <c r="C174" s="3" t="s">
        <v>7431</v>
      </c>
      <c r="D174" s="23">
        <v>500</v>
      </c>
      <c r="E174" s="23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f t="shared" si="10"/>
        <v>107</v>
      </c>
      <c r="P174" s="24">
        <f t="shared" si="11"/>
        <v>35.799999999999997</v>
      </c>
      <c r="Q174" s="25" t="s">
        <v>8315</v>
      </c>
      <c r="R174" s="3" t="s">
        <v>8316</v>
      </c>
      <c r="S174" s="4">
        <f t="shared" si="12"/>
        <v>41914.100289351853</v>
      </c>
      <c r="T174" s="4">
        <f t="shared" si="13"/>
        <v>41928.165972222225</v>
      </c>
      <c r="U174" s="3">
        <f t="shared" si="14"/>
        <v>14</v>
      </c>
    </row>
    <row r="175" spans="1:21" ht="45" x14ac:dyDescent="0.25">
      <c r="A175" s="3">
        <v>3322</v>
      </c>
      <c r="B175" s="3" t="s">
        <v>3322</v>
      </c>
      <c r="C175" s="3" t="s">
        <v>7432</v>
      </c>
      <c r="D175" s="23">
        <v>3300</v>
      </c>
      <c r="E175" s="23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f t="shared" si="10"/>
        <v>102</v>
      </c>
      <c r="P175" s="24">
        <f t="shared" si="11"/>
        <v>145.65</v>
      </c>
      <c r="Q175" s="25" t="s">
        <v>8315</v>
      </c>
      <c r="R175" s="3" t="s">
        <v>8316</v>
      </c>
      <c r="S175" s="4">
        <f t="shared" si="12"/>
        <v>42521.010370370372</v>
      </c>
      <c r="T175" s="4">
        <f t="shared" si="13"/>
        <v>42543.163194444445</v>
      </c>
      <c r="U175" s="3">
        <f t="shared" si="14"/>
        <v>22</v>
      </c>
    </row>
    <row r="176" spans="1:21" ht="45" x14ac:dyDescent="0.25">
      <c r="A176" s="3">
        <v>3326</v>
      </c>
      <c r="B176" s="3" t="s">
        <v>3326</v>
      </c>
      <c r="C176" s="3" t="s">
        <v>7436</v>
      </c>
      <c r="D176" s="23">
        <v>8000</v>
      </c>
      <c r="E176" s="23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f t="shared" si="10"/>
        <v>101</v>
      </c>
      <c r="P176" s="24">
        <f t="shared" si="11"/>
        <v>142.28</v>
      </c>
      <c r="Q176" s="25" t="s">
        <v>8315</v>
      </c>
      <c r="R176" s="3" t="s">
        <v>8316</v>
      </c>
      <c r="S176" s="4">
        <f t="shared" si="12"/>
        <v>42041.714178240742</v>
      </c>
      <c r="T176" s="4">
        <f t="shared" si="13"/>
        <v>42071.67251157407</v>
      </c>
      <c r="U176" s="3">
        <f t="shared" si="14"/>
        <v>30</v>
      </c>
    </row>
    <row r="177" spans="1:21" ht="45" x14ac:dyDescent="0.25">
      <c r="A177" s="3">
        <v>3328</v>
      </c>
      <c r="B177" s="3" t="s">
        <v>3328</v>
      </c>
      <c r="C177" s="3" t="s">
        <v>7438</v>
      </c>
      <c r="D177" s="23">
        <v>1800</v>
      </c>
      <c r="E177" s="23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f t="shared" si="10"/>
        <v>146</v>
      </c>
      <c r="P177" s="24">
        <f t="shared" si="11"/>
        <v>292.77999999999997</v>
      </c>
      <c r="Q177" s="25" t="s">
        <v>8315</v>
      </c>
      <c r="R177" s="3" t="s">
        <v>8316</v>
      </c>
      <c r="S177" s="4">
        <f t="shared" si="12"/>
        <v>41822.57503472222</v>
      </c>
      <c r="T177" s="4">
        <f t="shared" si="13"/>
        <v>41825.041666666664</v>
      </c>
      <c r="U177" s="3">
        <f t="shared" si="14"/>
        <v>2</v>
      </c>
    </row>
    <row r="178" spans="1:21" ht="30" x14ac:dyDescent="0.25">
      <c r="A178" s="3">
        <v>3331</v>
      </c>
      <c r="B178" s="3" t="s">
        <v>3331</v>
      </c>
      <c r="C178" s="3" t="s">
        <v>7441</v>
      </c>
      <c r="D178" s="23">
        <v>5000</v>
      </c>
      <c r="E178" s="23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f t="shared" si="10"/>
        <v>105</v>
      </c>
      <c r="P178" s="24">
        <f t="shared" si="11"/>
        <v>80.400000000000006</v>
      </c>
      <c r="Q178" s="25" t="s">
        <v>8315</v>
      </c>
      <c r="R178" s="3" t="s">
        <v>8316</v>
      </c>
      <c r="S178" s="4">
        <f t="shared" si="12"/>
        <v>42248.697754629626</v>
      </c>
      <c r="T178" s="4">
        <f t="shared" si="13"/>
        <v>42283.697754629626</v>
      </c>
      <c r="U178" s="3">
        <f t="shared" si="14"/>
        <v>35</v>
      </c>
    </row>
    <row r="179" spans="1:21" ht="30" x14ac:dyDescent="0.25">
      <c r="A179" s="3">
        <v>3332</v>
      </c>
      <c r="B179" s="3" t="s">
        <v>3332</v>
      </c>
      <c r="C179" s="3" t="s">
        <v>7442</v>
      </c>
      <c r="D179" s="23">
        <v>6000</v>
      </c>
      <c r="E179" s="23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f t="shared" si="10"/>
        <v>100</v>
      </c>
      <c r="P179" s="24">
        <f t="shared" si="11"/>
        <v>72.290000000000006</v>
      </c>
      <c r="Q179" s="25" t="s">
        <v>8315</v>
      </c>
      <c r="R179" s="3" t="s">
        <v>8316</v>
      </c>
      <c r="S179" s="4">
        <f t="shared" si="12"/>
        <v>41809.860300925924</v>
      </c>
      <c r="T179" s="4">
        <f t="shared" si="13"/>
        <v>41839.860300925924</v>
      </c>
      <c r="U179" s="3">
        <f t="shared" si="14"/>
        <v>30</v>
      </c>
    </row>
    <row r="180" spans="1:21" ht="45" x14ac:dyDescent="0.25">
      <c r="A180" s="3">
        <v>3333</v>
      </c>
      <c r="B180" s="3" t="s">
        <v>3333</v>
      </c>
      <c r="C180" s="3" t="s">
        <v>7443</v>
      </c>
      <c r="D180" s="23">
        <v>3500</v>
      </c>
      <c r="E180" s="23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f t="shared" si="10"/>
        <v>105</v>
      </c>
      <c r="P180" s="24">
        <f t="shared" si="11"/>
        <v>32.97</v>
      </c>
      <c r="Q180" s="25" t="s">
        <v>8315</v>
      </c>
      <c r="R180" s="3" t="s">
        <v>8316</v>
      </c>
      <c r="S180" s="4">
        <f t="shared" si="12"/>
        <v>42148.676851851851</v>
      </c>
      <c r="T180" s="4">
        <f t="shared" si="13"/>
        <v>42170.676851851851</v>
      </c>
      <c r="U180" s="3">
        <f t="shared" si="14"/>
        <v>22</v>
      </c>
    </row>
    <row r="181" spans="1:21" ht="30" x14ac:dyDescent="0.25">
      <c r="A181" s="3">
        <v>3334</v>
      </c>
      <c r="B181" s="3" t="s">
        <v>3334</v>
      </c>
      <c r="C181" s="3" t="s">
        <v>7444</v>
      </c>
      <c r="D181" s="23">
        <v>3871</v>
      </c>
      <c r="E181" s="23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f t="shared" si="10"/>
        <v>139</v>
      </c>
      <c r="P181" s="24">
        <f t="shared" si="11"/>
        <v>116.65</v>
      </c>
      <c r="Q181" s="25" t="s">
        <v>8315</v>
      </c>
      <c r="R181" s="3" t="s">
        <v>8316</v>
      </c>
      <c r="S181" s="4">
        <f t="shared" si="12"/>
        <v>42185.521087962959</v>
      </c>
      <c r="T181" s="4">
        <f t="shared" si="13"/>
        <v>42215.521087962959</v>
      </c>
      <c r="U181" s="3">
        <f t="shared" si="14"/>
        <v>30</v>
      </c>
    </row>
    <row r="182" spans="1:21" ht="30" x14ac:dyDescent="0.25">
      <c r="A182" s="3">
        <v>3338</v>
      </c>
      <c r="B182" s="3" t="s">
        <v>3338</v>
      </c>
      <c r="C182" s="3" t="s">
        <v>7448</v>
      </c>
      <c r="D182" s="23">
        <v>15000</v>
      </c>
      <c r="E182" s="23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f t="shared" si="10"/>
        <v>102</v>
      </c>
      <c r="P182" s="24">
        <f t="shared" si="11"/>
        <v>136.85</v>
      </c>
      <c r="Q182" s="25" t="s">
        <v>8315</v>
      </c>
      <c r="R182" s="3" t="s">
        <v>8316</v>
      </c>
      <c r="S182" s="4">
        <f t="shared" si="12"/>
        <v>42769.574999999997</v>
      </c>
      <c r="T182" s="4">
        <f t="shared" si="13"/>
        <v>42790.574999999997</v>
      </c>
      <c r="U182" s="3">
        <f t="shared" si="14"/>
        <v>21</v>
      </c>
    </row>
    <row r="183" spans="1:21" ht="30" x14ac:dyDescent="0.25">
      <c r="A183" s="3">
        <v>3339</v>
      </c>
      <c r="B183" s="3" t="s">
        <v>3339</v>
      </c>
      <c r="C183" s="3" t="s">
        <v>7449</v>
      </c>
      <c r="D183" s="23">
        <v>8000</v>
      </c>
      <c r="E183" s="23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f t="shared" si="10"/>
        <v>104</v>
      </c>
      <c r="P183" s="24">
        <f t="shared" si="11"/>
        <v>177.62</v>
      </c>
      <c r="Q183" s="25" t="s">
        <v>8315</v>
      </c>
      <c r="R183" s="3" t="s">
        <v>8316</v>
      </c>
      <c r="S183" s="4">
        <f t="shared" si="12"/>
        <v>42549.665717592594</v>
      </c>
      <c r="T183" s="4">
        <f t="shared" si="13"/>
        <v>42579.665717592594</v>
      </c>
      <c r="U183" s="3">
        <f t="shared" si="14"/>
        <v>30</v>
      </c>
    </row>
    <row r="184" spans="1:21" ht="45" x14ac:dyDescent="0.25">
      <c r="A184" s="3">
        <v>3340</v>
      </c>
      <c r="B184" s="3" t="s">
        <v>3340</v>
      </c>
      <c r="C184" s="3" t="s">
        <v>7450</v>
      </c>
      <c r="D184" s="23">
        <v>3000</v>
      </c>
      <c r="E184" s="23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f t="shared" si="10"/>
        <v>138</v>
      </c>
      <c r="P184" s="24">
        <f t="shared" si="11"/>
        <v>109.08</v>
      </c>
      <c r="Q184" s="25" t="s">
        <v>8315</v>
      </c>
      <c r="R184" s="3" t="s">
        <v>8316</v>
      </c>
      <c r="S184" s="4">
        <f t="shared" si="12"/>
        <v>42685.974004629628</v>
      </c>
      <c r="T184" s="4">
        <f t="shared" si="13"/>
        <v>42710.974004629628</v>
      </c>
      <c r="U184" s="3">
        <f t="shared" si="14"/>
        <v>25</v>
      </c>
    </row>
    <row r="185" spans="1:21" ht="30" x14ac:dyDescent="0.25">
      <c r="A185" s="3">
        <v>3342</v>
      </c>
      <c r="B185" s="3" t="s">
        <v>3342</v>
      </c>
      <c r="C185" s="3" t="s">
        <v>7452</v>
      </c>
      <c r="D185" s="23">
        <v>6000</v>
      </c>
      <c r="E185" s="23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f t="shared" si="10"/>
        <v>102</v>
      </c>
      <c r="P185" s="24">
        <f t="shared" si="11"/>
        <v>78.209999999999994</v>
      </c>
      <c r="Q185" s="25" t="s">
        <v>8315</v>
      </c>
      <c r="R185" s="3" t="s">
        <v>8316</v>
      </c>
      <c r="S185" s="4">
        <f t="shared" si="12"/>
        <v>42062.296412037031</v>
      </c>
      <c r="T185" s="4">
        <f t="shared" si="13"/>
        <v>42095.207638888889</v>
      </c>
      <c r="U185" s="3">
        <f t="shared" si="14"/>
        <v>33</v>
      </c>
    </row>
    <row r="186" spans="1:21" ht="45" x14ac:dyDescent="0.25">
      <c r="A186" s="3">
        <v>3344</v>
      </c>
      <c r="B186" s="3" t="s">
        <v>3344</v>
      </c>
      <c r="C186" s="3" t="s">
        <v>7454</v>
      </c>
      <c r="D186" s="23">
        <v>4500</v>
      </c>
      <c r="E186" s="23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f t="shared" si="10"/>
        <v>101</v>
      </c>
      <c r="P186" s="24">
        <f t="shared" si="11"/>
        <v>114.13</v>
      </c>
      <c r="Q186" s="25" t="s">
        <v>8315</v>
      </c>
      <c r="R186" s="3" t="s">
        <v>8316</v>
      </c>
      <c r="S186" s="4">
        <f t="shared" si="12"/>
        <v>41851.200150462959</v>
      </c>
      <c r="T186" s="4">
        <f t="shared" si="13"/>
        <v>41881.200150462959</v>
      </c>
      <c r="U186" s="3">
        <f t="shared" si="14"/>
        <v>30</v>
      </c>
    </row>
    <row r="187" spans="1:21" ht="45" x14ac:dyDescent="0.25">
      <c r="A187" s="3">
        <v>3345</v>
      </c>
      <c r="B187" s="3" t="s">
        <v>3345</v>
      </c>
      <c r="C187" s="3" t="s">
        <v>7455</v>
      </c>
      <c r="D187" s="23">
        <v>500</v>
      </c>
      <c r="E187" s="23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f t="shared" si="10"/>
        <v>130</v>
      </c>
      <c r="P187" s="24">
        <f t="shared" si="11"/>
        <v>50</v>
      </c>
      <c r="Q187" s="25" t="s">
        <v>8315</v>
      </c>
      <c r="R187" s="3" t="s">
        <v>8316</v>
      </c>
      <c r="S187" s="4">
        <f t="shared" si="12"/>
        <v>42053.106111111112</v>
      </c>
      <c r="T187" s="4">
        <f t="shared" si="13"/>
        <v>42112.025694444441</v>
      </c>
      <c r="U187" s="3">
        <f t="shared" si="14"/>
        <v>59</v>
      </c>
    </row>
    <row r="188" spans="1:21" ht="30" x14ac:dyDescent="0.25">
      <c r="A188" s="3">
        <v>3346</v>
      </c>
      <c r="B188" s="3" t="s">
        <v>3346</v>
      </c>
      <c r="C188" s="3" t="s">
        <v>7456</v>
      </c>
      <c r="D188" s="23">
        <v>1500</v>
      </c>
      <c r="E188" s="23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f t="shared" si="10"/>
        <v>110</v>
      </c>
      <c r="P188" s="24">
        <f t="shared" si="11"/>
        <v>91.67</v>
      </c>
      <c r="Q188" s="25" t="s">
        <v>8315</v>
      </c>
      <c r="R188" s="3" t="s">
        <v>8316</v>
      </c>
      <c r="S188" s="4">
        <f t="shared" si="12"/>
        <v>42054.024421296301</v>
      </c>
      <c r="T188" s="4">
        <f t="shared" si="13"/>
        <v>42061.024421296301</v>
      </c>
      <c r="U188" s="3">
        <f t="shared" si="14"/>
        <v>7</v>
      </c>
    </row>
    <row r="189" spans="1:21" ht="45" x14ac:dyDescent="0.25">
      <c r="A189" s="3">
        <v>3348</v>
      </c>
      <c r="B189" s="3" t="s">
        <v>3266</v>
      </c>
      <c r="C189" s="3" t="s">
        <v>7458</v>
      </c>
      <c r="D189" s="23">
        <v>5500</v>
      </c>
      <c r="E189" s="23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f t="shared" si="10"/>
        <v>100</v>
      </c>
      <c r="P189" s="24">
        <f t="shared" si="11"/>
        <v>69.819999999999993</v>
      </c>
      <c r="Q189" s="25" t="s">
        <v>8315</v>
      </c>
      <c r="R189" s="3" t="s">
        <v>8316</v>
      </c>
      <c r="S189" s="4">
        <f t="shared" si="12"/>
        <v>42466.558796296296</v>
      </c>
      <c r="T189" s="4">
        <f t="shared" si="13"/>
        <v>42490.165972222225</v>
      </c>
      <c r="U189" s="3">
        <f t="shared" si="14"/>
        <v>24</v>
      </c>
    </row>
    <row r="190" spans="1:21" ht="45" x14ac:dyDescent="0.25">
      <c r="A190" s="3">
        <v>3349</v>
      </c>
      <c r="B190" s="3" t="s">
        <v>3348</v>
      </c>
      <c r="C190" s="3" t="s">
        <v>7459</v>
      </c>
      <c r="D190" s="23">
        <v>1000</v>
      </c>
      <c r="E190" s="23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f t="shared" si="10"/>
        <v>153</v>
      </c>
      <c r="P190" s="24">
        <f t="shared" si="11"/>
        <v>109.57</v>
      </c>
      <c r="Q190" s="25" t="s">
        <v>8315</v>
      </c>
      <c r="R190" s="3" t="s">
        <v>8316</v>
      </c>
      <c r="S190" s="4">
        <f t="shared" si="12"/>
        <v>42513.110787037032</v>
      </c>
      <c r="T190" s="4">
        <f t="shared" si="13"/>
        <v>42534.708333333328</v>
      </c>
      <c r="U190" s="3">
        <f t="shared" si="14"/>
        <v>22</v>
      </c>
    </row>
    <row r="191" spans="1:21" ht="30" x14ac:dyDescent="0.25">
      <c r="A191" s="3">
        <v>3354</v>
      </c>
      <c r="B191" s="3" t="s">
        <v>3353</v>
      </c>
      <c r="C191" s="3" t="s">
        <v>7464</v>
      </c>
      <c r="D191" s="23">
        <v>3000</v>
      </c>
      <c r="E191" s="23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f t="shared" si="10"/>
        <v>102</v>
      </c>
      <c r="P191" s="24">
        <f t="shared" si="11"/>
        <v>55.6</v>
      </c>
      <c r="Q191" s="25" t="s">
        <v>8315</v>
      </c>
      <c r="R191" s="3" t="s">
        <v>8316</v>
      </c>
      <c r="S191" s="4">
        <f t="shared" si="12"/>
        <v>42270.7269212963</v>
      </c>
      <c r="T191" s="4">
        <f t="shared" si="13"/>
        <v>42306.167361111111</v>
      </c>
      <c r="U191" s="3">
        <f t="shared" si="14"/>
        <v>35</v>
      </c>
    </row>
    <row r="192" spans="1:21" ht="30" x14ac:dyDescent="0.25">
      <c r="A192" s="3">
        <v>3358</v>
      </c>
      <c r="B192" s="3" t="s">
        <v>3357</v>
      </c>
      <c r="C192" s="3" t="s">
        <v>7468</v>
      </c>
      <c r="D192" s="23">
        <v>10000</v>
      </c>
      <c r="E192" s="23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f t="shared" si="10"/>
        <v>103</v>
      </c>
      <c r="P192" s="24">
        <f t="shared" si="11"/>
        <v>63.57</v>
      </c>
      <c r="Q192" s="25" t="s">
        <v>8315</v>
      </c>
      <c r="R192" s="3" t="s">
        <v>8316</v>
      </c>
      <c r="S192" s="4">
        <f t="shared" si="12"/>
        <v>41932.311099537037</v>
      </c>
      <c r="T192" s="4">
        <f t="shared" si="13"/>
        <v>41962.352766203709</v>
      </c>
      <c r="U192" s="3">
        <f t="shared" si="14"/>
        <v>30</v>
      </c>
    </row>
    <row r="193" spans="1:21" ht="30" x14ac:dyDescent="0.25">
      <c r="A193" s="3">
        <v>3359</v>
      </c>
      <c r="B193" s="3" t="s">
        <v>3358</v>
      </c>
      <c r="C193" s="3" t="s">
        <v>7469</v>
      </c>
      <c r="D193" s="23">
        <v>4000</v>
      </c>
      <c r="E193" s="23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f t="shared" si="10"/>
        <v>106</v>
      </c>
      <c r="P193" s="24">
        <f t="shared" si="11"/>
        <v>184.78</v>
      </c>
      <c r="Q193" s="25" t="s">
        <v>8315</v>
      </c>
      <c r="R193" s="3" t="s">
        <v>8316</v>
      </c>
      <c r="S193" s="4">
        <f t="shared" si="12"/>
        <v>42746.057106481487</v>
      </c>
      <c r="T193" s="4">
        <f t="shared" si="13"/>
        <v>42791.057106481487</v>
      </c>
      <c r="U193" s="3">
        <f t="shared" si="14"/>
        <v>45</v>
      </c>
    </row>
    <row r="194" spans="1:21" ht="30" x14ac:dyDescent="0.25">
      <c r="A194" s="3">
        <v>3361</v>
      </c>
      <c r="B194" s="3" t="s">
        <v>3360</v>
      </c>
      <c r="C194" s="3" t="s">
        <v>7471</v>
      </c>
      <c r="D194" s="23">
        <v>5000</v>
      </c>
      <c r="E194" s="23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f t="shared" ref="O194:O257" si="15">ROUND(E194/D194*100,0)</f>
        <v>113</v>
      </c>
      <c r="P194" s="24">
        <f t="shared" ref="P194:P257" si="16">IFERROR(ROUND(E194/L194,2),0)</f>
        <v>83.43</v>
      </c>
      <c r="Q194" s="25" t="s">
        <v>8315</v>
      </c>
      <c r="R194" s="3" t="s">
        <v>8316</v>
      </c>
      <c r="S194" s="4">
        <f t="shared" ref="S194:S257" si="17">(J194/60/60/24)+DATE(1970,1,1)</f>
        <v>41866.025347222225</v>
      </c>
      <c r="T194" s="4">
        <f t="shared" ref="T194:T257" si="18">(I194/60/60/24)+DATE(1970,1,1)</f>
        <v>41883.665972222225</v>
      </c>
      <c r="U194" s="3">
        <f t="shared" ref="U194:U257" si="19">ROUND(T194-S194,0)</f>
        <v>18</v>
      </c>
    </row>
    <row r="195" spans="1:21" ht="30" x14ac:dyDescent="0.25">
      <c r="A195" s="3">
        <v>3362</v>
      </c>
      <c r="B195" s="3" t="s">
        <v>3361</v>
      </c>
      <c r="C195" s="3" t="s">
        <v>7472</v>
      </c>
      <c r="D195" s="23">
        <v>500</v>
      </c>
      <c r="E195" s="23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f t="shared" si="15"/>
        <v>218</v>
      </c>
      <c r="P195" s="24">
        <f t="shared" si="16"/>
        <v>54.5</v>
      </c>
      <c r="Q195" s="25" t="s">
        <v>8315</v>
      </c>
      <c r="R195" s="3" t="s">
        <v>8316</v>
      </c>
      <c r="S195" s="4">
        <f t="shared" si="17"/>
        <v>42056.091631944444</v>
      </c>
      <c r="T195" s="4">
        <f t="shared" si="18"/>
        <v>42070.204861111109</v>
      </c>
      <c r="U195" s="3">
        <f t="shared" si="19"/>
        <v>14</v>
      </c>
    </row>
    <row r="196" spans="1:21" ht="30" x14ac:dyDescent="0.25">
      <c r="A196" s="3">
        <v>3363</v>
      </c>
      <c r="B196" s="3" t="s">
        <v>3362</v>
      </c>
      <c r="C196" s="3" t="s">
        <v>7473</v>
      </c>
      <c r="D196" s="23">
        <v>7750</v>
      </c>
      <c r="E196" s="23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f t="shared" si="15"/>
        <v>101</v>
      </c>
      <c r="P196" s="24">
        <f t="shared" si="16"/>
        <v>302.31</v>
      </c>
      <c r="Q196" s="25" t="s">
        <v>8315</v>
      </c>
      <c r="R196" s="3" t="s">
        <v>8316</v>
      </c>
      <c r="S196" s="4">
        <f t="shared" si="17"/>
        <v>41851.771354166667</v>
      </c>
      <c r="T196" s="4">
        <f t="shared" si="18"/>
        <v>41870.666666666664</v>
      </c>
      <c r="U196" s="3">
        <f t="shared" si="19"/>
        <v>19</v>
      </c>
    </row>
    <row r="197" spans="1:21" ht="45" x14ac:dyDescent="0.25">
      <c r="A197" s="3">
        <v>3365</v>
      </c>
      <c r="B197" s="3" t="s">
        <v>3364</v>
      </c>
      <c r="C197" s="3" t="s">
        <v>7475</v>
      </c>
      <c r="D197" s="23">
        <v>2500</v>
      </c>
      <c r="E197" s="23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f t="shared" si="15"/>
        <v>104</v>
      </c>
      <c r="P197" s="24">
        <f t="shared" si="16"/>
        <v>866.67</v>
      </c>
      <c r="Q197" s="25" t="s">
        <v>8315</v>
      </c>
      <c r="R197" s="3" t="s">
        <v>8316</v>
      </c>
      <c r="S197" s="4">
        <f t="shared" si="17"/>
        <v>42321.101759259262</v>
      </c>
      <c r="T197" s="4">
        <f t="shared" si="18"/>
        <v>42351.101759259262</v>
      </c>
      <c r="U197" s="3">
        <f t="shared" si="19"/>
        <v>30</v>
      </c>
    </row>
    <row r="198" spans="1:21" ht="30" x14ac:dyDescent="0.25">
      <c r="A198" s="3">
        <v>3366</v>
      </c>
      <c r="B198" s="3" t="s">
        <v>3365</v>
      </c>
      <c r="C198" s="3" t="s">
        <v>7476</v>
      </c>
      <c r="D198" s="23">
        <v>500</v>
      </c>
      <c r="E198" s="23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f t="shared" si="15"/>
        <v>221</v>
      </c>
      <c r="P198" s="24">
        <f t="shared" si="16"/>
        <v>61.39</v>
      </c>
      <c r="Q198" s="25" t="s">
        <v>8315</v>
      </c>
      <c r="R198" s="3" t="s">
        <v>8316</v>
      </c>
      <c r="S198" s="4">
        <f t="shared" si="17"/>
        <v>42107.067557870367</v>
      </c>
      <c r="T198" s="4">
        <f t="shared" si="18"/>
        <v>42137.067557870367</v>
      </c>
      <c r="U198" s="3">
        <f t="shared" si="19"/>
        <v>30</v>
      </c>
    </row>
    <row r="199" spans="1:21" ht="30" x14ac:dyDescent="0.25">
      <c r="A199" s="3">
        <v>3368</v>
      </c>
      <c r="B199" s="3" t="s">
        <v>3367</v>
      </c>
      <c r="C199" s="3" t="s">
        <v>7478</v>
      </c>
      <c r="D199" s="23">
        <v>1000</v>
      </c>
      <c r="E199" s="23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f t="shared" si="15"/>
        <v>105</v>
      </c>
      <c r="P199" s="24">
        <f t="shared" si="16"/>
        <v>45.48</v>
      </c>
      <c r="Q199" s="25" t="s">
        <v>8315</v>
      </c>
      <c r="R199" s="3" t="s">
        <v>8316</v>
      </c>
      <c r="S199" s="4">
        <f t="shared" si="17"/>
        <v>41969.199756944443</v>
      </c>
      <c r="T199" s="4">
        <f t="shared" si="18"/>
        <v>42005.208333333328</v>
      </c>
      <c r="U199" s="3">
        <f t="shared" si="19"/>
        <v>36</v>
      </c>
    </row>
    <row r="200" spans="1:21" ht="30" x14ac:dyDescent="0.25">
      <c r="A200" s="3">
        <v>3370</v>
      </c>
      <c r="B200" s="3" t="s">
        <v>3369</v>
      </c>
      <c r="C200" s="3" t="s">
        <v>7480</v>
      </c>
      <c r="D200" s="23">
        <v>1500</v>
      </c>
      <c r="E200" s="23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f t="shared" si="15"/>
        <v>118</v>
      </c>
      <c r="P200" s="24">
        <f t="shared" si="16"/>
        <v>67.92</v>
      </c>
      <c r="Q200" s="25" t="s">
        <v>8315</v>
      </c>
      <c r="R200" s="3" t="s">
        <v>8316</v>
      </c>
      <c r="S200" s="4">
        <f t="shared" si="17"/>
        <v>42690.334317129629</v>
      </c>
      <c r="T200" s="4">
        <f t="shared" si="18"/>
        <v>42721.333333333328</v>
      </c>
      <c r="U200" s="3">
        <f t="shared" si="19"/>
        <v>31</v>
      </c>
    </row>
    <row r="201" spans="1:21" ht="30" x14ac:dyDescent="0.25">
      <c r="A201" s="3">
        <v>3371</v>
      </c>
      <c r="B201" s="3" t="s">
        <v>3370</v>
      </c>
      <c r="C201" s="3" t="s">
        <v>7481</v>
      </c>
      <c r="D201" s="23">
        <v>200</v>
      </c>
      <c r="E201" s="23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f t="shared" si="15"/>
        <v>139</v>
      </c>
      <c r="P201" s="24">
        <f t="shared" si="16"/>
        <v>30.78</v>
      </c>
      <c r="Q201" s="25" t="s">
        <v>8315</v>
      </c>
      <c r="R201" s="3" t="s">
        <v>8316</v>
      </c>
      <c r="S201" s="4">
        <f t="shared" si="17"/>
        <v>42312.874594907407</v>
      </c>
      <c r="T201" s="4">
        <f t="shared" si="18"/>
        <v>42340.874594907407</v>
      </c>
      <c r="U201" s="3">
        <f t="shared" si="19"/>
        <v>28</v>
      </c>
    </row>
    <row r="202" spans="1:21" ht="30" x14ac:dyDescent="0.25">
      <c r="A202" s="3">
        <v>3372</v>
      </c>
      <c r="B202" s="3" t="s">
        <v>3371</v>
      </c>
      <c r="C202" s="3" t="s">
        <v>7482</v>
      </c>
      <c r="D202" s="23">
        <v>1000</v>
      </c>
      <c r="E202" s="23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f t="shared" si="15"/>
        <v>104</v>
      </c>
      <c r="P202" s="24">
        <f t="shared" si="16"/>
        <v>38.33</v>
      </c>
      <c r="Q202" s="25" t="s">
        <v>8315</v>
      </c>
      <c r="R202" s="3" t="s">
        <v>8316</v>
      </c>
      <c r="S202" s="4">
        <f t="shared" si="17"/>
        <v>41855.548101851848</v>
      </c>
      <c r="T202" s="4">
        <f t="shared" si="18"/>
        <v>41876.207638888889</v>
      </c>
      <c r="U202" s="3">
        <f t="shared" si="19"/>
        <v>21</v>
      </c>
    </row>
    <row r="203" spans="1:21" ht="45" x14ac:dyDescent="0.25">
      <c r="A203" s="3">
        <v>3376</v>
      </c>
      <c r="B203" s="3" t="s">
        <v>3375</v>
      </c>
      <c r="C203" s="3" t="s">
        <v>7486</v>
      </c>
      <c r="D203" s="23">
        <v>8000</v>
      </c>
      <c r="E203" s="23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f t="shared" si="15"/>
        <v>100</v>
      </c>
      <c r="P203" s="24">
        <f t="shared" si="16"/>
        <v>421.11</v>
      </c>
      <c r="Q203" s="25" t="s">
        <v>8315</v>
      </c>
      <c r="R203" s="3" t="s">
        <v>8316</v>
      </c>
      <c r="S203" s="4">
        <f t="shared" si="17"/>
        <v>42059.701319444444</v>
      </c>
      <c r="T203" s="4">
        <f t="shared" si="18"/>
        <v>42119.659652777773</v>
      </c>
      <c r="U203" s="3">
        <f t="shared" si="19"/>
        <v>60</v>
      </c>
    </row>
    <row r="204" spans="1:21" ht="45" x14ac:dyDescent="0.25">
      <c r="A204" s="3">
        <v>3380</v>
      </c>
      <c r="B204" s="3" t="s">
        <v>3379</v>
      </c>
      <c r="C204" s="3" t="s">
        <v>7490</v>
      </c>
      <c r="D204" s="23">
        <v>3000</v>
      </c>
      <c r="E204" s="23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f t="shared" si="15"/>
        <v>104</v>
      </c>
      <c r="P204" s="24">
        <f t="shared" si="16"/>
        <v>111.89</v>
      </c>
      <c r="Q204" s="25" t="s">
        <v>8315</v>
      </c>
      <c r="R204" s="3" t="s">
        <v>8316</v>
      </c>
      <c r="S204" s="4">
        <f t="shared" si="17"/>
        <v>41937.95344907407</v>
      </c>
      <c r="T204" s="4">
        <f t="shared" si="18"/>
        <v>41972.995115740734</v>
      </c>
      <c r="U204" s="3">
        <f t="shared" si="19"/>
        <v>35</v>
      </c>
    </row>
    <row r="205" spans="1:21" ht="30" x14ac:dyDescent="0.25">
      <c r="A205" s="3">
        <v>3381</v>
      </c>
      <c r="B205" s="3" t="s">
        <v>3380</v>
      </c>
      <c r="C205" s="3" t="s">
        <v>7491</v>
      </c>
      <c r="D205" s="23">
        <v>4000</v>
      </c>
      <c r="E205" s="23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f t="shared" si="15"/>
        <v>102</v>
      </c>
      <c r="P205" s="24">
        <f t="shared" si="16"/>
        <v>85.21</v>
      </c>
      <c r="Q205" s="25" t="s">
        <v>8315</v>
      </c>
      <c r="R205" s="3" t="s">
        <v>8316</v>
      </c>
      <c r="S205" s="4">
        <f t="shared" si="17"/>
        <v>42044.184988425928</v>
      </c>
      <c r="T205" s="4">
        <f t="shared" si="18"/>
        <v>42074.143321759257</v>
      </c>
      <c r="U205" s="3">
        <f t="shared" si="19"/>
        <v>30</v>
      </c>
    </row>
    <row r="206" spans="1:21" ht="45" x14ac:dyDescent="0.25">
      <c r="A206" s="3">
        <v>3383</v>
      </c>
      <c r="B206" s="3" t="s">
        <v>3382</v>
      </c>
      <c r="C206" s="3" t="s">
        <v>7493</v>
      </c>
      <c r="D206" s="23">
        <v>1750</v>
      </c>
      <c r="E206" s="23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f t="shared" si="15"/>
        <v>112</v>
      </c>
      <c r="P206" s="24">
        <f t="shared" si="16"/>
        <v>65.17</v>
      </c>
      <c r="Q206" s="25" t="s">
        <v>8315</v>
      </c>
      <c r="R206" s="3" t="s">
        <v>8316</v>
      </c>
      <c r="S206" s="4">
        <f t="shared" si="17"/>
        <v>42524.782638888893</v>
      </c>
      <c r="T206" s="4">
        <f t="shared" si="18"/>
        <v>42544.782638888893</v>
      </c>
      <c r="U206" s="3">
        <f t="shared" si="19"/>
        <v>20</v>
      </c>
    </row>
    <row r="207" spans="1:21" ht="45" x14ac:dyDescent="0.25">
      <c r="A207" s="3">
        <v>3384</v>
      </c>
      <c r="B207" s="3" t="s">
        <v>3383</v>
      </c>
      <c r="C207" s="3" t="s">
        <v>7494</v>
      </c>
      <c r="D207" s="23">
        <v>6000</v>
      </c>
      <c r="E207" s="23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f t="shared" si="15"/>
        <v>100</v>
      </c>
      <c r="P207" s="24">
        <f t="shared" si="16"/>
        <v>93.76</v>
      </c>
      <c r="Q207" s="25" t="s">
        <v>8315</v>
      </c>
      <c r="R207" s="3" t="s">
        <v>8316</v>
      </c>
      <c r="S207" s="4">
        <f t="shared" si="17"/>
        <v>42292.087592592594</v>
      </c>
      <c r="T207" s="4">
        <f t="shared" si="18"/>
        <v>42329.125</v>
      </c>
      <c r="U207" s="3">
        <f t="shared" si="19"/>
        <v>37</v>
      </c>
    </row>
    <row r="208" spans="1:21" ht="30" x14ac:dyDescent="0.25">
      <c r="A208" s="3">
        <v>3385</v>
      </c>
      <c r="B208" s="3" t="s">
        <v>3384</v>
      </c>
      <c r="C208" s="3" t="s">
        <v>7495</v>
      </c>
      <c r="D208" s="23">
        <v>2000</v>
      </c>
      <c r="E208" s="23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f t="shared" si="15"/>
        <v>100</v>
      </c>
      <c r="P208" s="24">
        <f t="shared" si="16"/>
        <v>133.33000000000001</v>
      </c>
      <c r="Q208" s="25" t="s">
        <v>8315</v>
      </c>
      <c r="R208" s="3" t="s">
        <v>8316</v>
      </c>
      <c r="S208" s="4">
        <f t="shared" si="17"/>
        <v>41953.8675</v>
      </c>
      <c r="T208" s="4">
        <f t="shared" si="18"/>
        <v>41983.8675</v>
      </c>
      <c r="U208" s="3">
        <f t="shared" si="19"/>
        <v>30</v>
      </c>
    </row>
    <row r="209" spans="1:21" ht="45" x14ac:dyDescent="0.25">
      <c r="A209" s="3">
        <v>3386</v>
      </c>
      <c r="B209" s="3" t="s">
        <v>3385</v>
      </c>
      <c r="C209" s="3" t="s">
        <v>7496</v>
      </c>
      <c r="D209" s="23">
        <v>2000</v>
      </c>
      <c r="E209" s="23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f t="shared" si="15"/>
        <v>105</v>
      </c>
      <c r="P209" s="24">
        <f t="shared" si="16"/>
        <v>51.22</v>
      </c>
      <c r="Q209" s="25" t="s">
        <v>8315</v>
      </c>
      <c r="R209" s="3" t="s">
        <v>8316</v>
      </c>
      <c r="S209" s="4">
        <f t="shared" si="17"/>
        <v>41946.644745370373</v>
      </c>
      <c r="T209" s="4">
        <f t="shared" si="18"/>
        <v>41976.644745370373</v>
      </c>
      <c r="U209" s="3">
        <f t="shared" si="19"/>
        <v>30</v>
      </c>
    </row>
    <row r="210" spans="1:21" ht="45" x14ac:dyDescent="0.25">
      <c r="A210" s="3">
        <v>3387</v>
      </c>
      <c r="B210" s="3" t="s">
        <v>3386</v>
      </c>
      <c r="C210" s="3" t="s">
        <v>7497</v>
      </c>
      <c r="D210" s="23">
        <v>3000</v>
      </c>
      <c r="E210" s="23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f t="shared" si="15"/>
        <v>117</v>
      </c>
      <c r="P210" s="24">
        <f t="shared" si="16"/>
        <v>100.17</v>
      </c>
      <c r="Q210" s="25" t="s">
        <v>8315</v>
      </c>
      <c r="R210" s="3" t="s">
        <v>8316</v>
      </c>
      <c r="S210" s="4">
        <f t="shared" si="17"/>
        <v>41947.762592592589</v>
      </c>
      <c r="T210" s="4">
        <f t="shared" si="18"/>
        <v>41987.762592592597</v>
      </c>
      <c r="U210" s="3">
        <f t="shared" si="19"/>
        <v>40</v>
      </c>
    </row>
    <row r="211" spans="1:21" ht="30" x14ac:dyDescent="0.25">
      <c r="A211" s="3">
        <v>3389</v>
      </c>
      <c r="B211" s="3" t="s">
        <v>3388</v>
      </c>
      <c r="C211" s="3" t="s">
        <v>7499</v>
      </c>
      <c r="D211" s="23">
        <v>10000</v>
      </c>
      <c r="E211" s="23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f t="shared" si="15"/>
        <v>115</v>
      </c>
      <c r="P211" s="24">
        <f t="shared" si="16"/>
        <v>184.68</v>
      </c>
      <c r="Q211" s="25" t="s">
        <v>8315</v>
      </c>
      <c r="R211" s="3" t="s">
        <v>8316</v>
      </c>
      <c r="S211" s="4">
        <f t="shared" si="17"/>
        <v>42494.563449074078</v>
      </c>
      <c r="T211" s="4">
        <f t="shared" si="18"/>
        <v>42524.563449074078</v>
      </c>
      <c r="U211" s="3">
        <f t="shared" si="19"/>
        <v>30</v>
      </c>
    </row>
    <row r="212" spans="1:21" ht="45" x14ac:dyDescent="0.25">
      <c r="A212" s="3">
        <v>3390</v>
      </c>
      <c r="B212" s="3" t="s">
        <v>3389</v>
      </c>
      <c r="C212" s="3" t="s">
        <v>7500</v>
      </c>
      <c r="D212" s="23">
        <v>1500</v>
      </c>
      <c r="E212" s="23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f t="shared" si="15"/>
        <v>102</v>
      </c>
      <c r="P212" s="24">
        <f t="shared" si="16"/>
        <v>69.819999999999993</v>
      </c>
      <c r="Q212" s="25" t="s">
        <v>8315</v>
      </c>
      <c r="R212" s="3" t="s">
        <v>8316</v>
      </c>
      <c r="S212" s="4">
        <f t="shared" si="17"/>
        <v>41815.774826388886</v>
      </c>
      <c r="T212" s="4">
        <f t="shared" si="18"/>
        <v>41830.774826388886</v>
      </c>
      <c r="U212" s="3">
        <f t="shared" si="19"/>
        <v>15</v>
      </c>
    </row>
    <row r="213" spans="1:21" ht="45" x14ac:dyDescent="0.25">
      <c r="A213" s="3">
        <v>3391</v>
      </c>
      <c r="B213" s="3" t="s">
        <v>3390</v>
      </c>
      <c r="C213" s="3" t="s">
        <v>7501</v>
      </c>
      <c r="D213" s="23">
        <v>500</v>
      </c>
      <c r="E213" s="23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f t="shared" si="15"/>
        <v>223</v>
      </c>
      <c r="P213" s="24">
        <f t="shared" si="16"/>
        <v>61.94</v>
      </c>
      <c r="Q213" s="25" t="s">
        <v>8315</v>
      </c>
      <c r="R213" s="3" t="s">
        <v>8316</v>
      </c>
      <c r="S213" s="4">
        <f t="shared" si="17"/>
        <v>41830.545694444445</v>
      </c>
      <c r="T213" s="4">
        <f t="shared" si="18"/>
        <v>41859.936111111114</v>
      </c>
      <c r="U213" s="3">
        <f t="shared" si="19"/>
        <v>29</v>
      </c>
    </row>
    <row r="214" spans="1:21" ht="30" x14ac:dyDescent="0.25">
      <c r="A214" s="3">
        <v>3393</v>
      </c>
      <c r="B214" s="3" t="s">
        <v>3392</v>
      </c>
      <c r="C214" s="3" t="s">
        <v>7503</v>
      </c>
      <c r="D214" s="23">
        <v>1500</v>
      </c>
      <c r="E214" s="23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f t="shared" si="15"/>
        <v>106</v>
      </c>
      <c r="P214" s="24">
        <f t="shared" si="16"/>
        <v>36.07</v>
      </c>
      <c r="Q214" s="25" t="s">
        <v>8315</v>
      </c>
      <c r="R214" s="3" t="s">
        <v>8316</v>
      </c>
      <c r="S214" s="4">
        <f t="shared" si="17"/>
        <v>41923.921643518523</v>
      </c>
      <c r="T214" s="4">
        <f t="shared" si="18"/>
        <v>41949.031944444447</v>
      </c>
      <c r="U214" s="3">
        <f t="shared" si="19"/>
        <v>25</v>
      </c>
    </row>
    <row r="215" spans="1:21" ht="30" x14ac:dyDescent="0.25">
      <c r="A215" s="3">
        <v>3396</v>
      </c>
      <c r="B215" s="3" t="s">
        <v>3395</v>
      </c>
      <c r="C215" s="3" t="s">
        <v>7506</v>
      </c>
      <c r="D215" s="23">
        <v>1500</v>
      </c>
      <c r="E215" s="23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f t="shared" si="15"/>
        <v>104</v>
      </c>
      <c r="P215" s="24">
        <f t="shared" si="16"/>
        <v>55.89</v>
      </c>
      <c r="Q215" s="25" t="s">
        <v>8315</v>
      </c>
      <c r="R215" s="3" t="s">
        <v>8316</v>
      </c>
      <c r="S215" s="4">
        <f t="shared" si="17"/>
        <v>41764.44663194444</v>
      </c>
      <c r="T215" s="4">
        <f t="shared" si="18"/>
        <v>41791.165972222225</v>
      </c>
      <c r="U215" s="3">
        <f t="shared" si="19"/>
        <v>27</v>
      </c>
    </row>
    <row r="216" spans="1:21" ht="45" x14ac:dyDescent="0.25">
      <c r="A216" s="3">
        <v>3398</v>
      </c>
      <c r="B216" s="3" t="s">
        <v>3397</v>
      </c>
      <c r="C216" s="3" t="s">
        <v>7508</v>
      </c>
      <c r="D216" s="23">
        <v>4000</v>
      </c>
      <c r="E216" s="23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f t="shared" si="15"/>
        <v>111</v>
      </c>
      <c r="P216" s="24">
        <f t="shared" si="16"/>
        <v>68.349999999999994</v>
      </c>
      <c r="Q216" s="25" t="s">
        <v>8315</v>
      </c>
      <c r="R216" s="3" t="s">
        <v>8316</v>
      </c>
      <c r="S216" s="4">
        <f t="shared" si="17"/>
        <v>41941.75203703704</v>
      </c>
      <c r="T216" s="4">
        <f t="shared" si="18"/>
        <v>41964.708333333328</v>
      </c>
      <c r="U216" s="3">
        <f t="shared" si="19"/>
        <v>23</v>
      </c>
    </row>
    <row r="217" spans="1:21" ht="45" x14ac:dyDescent="0.25">
      <c r="A217" s="3">
        <v>3400</v>
      </c>
      <c r="B217" s="3" t="s">
        <v>3399</v>
      </c>
      <c r="C217" s="3" t="s">
        <v>7510</v>
      </c>
      <c r="D217" s="23">
        <v>10000</v>
      </c>
      <c r="E217" s="23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f t="shared" si="15"/>
        <v>100</v>
      </c>
      <c r="P217" s="24">
        <f t="shared" si="16"/>
        <v>118.13</v>
      </c>
      <c r="Q217" s="25" t="s">
        <v>8315</v>
      </c>
      <c r="R217" s="3" t="s">
        <v>8316</v>
      </c>
      <c r="S217" s="4">
        <f t="shared" si="17"/>
        <v>41834.953865740739</v>
      </c>
      <c r="T217" s="4">
        <f t="shared" si="18"/>
        <v>41879.953865740739</v>
      </c>
      <c r="U217" s="3">
        <f t="shared" si="19"/>
        <v>45</v>
      </c>
    </row>
    <row r="218" spans="1:21" ht="30" x14ac:dyDescent="0.25">
      <c r="A218" s="3">
        <v>3402</v>
      </c>
      <c r="B218" s="3" t="s">
        <v>3401</v>
      </c>
      <c r="C218" s="3" t="s">
        <v>7512</v>
      </c>
      <c r="D218" s="23">
        <v>15000</v>
      </c>
      <c r="E218" s="23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f t="shared" si="15"/>
        <v>110</v>
      </c>
      <c r="P218" s="24">
        <f t="shared" si="16"/>
        <v>99.79</v>
      </c>
      <c r="Q218" s="25" t="s">
        <v>8315</v>
      </c>
      <c r="R218" s="3" t="s">
        <v>8316</v>
      </c>
      <c r="S218" s="4">
        <f t="shared" si="17"/>
        <v>42290.61855324074</v>
      </c>
      <c r="T218" s="4">
        <f t="shared" si="18"/>
        <v>42320.104861111111</v>
      </c>
      <c r="U218" s="3">
        <f t="shared" si="19"/>
        <v>29</v>
      </c>
    </row>
    <row r="219" spans="1:21" ht="45" x14ac:dyDescent="0.25">
      <c r="A219" s="3">
        <v>3404</v>
      </c>
      <c r="B219" s="3" t="s">
        <v>3403</v>
      </c>
      <c r="C219" s="3" t="s">
        <v>7514</v>
      </c>
      <c r="D219" s="23">
        <v>500</v>
      </c>
      <c r="E219" s="23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f t="shared" si="15"/>
        <v>122</v>
      </c>
      <c r="P219" s="24">
        <f t="shared" si="16"/>
        <v>203.33</v>
      </c>
      <c r="Q219" s="25" t="s">
        <v>8315</v>
      </c>
      <c r="R219" s="3" t="s">
        <v>8316</v>
      </c>
      <c r="S219" s="4">
        <f t="shared" si="17"/>
        <v>42152.503495370373</v>
      </c>
      <c r="T219" s="4">
        <f t="shared" si="18"/>
        <v>42172.503495370373</v>
      </c>
      <c r="U219" s="3">
        <f t="shared" si="19"/>
        <v>20</v>
      </c>
    </row>
    <row r="220" spans="1:21" ht="30" x14ac:dyDescent="0.25">
      <c r="A220" s="3">
        <v>3406</v>
      </c>
      <c r="B220" s="3" t="s">
        <v>3405</v>
      </c>
      <c r="C220" s="3" t="s">
        <v>7516</v>
      </c>
      <c r="D220" s="23">
        <v>10000</v>
      </c>
      <c r="E220" s="23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f t="shared" si="15"/>
        <v>100</v>
      </c>
      <c r="P220" s="24">
        <f t="shared" si="16"/>
        <v>110.23</v>
      </c>
      <c r="Q220" s="25" t="s">
        <v>8315</v>
      </c>
      <c r="R220" s="3" t="s">
        <v>8316</v>
      </c>
      <c r="S220" s="4">
        <f t="shared" si="17"/>
        <v>41791.492777777778</v>
      </c>
      <c r="T220" s="4">
        <f t="shared" si="18"/>
        <v>41836.492777777778</v>
      </c>
      <c r="U220" s="3">
        <f t="shared" si="19"/>
        <v>45</v>
      </c>
    </row>
    <row r="221" spans="1:21" ht="30" x14ac:dyDescent="0.25">
      <c r="A221" s="3">
        <v>3408</v>
      </c>
      <c r="B221" s="3" t="s">
        <v>3407</v>
      </c>
      <c r="C221" s="3" t="s">
        <v>7518</v>
      </c>
      <c r="D221" s="23">
        <v>500</v>
      </c>
      <c r="E221" s="23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f t="shared" si="15"/>
        <v>211</v>
      </c>
      <c r="P221" s="24">
        <f t="shared" si="16"/>
        <v>58.61</v>
      </c>
      <c r="Q221" s="25" t="s">
        <v>8315</v>
      </c>
      <c r="R221" s="3" t="s">
        <v>8316</v>
      </c>
      <c r="S221" s="4">
        <f t="shared" si="17"/>
        <v>41808.991944444446</v>
      </c>
      <c r="T221" s="4">
        <f t="shared" si="18"/>
        <v>41838.991944444446</v>
      </c>
      <c r="U221" s="3">
        <f t="shared" si="19"/>
        <v>30</v>
      </c>
    </row>
    <row r="222" spans="1:21" ht="30" x14ac:dyDescent="0.25">
      <c r="A222" s="3">
        <v>3410</v>
      </c>
      <c r="B222" s="3" t="s">
        <v>3409</v>
      </c>
      <c r="C222" s="3" t="s">
        <v>7520</v>
      </c>
      <c r="D222" s="23">
        <v>3000</v>
      </c>
      <c r="E222" s="23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f t="shared" si="15"/>
        <v>109</v>
      </c>
      <c r="P222" s="24">
        <f t="shared" si="16"/>
        <v>81.38</v>
      </c>
      <c r="Q222" s="25" t="s">
        <v>8315</v>
      </c>
      <c r="R222" s="3" t="s">
        <v>8316</v>
      </c>
      <c r="S222" s="4">
        <f t="shared" si="17"/>
        <v>42500.041550925926</v>
      </c>
      <c r="T222" s="4">
        <f t="shared" si="18"/>
        <v>42527.291666666672</v>
      </c>
      <c r="U222" s="3">
        <f t="shared" si="19"/>
        <v>27</v>
      </c>
    </row>
    <row r="223" spans="1:21" ht="30" x14ac:dyDescent="0.25">
      <c r="A223" s="3">
        <v>3411</v>
      </c>
      <c r="B223" s="3" t="s">
        <v>3410</v>
      </c>
      <c r="C223" s="3" t="s">
        <v>7521</v>
      </c>
      <c r="D223" s="23">
        <v>15000</v>
      </c>
      <c r="E223" s="23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f t="shared" si="15"/>
        <v>104</v>
      </c>
      <c r="P223" s="24">
        <f t="shared" si="16"/>
        <v>199.17</v>
      </c>
      <c r="Q223" s="25" t="s">
        <v>8315</v>
      </c>
      <c r="R223" s="3" t="s">
        <v>8316</v>
      </c>
      <c r="S223" s="4">
        <f t="shared" si="17"/>
        <v>42265.022824074069</v>
      </c>
      <c r="T223" s="4">
        <f t="shared" si="18"/>
        <v>42285.022824074069</v>
      </c>
      <c r="U223" s="3">
        <f t="shared" si="19"/>
        <v>20</v>
      </c>
    </row>
    <row r="224" spans="1:21" ht="45" x14ac:dyDescent="0.25">
      <c r="A224" s="3">
        <v>3413</v>
      </c>
      <c r="B224" s="3" t="s">
        <v>3412</v>
      </c>
      <c r="C224" s="3" t="s">
        <v>7523</v>
      </c>
      <c r="D224" s="23">
        <v>500</v>
      </c>
      <c r="E224" s="23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f t="shared" si="15"/>
        <v>130</v>
      </c>
      <c r="P224" s="24">
        <f t="shared" si="16"/>
        <v>46.43</v>
      </c>
      <c r="Q224" s="25" t="s">
        <v>8315</v>
      </c>
      <c r="R224" s="3" t="s">
        <v>8316</v>
      </c>
      <c r="S224" s="4">
        <f t="shared" si="17"/>
        <v>42053.733078703706</v>
      </c>
      <c r="T224" s="4">
        <f t="shared" si="18"/>
        <v>42063.207638888889</v>
      </c>
      <c r="U224" s="3">
        <f t="shared" si="19"/>
        <v>9</v>
      </c>
    </row>
    <row r="225" spans="1:21" ht="30" x14ac:dyDescent="0.25">
      <c r="A225" s="3">
        <v>3414</v>
      </c>
      <c r="B225" s="3" t="s">
        <v>3413</v>
      </c>
      <c r="C225" s="3" t="s">
        <v>7524</v>
      </c>
      <c r="D225" s="23">
        <v>3000</v>
      </c>
      <c r="E225" s="23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f t="shared" si="15"/>
        <v>104</v>
      </c>
      <c r="P225" s="24">
        <f t="shared" si="16"/>
        <v>70.569999999999993</v>
      </c>
      <c r="Q225" s="25" t="s">
        <v>8315</v>
      </c>
      <c r="R225" s="3" t="s">
        <v>8316</v>
      </c>
      <c r="S225" s="4">
        <f t="shared" si="17"/>
        <v>42675.832465277781</v>
      </c>
      <c r="T225" s="4">
        <f t="shared" si="18"/>
        <v>42705.332638888889</v>
      </c>
      <c r="U225" s="3">
        <f t="shared" si="19"/>
        <v>30</v>
      </c>
    </row>
    <row r="226" spans="1:21" ht="30" x14ac:dyDescent="0.25">
      <c r="A226" s="3">
        <v>3415</v>
      </c>
      <c r="B226" s="3" t="s">
        <v>3414</v>
      </c>
      <c r="C226" s="3" t="s">
        <v>7525</v>
      </c>
      <c r="D226" s="23">
        <v>200</v>
      </c>
      <c r="E226" s="23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f t="shared" si="15"/>
        <v>100</v>
      </c>
      <c r="P226" s="24">
        <f t="shared" si="16"/>
        <v>22.22</v>
      </c>
      <c r="Q226" s="25" t="s">
        <v>8315</v>
      </c>
      <c r="R226" s="3" t="s">
        <v>8316</v>
      </c>
      <c r="S226" s="4">
        <f t="shared" si="17"/>
        <v>42467.144166666665</v>
      </c>
      <c r="T226" s="4">
        <f t="shared" si="18"/>
        <v>42477.979166666672</v>
      </c>
      <c r="U226" s="3">
        <f t="shared" si="19"/>
        <v>11</v>
      </c>
    </row>
    <row r="227" spans="1:21" ht="30" x14ac:dyDescent="0.25">
      <c r="A227" s="3">
        <v>3417</v>
      </c>
      <c r="B227" s="3" t="s">
        <v>3416</v>
      </c>
      <c r="C227" s="3" t="s">
        <v>7527</v>
      </c>
      <c r="D227" s="23">
        <v>1700</v>
      </c>
      <c r="E227" s="23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f t="shared" si="15"/>
        <v>100</v>
      </c>
      <c r="P227" s="24">
        <f t="shared" si="16"/>
        <v>37.78</v>
      </c>
      <c r="Q227" s="25" t="s">
        <v>8315</v>
      </c>
      <c r="R227" s="3" t="s">
        <v>8316</v>
      </c>
      <c r="S227" s="4">
        <f t="shared" si="17"/>
        <v>41894.91375</v>
      </c>
      <c r="T227" s="4">
        <f t="shared" si="18"/>
        <v>41938.029861111114</v>
      </c>
      <c r="U227" s="3">
        <f t="shared" si="19"/>
        <v>43</v>
      </c>
    </row>
    <row r="228" spans="1:21" ht="45" x14ac:dyDescent="0.25">
      <c r="A228" s="3">
        <v>3418</v>
      </c>
      <c r="B228" s="3" t="s">
        <v>3417</v>
      </c>
      <c r="C228" s="3" t="s">
        <v>7528</v>
      </c>
      <c r="D228" s="23">
        <v>4000</v>
      </c>
      <c r="E228" s="23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f t="shared" si="15"/>
        <v>101</v>
      </c>
      <c r="P228" s="24">
        <f t="shared" si="16"/>
        <v>72.05</v>
      </c>
      <c r="Q228" s="25" t="s">
        <v>8315</v>
      </c>
      <c r="R228" s="3" t="s">
        <v>8316</v>
      </c>
      <c r="S228" s="4">
        <f t="shared" si="17"/>
        <v>41752.83457175926</v>
      </c>
      <c r="T228" s="4">
        <f t="shared" si="18"/>
        <v>41782.83457175926</v>
      </c>
      <c r="U228" s="3">
        <f t="shared" si="19"/>
        <v>30</v>
      </c>
    </row>
    <row r="229" spans="1:21" ht="30" x14ac:dyDescent="0.25">
      <c r="A229" s="3">
        <v>3421</v>
      </c>
      <c r="B229" s="3" t="s">
        <v>3420</v>
      </c>
      <c r="C229" s="3" t="s">
        <v>7531</v>
      </c>
      <c r="D229" s="23">
        <v>10000</v>
      </c>
      <c r="E229" s="23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f t="shared" si="15"/>
        <v>101</v>
      </c>
      <c r="P229" s="24">
        <f t="shared" si="16"/>
        <v>103.21</v>
      </c>
      <c r="Q229" s="25" t="s">
        <v>8315</v>
      </c>
      <c r="R229" s="3" t="s">
        <v>8316</v>
      </c>
      <c r="S229" s="4">
        <f t="shared" si="17"/>
        <v>42037.791238425925</v>
      </c>
      <c r="T229" s="4">
        <f t="shared" si="18"/>
        <v>42067.791238425925</v>
      </c>
      <c r="U229" s="3">
        <f t="shared" si="19"/>
        <v>30</v>
      </c>
    </row>
    <row r="230" spans="1:21" ht="30" x14ac:dyDescent="0.25">
      <c r="A230" s="3">
        <v>3423</v>
      </c>
      <c r="B230" s="3" t="s">
        <v>3422</v>
      </c>
      <c r="C230" s="3" t="s">
        <v>7533</v>
      </c>
      <c r="D230" s="23">
        <v>250</v>
      </c>
      <c r="E230" s="23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f t="shared" si="15"/>
        <v>140</v>
      </c>
      <c r="P230" s="24">
        <f t="shared" si="16"/>
        <v>35</v>
      </c>
      <c r="Q230" s="25" t="s">
        <v>8315</v>
      </c>
      <c r="R230" s="3" t="s">
        <v>8316</v>
      </c>
      <c r="S230" s="4">
        <f t="shared" si="17"/>
        <v>42088.911354166667</v>
      </c>
      <c r="T230" s="4">
        <f t="shared" si="18"/>
        <v>42118.911354166667</v>
      </c>
      <c r="U230" s="3">
        <f t="shared" si="19"/>
        <v>30</v>
      </c>
    </row>
    <row r="231" spans="1:21" ht="45" x14ac:dyDescent="0.25">
      <c r="A231" s="3">
        <v>3424</v>
      </c>
      <c r="B231" s="3" t="s">
        <v>3423</v>
      </c>
      <c r="C231" s="3" t="s">
        <v>7534</v>
      </c>
      <c r="D231" s="23">
        <v>6000</v>
      </c>
      <c r="E231" s="23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f t="shared" si="15"/>
        <v>104</v>
      </c>
      <c r="P231" s="24">
        <f t="shared" si="16"/>
        <v>81.78</v>
      </c>
      <c r="Q231" s="25" t="s">
        <v>8315</v>
      </c>
      <c r="R231" s="3" t="s">
        <v>8316</v>
      </c>
      <c r="S231" s="4">
        <f t="shared" si="17"/>
        <v>42018.676898148144</v>
      </c>
      <c r="T231" s="4">
        <f t="shared" si="18"/>
        <v>42040.290972222225</v>
      </c>
      <c r="U231" s="3">
        <f t="shared" si="19"/>
        <v>22</v>
      </c>
    </row>
    <row r="232" spans="1:21" ht="30" x14ac:dyDescent="0.25">
      <c r="A232" s="3">
        <v>3425</v>
      </c>
      <c r="B232" s="3" t="s">
        <v>3424</v>
      </c>
      <c r="C232" s="3" t="s">
        <v>7535</v>
      </c>
      <c r="D232" s="23">
        <v>30000</v>
      </c>
      <c r="E232" s="23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f t="shared" si="15"/>
        <v>103</v>
      </c>
      <c r="P232" s="24">
        <f t="shared" si="16"/>
        <v>297.02999999999997</v>
      </c>
      <c r="Q232" s="25" t="s">
        <v>8315</v>
      </c>
      <c r="R232" s="3" t="s">
        <v>8316</v>
      </c>
      <c r="S232" s="4">
        <f t="shared" si="17"/>
        <v>41884.617314814815</v>
      </c>
      <c r="T232" s="4">
        <f t="shared" si="18"/>
        <v>41916.617314814815</v>
      </c>
      <c r="U232" s="3">
        <f t="shared" si="19"/>
        <v>32</v>
      </c>
    </row>
    <row r="233" spans="1:21" ht="30" x14ac:dyDescent="0.25">
      <c r="A233" s="3">
        <v>3426</v>
      </c>
      <c r="B233" s="3" t="s">
        <v>3425</v>
      </c>
      <c r="C233" s="3" t="s">
        <v>7536</v>
      </c>
      <c r="D233" s="23">
        <v>3750</v>
      </c>
      <c r="E233" s="23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f t="shared" si="15"/>
        <v>108</v>
      </c>
      <c r="P233" s="24">
        <f t="shared" si="16"/>
        <v>46.61</v>
      </c>
      <c r="Q233" s="25" t="s">
        <v>8315</v>
      </c>
      <c r="R233" s="3" t="s">
        <v>8316</v>
      </c>
      <c r="S233" s="4">
        <f t="shared" si="17"/>
        <v>41884.056747685187</v>
      </c>
      <c r="T233" s="4">
        <f t="shared" si="18"/>
        <v>41903.083333333336</v>
      </c>
      <c r="U233" s="3">
        <f t="shared" si="19"/>
        <v>19</v>
      </c>
    </row>
    <row r="234" spans="1:21" ht="30" x14ac:dyDescent="0.25">
      <c r="A234" s="3">
        <v>3431</v>
      </c>
      <c r="B234" s="3" t="s">
        <v>3430</v>
      </c>
      <c r="C234" s="3" t="s">
        <v>7541</v>
      </c>
      <c r="D234" s="23">
        <v>2000</v>
      </c>
      <c r="E234" s="23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f t="shared" si="15"/>
        <v>100</v>
      </c>
      <c r="P234" s="24">
        <f t="shared" si="16"/>
        <v>95.24</v>
      </c>
      <c r="Q234" s="25" t="s">
        <v>8315</v>
      </c>
      <c r="R234" s="3" t="s">
        <v>8316</v>
      </c>
      <c r="S234" s="4">
        <f t="shared" si="17"/>
        <v>41839.730937500004</v>
      </c>
      <c r="T234" s="4">
        <f t="shared" si="18"/>
        <v>41869.730937500004</v>
      </c>
      <c r="U234" s="3">
        <f t="shared" si="19"/>
        <v>30</v>
      </c>
    </row>
    <row r="235" spans="1:21" ht="30" x14ac:dyDescent="0.25">
      <c r="A235" s="3">
        <v>3432</v>
      </c>
      <c r="B235" s="3" t="s">
        <v>3431</v>
      </c>
      <c r="C235" s="3" t="s">
        <v>7542</v>
      </c>
      <c r="D235" s="23">
        <v>2000</v>
      </c>
      <c r="E235" s="23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f t="shared" si="15"/>
        <v>110</v>
      </c>
      <c r="P235" s="24">
        <f t="shared" si="16"/>
        <v>52.21</v>
      </c>
      <c r="Q235" s="25" t="s">
        <v>8315</v>
      </c>
      <c r="R235" s="3" t="s">
        <v>8316</v>
      </c>
      <c r="S235" s="4">
        <f t="shared" si="17"/>
        <v>42380.581180555557</v>
      </c>
      <c r="T235" s="4">
        <f t="shared" si="18"/>
        <v>42405.916666666672</v>
      </c>
      <c r="U235" s="3">
        <f t="shared" si="19"/>
        <v>25</v>
      </c>
    </row>
    <row r="236" spans="1:21" ht="30" x14ac:dyDescent="0.25">
      <c r="A236" s="3">
        <v>3433</v>
      </c>
      <c r="B236" s="3" t="s">
        <v>3432</v>
      </c>
      <c r="C236" s="3" t="s">
        <v>7543</v>
      </c>
      <c r="D236" s="23">
        <v>9500</v>
      </c>
      <c r="E236" s="23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f t="shared" si="15"/>
        <v>100</v>
      </c>
      <c r="P236" s="24">
        <f t="shared" si="16"/>
        <v>134.15</v>
      </c>
      <c r="Q236" s="25" t="s">
        <v>8315</v>
      </c>
      <c r="R236" s="3" t="s">
        <v>8316</v>
      </c>
      <c r="S236" s="4">
        <f t="shared" si="17"/>
        <v>41776.063136574077</v>
      </c>
      <c r="T236" s="4">
        <f t="shared" si="18"/>
        <v>41807.125</v>
      </c>
      <c r="U236" s="3">
        <f t="shared" si="19"/>
        <v>31</v>
      </c>
    </row>
    <row r="237" spans="1:21" ht="45" x14ac:dyDescent="0.25">
      <c r="A237" s="3">
        <v>3434</v>
      </c>
      <c r="B237" s="3" t="s">
        <v>3433</v>
      </c>
      <c r="C237" s="3" t="s">
        <v>7544</v>
      </c>
      <c r="D237" s="23">
        <v>10000</v>
      </c>
      <c r="E237" s="23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f t="shared" si="15"/>
        <v>106</v>
      </c>
      <c r="P237" s="24">
        <f t="shared" si="16"/>
        <v>62.83</v>
      </c>
      <c r="Q237" s="25" t="s">
        <v>8315</v>
      </c>
      <c r="R237" s="3" t="s">
        <v>8316</v>
      </c>
      <c r="S237" s="4">
        <f t="shared" si="17"/>
        <v>41800.380428240744</v>
      </c>
      <c r="T237" s="4">
        <f t="shared" si="18"/>
        <v>41830.380428240744</v>
      </c>
      <c r="U237" s="3">
        <f t="shared" si="19"/>
        <v>30</v>
      </c>
    </row>
    <row r="238" spans="1:21" ht="30" x14ac:dyDescent="0.25">
      <c r="A238" s="3">
        <v>3435</v>
      </c>
      <c r="B238" s="3" t="s">
        <v>3434</v>
      </c>
      <c r="C238" s="3" t="s">
        <v>7545</v>
      </c>
      <c r="D238" s="23">
        <v>1000</v>
      </c>
      <c r="E238" s="23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f t="shared" si="15"/>
        <v>112</v>
      </c>
      <c r="P238" s="24">
        <f t="shared" si="16"/>
        <v>58.95</v>
      </c>
      <c r="Q238" s="25" t="s">
        <v>8315</v>
      </c>
      <c r="R238" s="3" t="s">
        <v>8316</v>
      </c>
      <c r="S238" s="4">
        <f t="shared" si="17"/>
        <v>42572.61681712963</v>
      </c>
      <c r="T238" s="4">
        <f t="shared" si="18"/>
        <v>42589.125</v>
      </c>
      <c r="U238" s="3">
        <f t="shared" si="19"/>
        <v>17</v>
      </c>
    </row>
    <row r="239" spans="1:21" ht="30" x14ac:dyDescent="0.25">
      <c r="A239" s="3">
        <v>3436</v>
      </c>
      <c r="B239" s="3" t="s">
        <v>3435</v>
      </c>
      <c r="C239" s="3" t="s">
        <v>7546</v>
      </c>
      <c r="D239" s="23">
        <v>5000</v>
      </c>
      <c r="E239" s="23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f t="shared" si="15"/>
        <v>106</v>
      </c>
      <c r="P239" s="24">
        <f t="shared" si="16"/>
        <v>143.11000000000001</v>
      </c>
      <c r="Q239" s="25" t="s">
        <v>8315</v>
      </c>
      <c r="R239" s="3" t="s">
        <v>8316</v>
      </c>
      <c r="S239" s="4">
        <f t="shared" si="17"/>
        <v>41851.541585648149</v>
      </c>
      <c r="T239" s="4">
        <f t="shared" si="18"/>
        <v>41872.686111111114</v>
      </c>
      <c r="U239" s="3">
        <f t="shared" si="19"/>
        <v>21</v>
      </c>
    </row>
    <row r="240" spans="1:21" ht="45" x14ac:dyDescent="0.25">
      <c r="A240" s="3">
        <v>3437</v>
      </c>
      <c r="B240" s="3" t="s">
        <v>3436</v>
      </c>
      <c r="C240" s="3" t="s">
        <v>7547</v>
      </c>
      <c r="D240" s="23">
        <v>3000</v>
      </c>
      <c r="E240" s="23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f t="shared" si="15"/>
        <v>101</v>
      </c>
      <c r="P240" s="24">
        <f t="shared" si="16"/>
        <v>84.17</v>
      </c>
      <c r="Q240" s="25" t="s">
        <v>8315</v>
      </c>
      <c r="R240" s="3" t="s">
        <v>8316</v>
      </c>
      <c r="S240" s="4">
        <f t="shared" si="17"/>
        <v>42205.710879629631</v>
      </c>
      <c r="T240" s="4">
        <f t="shared" si="18"/>
        <v>42235.710879629631</v>
      </c>
      <c r="U240" s="3">
        <f t="shared" si="19"/>
        <v>30</v>
      </c>
    </row>
    <row r="241" spans="1:21" ht="30" x14ac:dyDescent="0.25">
      <c r="A241" s="3">
        <v>3439</v>
      </c>
      <c r="B241" s="3" t="s">
        <v>3438</v>
      </c>
      <c r="C241" s="3" t="s">
        <v>7549</v>
      </c>
      <c r="D241" s="23">
        <v>1200</v>
      </c>
      <c r="E241" s="23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f t="shared" si="15"/>
        <v>135</v>
      </c>
      <c r="P241" s="24">
        <f t="shared" si="16"/>
        <v>89.79</v>
      </c>
      <c r="Q241" s="25" t="s">
        <v>8315</v>
      </c>
      <c r="R241" s="3" t="s">
        <v>8316</v>
      </c>
      <c r="S241" s="4">
        <f t="shared" si="17"/>
        <v>42374.911226851851</v>
      </c>
      <c r="T241" s="4">
        <f t="shared" si="18"/>
        <v>42388.207638888889</v>
      </c>
      <c r="U241" s="3">
        <f t="shared" si="19"/>
        <v>13</v>
      </c>
    </row>
    <row r="242" spans="1:21" ht="30" x14ac:dyDescent="0.25">
      <c r="A242" s="3">
        <v>3440</v>
      </c>
      <c r="B242" s="3" t="s">
        <v>3439</v>
      </c>
      <c r="C242" s="3" t="s">
        <v>7550</v>
      </c>
      <c r="D242" s="23">
        <v>5000</v>
      </c>
      <c r="E242" s="23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f t="shared" si="15"/>
        <v>105</v>
      </c>
      <c r="P242" s="24">
        <f t="shared" si="16"/>
        <v>64.16</v>
      </c>
      <c r="Q242" s="25" t="s">
        <v>8315</v>
      </c>
      <c r="R242" s="3" t="s">
        <v>8316</v>
      </c>
      <c r="S242" s="4">
        <f t="shared" si="17"/>
        <v>41809.12300925926</v>
      </c>
      <c r="T242" s="4">
        <f t="shared" si="18"/>
        <v>41831.677083333336</v>
      </c>
      <c r="U242" s="3">
        <f t="shared" si="19"/>
        <v>23</v>
      </c>
    </row>
    <row r="243" spans="1:21" ht="30" x14ac:dyDescent="0.25">
      <c r="A243" s="3">
        <v>3441</v>
      </c>
      <c r="B243" s="3" t="s">
        <v>3440</v>
      </c>
      <c r="C243" s="3" t="s">
        <v>7551</v>
      </c>
      <c r="D243" s="23">
        <v>2500</v>
      </c>
      <c r="E243" s="23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f t="shared" si="15"/>
        <v>103</v>
      </c>
      <c r="P243" s="24">
        <f t="shared" si="16"/>
        <v>59.65</v>
      </c>
      <c r="Q243" s="25" t="s">
        <v>8315</v>
      </c>
      <c r="R243" s="3" t="s">
        <v>8316</v>
      </c>
      <c r="S243" s="4">
        <f t="shared" si="17"/>
        <v>42294.429641203707</v>
      </c>
      <c r="T243" s="4">
        <f t="shared" si="18"/>
        <v>42321.845138888893</v>
      </c>
      <c r="U243" s="3">
        <f t="shared" si="19"/>
        <v>27</v>
      </c>
    </row>
    <row r="244" spans="1:21" ht="45" x14ac:dyDescent="0.25">
      <c r="A244" s="3">
        <v>3442</v>
      </c>
      <c r="B244" s="3" t="s">
        <v>3441</v>
      </c>
      <c r="C244" s="3" t="s">
        <v>7552</v>
      </c>
      <c r="D244" s="23">
        <v>250</v>
      </c>
      <c r="E244" s="23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f t="shared" si="15"/>
        <v>100</v>
      </c>
      <c r="P244" s="24">
        <f t="shared" si="16"/>
        <v>31.25</v>
      </c>
      <c r="Q244" s="25" t="s">
        <v>8315</v>
      </c>
      <c r="R244" s="3" t="s">
        <v>8316</v>
      </c>
      <c r="S244" s="4">
        <f t="shared" si="17"/>
        <v>42124.841111111105</v>
      </c>
      <c r="T244" s="4">
        <f t="shared" si="18"/>
        <v>42154.841111111105</v>
      </c>
      <c r="U244" s="3">
        <f t="shared" si="19"/>
        <v>30</v>
      </c>
    </row>
    <row r="245" spans="1:21" ht="30" x14ac:dyDescent="0.25">
      <c r="A245" s="3">
        <v>3443</v>
      </c>
      <c r="B245" s="3" t="s">
        <v>3442</v>
      </c>
      <c r="C245" s="3" t="s">
        <v>7553</v>
      </c>
      <c r="D245" s="23">
        <v>1000</v>
      </c>
      <c r="E245" s="23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f t="shared" si="15"/>
        <v>186</v>
      </c>
      <c r="P245" s="24">
        <f t="shared" si="16"/>
        <v>41.22</v>
      </c>
      <c r="Q245" s="25" t="s">
        <v>8315</v>
      </c>
      <c r="R245" s="3" t="s">
        <v>8316</v>
      </c>
      <c r="S245" s="4">
        <f t="shared" si="17"/>
        <v>41861.524837962963</v>
      </c>
      <c r="T245" s="4">
        <f t="shared" si="18"/>
        <v>41891.524837962963</v>
      </c>
      <c r="U245" s="3">
        <f t="shared" si="19"/>
        <v>30</v>
      </c>
    </row>
    <row r="246" spans="1:21" ht="30" x14ac:dyDescent="0.25">
      <c r="A246" s="3">
        <v>3447</v>
      </c>
      <c r="B246" s="3" t="s">
        <v>3446</v>
      </c>
      <c r="C246" s="3" t="s">
        <v>7557</v>
      </c>
      <c r="D246" s="23">
        <v>1000</v>
      </c>
      <c r="E246" s="23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f t="shared" si="15"/>
        <v>108</v>
      </c>
      <c r="P246" s="24">
        <f t="shared" si="16"/>
        <v>77</v>
      </c>
      <c r="Q246" s="25" t="s">
        <v>8315</v>
      </c>
      <c r="R246" s="3" t="s">
        <v>8316</v>
      </c>
      <c r="S246" s="4">
        <f t="shared" si="17"/>
        <v>42402.889027777783</v>
      </c>
      <c r="T246" s="4">
        <f t="shared" si="18"/>
        <v>42447.847361111111</v>
      </c>
      <c r="U246" s="3">
        <f t="shared" si="19"/>
        <v>45</v>
      </c>
    </row>
    <row r="247" spans="1:21" ht="30" x14ac:dyDescent="0.25">
      <c r="A247" s="3">
        <v>3448</v>
      </c>
      <c r="B247" s="3" t="s">
        <v>3447</v>
      </c>
      <c r="C247" s="3" t="s">
        <v>7558</v>
      </c>
      <c r="D247" s="23">
        <v>2100</v>
      </c>
      <c r="E247" s="23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f t="shared" si="15"/>
        <v>110</v>
      </c>
      <c r="P247" s="24">
        <f t="shared" si="16"/>
        <v>51.22</v>
      </c>
      <c r="Q247" s="25" t="s">
        <v>8315</v>
      </c>
      <c r="R247" s="3" t="s">
        <v>8316</v>
      </c>
      <c r="S247" s="4">
        <f t="shared" si="17"/>
        <v>41960.119085648148</v>
      </c>
      <c r="T247" s="4">
        <f t="shared" si="18"/>
        <v>41990.119085648148</v>
      </c>
      <c r="U247" s="3">
        <f t="shared" si="19"/>
        <v>30</v>
      </c>
    </row>
    <row r="248" spans="1:21" ht="30" x14ac:dyDescent="0.25">
      <c r="A248" s="3">
        <v>3449</v>
      </c>
      <c r="B248" s="3" t="s">
        <v>3448</v>
      </c>
      <c r="C248" s="3" t="s">
        <v>7559</v>
      </c>
      <c r="D248" s="23">
        <v>800</v>
      </c>
      <c r="E248" s="23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f t="shared" si="15"/>
        <v>171</v>
      </c>
      <c r="P248" s="24">
        <f t="shared" si="16"/>
        <v>68.25</v>
      </c>
      <c r="Q248" s="25" t="s">
        <v>8315</v>
      </c>
      <c r="R248" s="3" t="s">
        <v>8316</v>
      </c>
      <c r="S248" s="4">
        <f t="shared" si="17"/>
        <v>42532.052523148144</v>
      </c>
      <c r="T248" s="4">
        <f t="shared" si="18"/>
        <v>42560.166666666672</v>
      </c>
      <c r="U248" s="3">
        <f t="shared" si="19"/>
        <v>28</v>
      </c>
    </row>
    <row r="249" spans="1:21" ht="30" x14ac:dyDescent="0.25">
      <c r="A249" s="3">
        <v>3451</v>
      </c>
      <c r="B249" s="3" t="s">
        <v>3450</v>
      </c>
      <c r="C249" s="3" t="s">
        <v>7561</v>
      </c>
      <c r="D249" s="23">
        <v>650</v>
      </c>
      <c r="E249" s="23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f t="shared" si="15"/>
        <v>101</v>
      </c>
      <c r="P249" s="24">
        <f t="shared" si="16"/>
        <v>41.13</v>
      </c>
      <c r="Q249" s="25" t="s">
        <v>8315</v>
      </c>
      <c r="R249" s="3" t="s">
        <v>8316</v>
      </c>
      <c r="S249" s="4">
        <f t="shared" si="17"/>
        <v>42088.723692129628</v>
      </c>
      <c r="T249" s="4">
        <f t="shared" si="18"/>
        <v>42115.723692129628</v>
      </c>
      <c r="U249" s="3">
        <f t="shared" si="19"/>
        <v>27</v>
      </c>
    </row>
    <row r="250" spans="1:21" ht="30" x14ac:dyDescent="0.25">
      <c r="A250" s="3">
        <v>3452</v>
      </c>
      <c r="B250" s="3" t="s">
        <v>3451</v>
      </c>
      <c r="C250" s="3" t="s">
        <v>7562</v>
      </c>
      <c r="D250" s="23">
        <v>1000</v>
      </c>
      <c r="E250" s="23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f t="shared" si="15"/>
        <v>153</v>
      </c>
      <c r="P250" s="24">
        <f t="shared" si="16"/>
        <v>41.41</v>
      </c>
      <c r="Q250" s="25" t="s">
        <v>8315</v>
      </c>
      <c r="R250" s="3" t="s">
        <v>8316</v>
      </c>
      <c r="S250" s="4">
        <f t="shared" si="17"/>
        <v>41820.639189814814</v>
      </c>
      <c r="T250" s="4">
        <f t="shared" si="18"/>
        <v>41843.165972222225</v>
      </c>
      <c r="U250" s="3">
        <f t="shared" si="19"/>
        <v>23</v>
      </c>
    </row>
    <row r="251" spans="1:21" ht="45" x14ac:dyDescent="0.25">
      <c r="A251" s="3">
        <v>3455</v>
      </c>
      <c r="B251" s="3" t="s">
        <v>3454</v>
      </c>
      <c r="C251" s="3" t="s">
        <v>7565</v>
      </c>
      <c r="D251" s="23">
        <v>10000</v>
      </c>
      <c r="E251" s="23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f t="shared" si="15"/>
        <v>101</v>
      </c>
      <c r="P251" s="24">
        <f t="shared" si="16"/>
        <v>145.87</v>
      </c>
      <c r="Q251" s="25" t="s">
        <v>8315</v>
      </c>
      <c r="R251" s="3" t="s">
        <v>8316</v>
      </c>
      <c r="S251" s="4">
        <f t="shared" si="17"/>
        <v>42626.7503125</v>
      </c>
      <c r="T251" s="4">
        <f t="shared" si="18"/>
        <v>42656.7503125</v>
      </c>
      <c r="U251" s="3">
        <f t="shared" si="19"/>
        <v>30</v>
      </c>
    </row>
    <row r="252" spans="1:21" ht="45" x14ac:dyDescent="0.25">
      <c r="A252" s="3">
        <v>3456</v>
      </c>
      <c r="B252" s="3" t="s">
        <v>3455</v>
      </c>
      <c r="C252" s="3" t="s">
        <v>7566</v>
      </c>
      <c r="D252" s="23">
        <v>3000</v>
      </c>
      <c r="E252" s="23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f t="shared" si="15"/>
        <v>191</v>
      </c>
      <c r="P252" s="24">
        <f t="shared" si="16"/>
        <v>358.69</v>
      </c>
      <c r="Q252" s="25" t="s">
        <v>8315</v>
      </c>
      <c r="R252" s="3" t="s">
        <v>8316</v>
      </c>
      <c r="S252" s="4">
        <f t="shared" si="17"/>
        <v>41821.205636574072</v>
      </c>
      <c r="T252" s="4">
        <f t="shared" si="18"/>
        <v>41852.290972222225</v>
      </c>
      <c r="U252" s="3">
        <f t="shared" si="19"/>
        <v>31</v>
      </c>
    </row>
    <row r="253" spans="1:21" ht="30" x14ac:dyDescent="0.25">
      <c r="A253" s="3">
        <v>3457</v>
      </c>
      <c r="B253" s="3" t="s">
        <v>3456</v>
      </c>
      <c r="C253" s="3" t="s">
        <v>7567</v>
      </c>
      <c r="D253" s="23">
        <v>2000</v>
      </c>
      <c r="E253" s="23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f t="shared" si="15"/>
        <v>140</v>
      </c>
      <c r="P253" s="24">
        <f t="shared" si="16"/>
        <v>50.98</v>
      </c>
      <c r="Q253" s="25" t="s">
        <v>8315</v>
      </c>
      <c r="R253" s="3" t="s">
        <v>8316</v>
      </c>
      <c r="S253" s="4">
        <f t="shared" si="17"/>
        <v>42016.706678240742</v>
      </c>
      <c r="T253" s="4">
        <f t="shared" si="18"/>
        <v>42047.249305555553</v>
      </c>
      <c r="U253" s="3">
        <f t="shared" si="19"/>
        <v>31</v>
      </c>
    </row>
    <row r="254" spans="1:21" ht="30" x14ac:dyDescent="0.25">
      <c r="A254" s="3">
        <v>3458</v>
      </c>
      <c r="B254" s="3" t="s">
        <v>3457</v>
      </c>
      <c r="C254" s="3" t="s">
        <v>7568</v>
      </c>
      <c r="D254" s="23">
        <v>978</v>
      </c>
      <c r="E254" s="23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f t="shared" si="15"/>
        <v>124</v>
      </c>
      <c r="P254" s="24">
        <f t="shared" si="16"/>
        <v>45.04</v>
      </c>
      <c r="Q254" s="25" t="s">
        <v>8315</v>
      </c>
      <c r="R254" s="3" t="s">
        <v>8316</v>
      </c>
      <c r="S254" s="4">
        <f t="shared" si="17"/>
        <v>42011.202581018515</v>
      </c>
      <c r="T254" s="4">
        <f t="shared" si="18"/>
        <v>42038.185416666667</v>
      </c>
      <c r="U254" s="3">
        <f t="shared" si="19"/>
        <v>27</v>
      </c>
    </row>
    <row r="255" spans="1:21" ht="45" x14ac:dyDescent="0.25">
      <c r="A255" s="3">
        <v>3461</v>
      </c>
      <c r="B255" s="3" t="s">
        <v>3460</v>
      </c>
      <c r="C255" s="3" t="s">
        <v>7571</v>
      </c>
      <c r="D255" s="23">
        <v>500</v>
      </c>
      <c r="E255" s="23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f t="shared" si="15"/>
        <v>139</v>
      </c>
      <c r="P255" s="24">
        <f t="shared" si="16"/>
        <v>57.92</v>
      </c>
      <c r="Q255" s="25" t="s">
        <v>8315</v>
      </c>
      <c r="R255" s="3" t="s">
        <v>8316</v>
      </c>
      <c r="S255" s="4">
        <f t="shared" si="17"/>
        <v>42643.632858796293</v>
      </c>
      <c r="T255" s="4">
        <f t="shared" si="18"/>
        <v>42672.125</v>
      </c>
      <c r="U255" s="3">
        <f t="shared" si="19"/>
        <v>28</v>
      </c>
    </row>
    <row r="256" spans="1:21" ht="30" x14ac:dyDescent="0.25">
      <c r="A256" s="3">
        <v>3462</v>
      </c>
      <c r="B256" s="3" t="s">
        <v>3461</v>
      </c>
      <c r="C256" s="3" t="s">
        <v>7572</v>
      </c>
      <c r="D256" s="23">
        <v>250</v>
      </c>
      <c r="E256" s="23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f t="shared" si="15"/>
        <v>202</v>
      </c>
      <c r="P256" s="24">
        <f t="shared" si="16"/>
        <v>29.71</v>
      </c>
      <c r="Q256" s="25" t="s">
        <v>8315</v>
      </c>
      <c r="R256" s="3" t="s">
        <v>8316</v>
      </c>
      <c r="S256" s="4">
        <f t="shared" si="17"/>
        <v>42179.898472222223</v>
      </c>
      <c r="T256" s="4">
        <f t="shared" si="18"/>
        <v>42195.75</v>
      </c>
      <c r="U256" s="3">
        <f t="shared" si="19"/>
        <v>16</v>
      </c>
    </row>
    <row r="257" spans="1:21" ht="45" x14ac:dyDescent="0.25">
      <c r="A257" s="3">
        <v>3464</v>
      </c>
      <c r="B257" s="3" t="s">
        <v>3463</v>
      </c>
      <c r="C257" s="3" t="s">
        <v>7574</v>
      </c>
      <c r="D257" s="23">
        <v>5000</v>
      </c>
      <c r="E257" s="23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f t="shared" si="15"/>
        <v>102</v>
      </c>
      <c r="P257" s="24">
        <f t="shared" si="16"/>
        <v>55.01</v>
      </c>
      <c r="Q257" s="25" t="s">
        <v>8315</v>
      </c>
      <c r="R257" s="3" t="s">
        <v>8316</v>
      </c>
      <c r="S257" s="4">
        <f t="shared" si="17"/>
        <v>42575.130057870367</v>
      </c>
      <c r="T257" s="4">
        <f t="shared" si="18"/>
        <v>42605.130057870367</v>
      </c>
      <c r="U257" s="3">
        <f t="shared" si="19"/>
        <v>30</v>
      </c>
    </row>
    <row r="258" spans="1:21" ht="30" x14ac:dyDescent="0.25">
      <c r="A258" s="3">
        <v>3466</v>
      </c>
      <c r="B258" s="3" t="s">
        <v>3465</v>
      </c>
      <c r="C258" s="3" t="s">
        <v>7576</v>
      </c>
      <c r="D258" s="23">
        <v>3500</v>
      </c>
      <c r="E258" s="23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f t="shared" ref="O258:O321" si="20">ROUND(E258/D258*100,0)</f>
        <v>127</v>
      </c>
      <c r="P258" s="24">
        <f t="shared" ref="P258:P321" si="21">IFERROR(ROUND(E258/L258,2),0)</f>
        <v>72.95</v>
      </c>
      <c r="Q258" s="25" t="s">
        <v>8315</v>
      </c>
      <c r="R258" s="3" t="s">
        <v>8316</v>
      </c>
      <c r="S258" s="4">
        <f t="shared" ref="S258:S321" si="22">(J258/60/60/24)+DATE(1970,1,1)</f>
        <v>42420.019097222219</v>
      </c>
      <c r="T258" s="4">
        <f t="shared" ref="T258:T321" si="23">(I258/60/60/24)+DATE(1970,1,1)</f>
        <v>42479.977430555555</v>
      </c>
      <c r="U258" s="3">
        <f t="shared" ref="U258:U321" si="24">ROUND(T258-S258,0)</f>
        <v>60</v>
      </c>
    </row>
    <row r="259" spans="1:21" x14ac:dyDescent="0.25">
      <c r="A259" s="3">
        <v>3467</v>
      </c>
      <c r="B259" s="3" t="s">
        <v>3466</v>
      </c>
      <c r="C259" s="3" t="s">
        <v>7577</v>
      </c>
      <c r="D259" s="23">
        <v>3000</v>
      </c>
      <c r="E259" s="23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f t="shared" si="20"/>
        <v>101</v>
      </c>
      <c r="P259" s="24">
        <f t="shared" si="21"/>
        <v>64.47</v>
      </c>
      <c r="Q259" s="25" t="s">
        <v>8315</v>
      </c>
      <c r="R259" s="3" t="s">
        <v>8316</v>
      </c>
      <c r="S259" s="4">
        <f t="shared" si="22"/>
        <v>42053.671666666662</v>
      </c>
      <c r="T259" s="4">
        <f t="shared" si="23"/>
        <v>42083.630000000005</v>
      </c>
      <c r="U259" s="3">
        <f t="shared" si="24"/>
        <v>30</v>
      </c>
    </row>
    <row r="260" spans="1:21" ht="30" x14ac:dyDescent="0.25">
      <c r="A260" s="3">
        <v>3468</v>
      </c>
      <c r="B260" s="3" t="s">
        <v>3467</v>
      </c>
      <c r="C260" s="3" t="s">
        <v>7578</v>
      </c>
      <c r="D260" s="23">
        <v>10000</v>
      </c>
      <c r="E260" s="23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f t="shared" si="20"/>
        <v>122</v>
      </c>
      <c r="P260" s="24">
        <f t="shared" si="21"/>
        <v>716.35</v>
      </c>
      <c r="Q260" s="25" t="s">
        <v>8315</v>
      </c>
      <c r="R260" s="3" t="s">
        <v>8316</v>
      </c>
      <c r="S260" s="4">
        <f t="shared" si="22"/>
        <v>42605.765381944439</v>
      </c>
      <c r="T260" s="4">
        <f t="shared" si="23"/>
        <v>42634.125</v>
      </c>
      <c r="U260" s="3">
        <f t="shared" si="24"/>
        <v>28</v>
      </c>
    </row>
    <row r="261" spans="1:21" ht="45" x14ac:dyDescent="0.25">
      <c r="A261" s="3">
        <v>3469</v>
      </c>
      <c r="B261" s="3" t="s">
        <v>3468</v>
      </c>
      <c r="C261" s="3" t="s">
        <v>7579</v>
      </c>
      <c r="D261" s="23">
        <v>2800</v>
      </c>
      <c r="E261" s="23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f t="shared" si="20"/>
        <v>113</v>
      </c>
      <c r="P261" s="24">
        <f t="shared" si="21"/>
        <v>50.4</v>
      </c>
      <c r="Q261" s="25" t="s">
        <v>8315</v>
      </c>
      <c r="R261" s="3" t="s">
        <v>8316</v>
      </c>
      <c r="S261" s="4">
        <f t="shared" si="22"/>
        <v>42458.641724537039</v>
      </c>
      <c r="T261" s="4">
        <f t="shared" si="23"/>
        <v>42488.641724537039</v>
      </c>
      <c r="U261" s="3">
        <f t="shared" si="24"/>
        <v>30</v>
      </c>
    </row>
    <row r="262" spans="1:21" ht="30" x14ac:dyDescent="0.25">
      <c r="A262" s="3">
        <v>3470</v>
      </c>
      <c r="B262" s="3" t="s">
        <v>3469</v>
      </c>
      <c r="C262" s="3" t="s">
        <v>7580</v>
      </c>
      <c r="D262" s="23">
        <v>250</v>
      </c>
      <c r="E262" s="23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f t="shared" si="20"/>
        <v>150</v>
      </c>
      <c r="P262" s="24">
        <f t="shared" si="21"/>
        <v>41.67</v>
      </c>
      <c r="Q262" s="25" t="s">
        <v>8315</v>
      </c>
      <c r="R262" s="3" t="s">
        <v>8316</v>
      </c>
      <c r="S262" s="4">
        <f t="shared" si="22"/>
        <v>42529.022013888884</v>
      </c>
      <c r="T262" s="4">
        <f t="shared" si="23"/>
        <v>42566.901388888888</v>
      </c>
      <c r="U262" s="3">
        <f t="shared" si="24"/>
        <v>38</v>
      </c>
    </row>
    <row r="263" spans="1:21" ht="30" x14ac:dyDescent="0.25">
      <c r="A263" s="3">
        <v>3472</v>
      </c>
      <c r="B263" s="3" t="s">
        <v>3471</v>
      </c>
      <c r="C263" s="3" t="s">
        <v>7582</v>
      </c>
      <c r="D263" s="23">
        <v>2000</v>
      </c>
      <c r="E263" s="23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f t="shared" si="20"/>
        <v>102</v>
      </c>
      <c r="P263" s="24">
        <f t="shared" si="21"/>
        <v>88.74</v>
      </c>
      <c r="Q263" s="25" t="s">
        <v>8315</v>
      </c>
      <c r="R263" s="3" t="s">
        <v>8316</v>
      </c>
      <c r="S263" s="4">
        <f t="shared" si="22"/>
        <v>41928.170497685183</v>
      </c>
      <c r="T263" s="4">
        <f t="shared" si="23"/>
        <v>41949.249305555553</v>
      </c>
      <c r="U263" s="3">
        <f t="shared" si="24"/>
        <v>21</v>
      </c>
    </row>
    <row r="264" spans="1:21" ht="45" x14ac:dyDescent="0.25">
      <c r="A264" s="3">
        <v>3473</v>
      </c>
      <c r="B264" s="3" t="s">
        <v>3472</v>
      </c>
      <c r="C264" s="3" t="s">
        <v>7583</v>
      </c>
      <c r="D264" s="23">
        <v>4900</v>
      </c>
      <c r="E264" s="23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f t="shared" si="20"/>
        <v>100</v>
      </c>
      <c r="P264" s="24">
        <f t="shared" si="21"/>
        <v>148.47999999999999</v>
      </c>
      <c r="Q264" s="25" t="s">
        <v>8315</v>
      </c>
      <c r="R264" s="3" t="s">
        <v>8316</v>
      </c>
      <c r="S264" s="4">
        <f t="shared" si="22"/>
        <v>42062.834444444445</v>
      </c>
      <c r="T264" s="4">
        <f t="shared" si="23"/>
        <v>42083.852083333331</v>
      </c>
      <c r="U264" s="3">
        <f t="shared" si="24"/>
        <v>21</v>
      </c>
    </row>
    <row r="265" spans="1:21" ht="45" x14ac:dyDescent="0.25">
      <c r="A265" s="3">
        <v>3476</v>
      </c>
      <c r="B265" s="3" t="s">
        <v>3475</v>
      </c>
      <c r="C265" s="3" t="s">
        <v>7586</v>
      </c>
      <c r="D265" s="23">
        <v>300</v>
      </c>
      <c r="E265" s="23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f t="shared" si="20"/>
        <v>104</v>
      </c>
      <c r="P265" s="24">
        <f t="shared" si="21"/>
        <v>52</v>
      </c>
      <c r="Q265" s="25" t="s">
        <v>8315</v>
      </c>
      <c r="R265" s="3" t="s">
        <v>8316</v>
      </c>
      <c r="S265" s="4">
        <f t="shared" si="22"/>
        <v>41921.279976851853</v>
      </c>
      <c r="T265" s="4">
        <f t="shared" si="23"/>
        <v>41939.125</v>
      </c>
      <c r="U265" s="3">
        <f t="shared" si="24"/>
        <v>18</v>
      </c>
    </row>
    <row r="266" spans="1:21" ht="30" x14ac:dyDescent="0.25">
      <c r="A266" s="3">
        <v>3477</v>
      </c>
      <c r="B266" s="3" t="s">
        <v>3476</v>
      </c>
      <c r="C266" s="3" t="s">
        <v>7587</v>
      </c>
      <c r="D266" s="23">
        <v>1800</v>
      </c>
      <c r="E266" s="23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f t="shared" si="20"/>
        <v>115</v>
      </c>
      <c r="P266" s="24">
        <f t="shared" si="21"/>
        <v>53.23</v>
      </c>
      <c r="Q266" s="25" t="s">
        <v>8315</v>
      </c>
      <c r="R266" s="3" t="s">
        <v>8316</v>
      </c>
      <c r="S266" s="4">
        <f t="shared" si="22"/>
        <v>42128.736608796295</v>
      </c>
      <c r="T266" s="4">
        <f t="shared" si="23"/>
        <v>42141.125</v>
      </c>
      <c r="U266" s="3">
        <f t="shared" si="24"/>
        <v>12</v>
      </c>
    </row>
    <row r="267" spans="1:21" ht="30" x14ac:dyDescent="0.25">
      <c r="A267" s="3">
        <v>3478</v>
      </c>
      <c r="B267" s="3" t="s">
        <v>3477</v>
      </c>
      <c r="C267" s="3" t="s">
        <v>7588</v>
      </c>
      <c r="D267" s="23">
        <v>2000</v>
      </c>
      <c r="E267" s="23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f t="shared" si="20"/>
        <v>113</v>
      </c>
      <c r="P267" s="24">
        <f t="shared" si="21"/>
        <v>39.6</v>
      </c>
      <c r="Q267" s="25" t="s">
        <v>8315</v>
      </c>
      <c r="R267" s="3" t="s">
        <v>8316</v>
      </c>
      <c r="S267" s="4">
        <f t="shared" si="22"/>
        <v>42053.916921296302</v>
      </c>
      <c r="T267" s="4">
        <f t="shared" si="23"/>
        <v>42079.875</v>
      </c>
      <c r="U267" s="3">
        <f t="shared" si="24"/>
        <v>26</v>
      </c>
    </row>
    <row r="268" spans="1:21" ht="45" x14ac:dyDescent="0.25">
      <c r="A268" s="3">
        <v>3480</v>
      </c>
      <c r="B268" s="3" t="s">
        <v>3479</v>
      </c>
      <c r="C268" s="3" t="s">
        <v>7590</v>
      </c>
      <c r="D268" s="23">
        <v>1500</v>
      </c>
      <c r="E268" s="23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f t="shared" si="20"/>
        <v>143</v>
      </c>
      <c r="P268" s="24">
        <f t="shared" si="21"/>
        <v>164.62</v>
      </c>
      <c r="Q268" s="25" t="s">
        <v>8315</v>
      </c>
      <c r="R268" s="3" t="s">
        <v>8316</v>
      </c>
      <c r="S268" s="4">
        <f t="shared" si="22"/>
        <v>42171.317442129628</v>
      </c>
      <c r="T268" s="4">
        <f t="shared" si="23"/>
        <v>42195.875</v>
      </c>
      <c r="U268" s="3">
        <f t="shared" si="24"/>
        <v>25</v>
      </c>
    </row>
    <row r="269" spans="1:21" ht="30" x14ac:dyDescent="0.25">
      <c r="A269" s="3">
        <v>3483</v>
      </c>
      <c r="B269" s="3" t="s">
        <v>3482</v>
      </c>
      <c r="C269" s="3" t="s">
        <v>7593</v>
      </c>
      <c r="D269" s="23">
        <v>3350</v>
      </c>
      <c r="E269" s="23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f t="shared" si="20"/>
        <v>160</v>
      </c>
      <c r="P269" s="24">
        <f t="shared" si="21"/>
        <v>40.29</v>
      </c>
      <c r="Q269" s="25" t="s">
        <v>8315</v>
      </c>
      <c r="R269" s="3" t="s">
        <v>8316</v>
      </c>
      <c r="S269" s="4">
        <f t="shared" si="22"/>
        <v>41793.668761574074</v>
      </c>
      <c r="T269" s="4">
        <f t="shared" si="23"/>
        <v>41823.668761574074</v>
      </c>
      <c r="U269" s="3">
        <f t="shared" si="24"/>
        <v>30</v>
      </c>
    </row>
    <row r="270" spans="1:21" ht="45" x14ac:dyDescent="0.25">
      <c r="A270" s="3">
        <v>3484</v>
      </c>
      <c r="B270" s="3" t="s">
        <v>3483</v>
      </c>
      <c r="C270" s="3" t="s">
        <v>7594</v>
      </c>
      <c r="D270" s="23">
        <v>2500</v>
      </c>
      <c r="E270" s="23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f t="shared" si="20"/>
        <v>114</v>
      </c>
      <c r="P270" s="24">
        <f t="shared" si="21"/>
        <v>64.91</v>
      </c>
      <c r="Q270" s="25" t="s">
        <v>8315</v>
      </c>
      <c r="R270" s="3" t="s">
        <v>8316</v>
      </c>
      <c r="S270" s="4">
        <f t="shared" si="22"/>
        <v>42506.760405092587</v>
      </c>
      <c r="T270" s="4">
        <f t="shared" si="23"/>
        <v>42536.760405092587</v>
      </c>
      <c r="U270" s="3">
        <f t="shared" si="24"/>
        <v>30</v>
      </c>
    </row>
    <row r="271" spans="1:21" ht="30" x14ac:dyDescent="0.25">
      <c r="A271" s="3">
        <v>3485</v>
      </c>
      <c r="B271" s="3" t="s">
        <v>3484</v>
      </c>
      <c r="C271" s="3" t="s">
        <v>7595</v>
      </c>
      <c r="D271" s="23">
        <v>1650</v>
      </c>
      <c r="E271" s="23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f t="shared" si="20"/>
        <v>101</v>
      </c>
      <c r="P271" s="24">
        <f t="shared" si="21"/>
        <v>55.33</v>
      </c>
      <c r="Q271" s="25" t="s">
        <v>8315</v>
      </c>
      <c r="R271" s="3" t="s">
        <v>8316</v>
      </c>
      <c r="S271" s="4">
        <f t="shared" si="22"/>
        <v>42372.693055555559</v>
      </c>
      <c r="T271" s="4">
        <f t="shared" si="23"/>
        <v>42402.693055555559</v>
      </c>
      <c r="U271" s="3">
        <f t="shared" si="24"/>
        <v>30</v>
      </c>
    </row>
    <row r="272" spans="1:21" ht="30" x14ac:dyDescent="0.25">
      <c r="A272" s="3">
        <v>3486</v>
      </c>
      <c r="B272" s="3" t="s">
        <v>3485</v>
      </c>
      <c r="C272" s="3" t="s">
        <v>7596</v>
      </c>
      <c r="D272" s="23">
        <v>3000</v>
      </c>
      <c r="E272" s="23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f t="shared" si="20"/>
        <v>155</v>
      </c>
      <c r="P272" s="24">
        <f t="shared" si="21"/>
        <v>83.14</v>
      </c>
      <c r="Q272" s="25" t="s">
        <v>8315</v>
      </c>
      <c r="R272" s="3" t="s">
        <v>8316</v>
      </c>
      <c r="S272" s="4">
        <f t="shared" si="22"/>
        <v>42126.87501157407</v>
      </c>
      <c r="T272" s="4">
        <f t="shared" si="23"/>
        <v>42158.290972222225</v>
      </c>
      <c r="U272" s="3">
        <f t="shared" si="24"/>
        <v>31</v>
      </c>
    </row>
    <row r="273" spans="1:21" ht="45" x14ac:dyDescent="0.25">
      <c r="A273" s="3">
        <v>3488</v>
      </c>
      <c r="B273" s="3" t="s">
        <v>3487</v>
      </c>
      <c r="C273" s="3" t="s">
        <v>7598</v>
      </c>
      <c r="D273" s="23">
        <v>3000</v>
      </c>
      <c r="E273" s="23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f t="shared" si="20"/>
        <v>121</v>
      </c>
      <c r="P273" s="24">
        <f t="shared" si="21"/>
        <v>125.38</v>
      </c>
      <c r="Q273" s="25" t="s">
        <v>8315</v>
      </c>
      <c r="R273" s="3" t="s">
        <v>8316</v>
      </c>
      <c r="S273" s="4">
        <f t="shared" si="22"/>
        <v>42087.768055555556</v>
      </c>
      <c r="T273" s="4">
        <f t="shared" si="23"/>
        <v>42111.666666666672</v>
      </c>
      <c r="U273" s="3">
        <f t="shared" si="24"/>
        <v>24</v>
      </c>
    </row>
    <row r="274" spans="1:21" ht="30" x14ac:dyDescent="0.25">
      <c r="A274" s="3">
        <v>3490</v>
      </c>
      <c r="B274" s="3" t="s">
        <v>3489</v>
      </c>
      <c r="C274" s="3" t="s">
        <v>7600</v>
      </c>
      <c r="D274" s="23">
        <v>1000</v>
      </c>
      <c r="E274" s="23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f t="shared" si="20"/>
        <v>128</v>
      </c>
      <c r="P274" s="24">
        <f t="shared" si="21"/>
        <v>47.22</v>
      </c>
      <c r="Q274" s="25" t="s">
        <v>8315</v>
      </c>
      <c r="R274" s="3" t="s">
        <v>8316</v>
      </c>
      <c r="S274" s="4">
        <f t="shared" si="22"/>
        <v>42443.802361111113</v>
      </c>
      <c r="T274" s="4">
        <f t="shared" si="23"/>
        <v>42473.802361111113</v>
      </c>
      <c r="U274" s="3">
        <f t="shared" si="24"/>
        <v>30</v>
      </c>
    </row>
    <row r="275" spans="1:21" ht="45" x14ac:dyDescent="0.25">
      <c r="A275" s="3">
        <v>3491</v>
      </c>
      <c r="B275" s="3" t="s">
        <v>3490</v>
      </c>
      <c r="C275" s="3" t="s">
        <v>7601</v>
      </c>
      <c r="D275" s="23">
        <v>500</v>
      </c>
      <c r="E275" s="23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f t="shared" si="20"/>
        <v>158</v>
      </c>
      <c r="P275" s="24">
        <f t="shared" si="21"/>
        <v>79.099999999999994</v>
      </c>
      <c r="Q275" s="25" t="s">
        <v>8315</v>
      </c>
      <c r="R275" s="3" t="s">
        <v>8316</v>
      </c>
      <c r="S275" s="4">
        <f t="shared" si="22"/>
        <v>42121.249814814815</v>
      </c>
      <c r="T275" s="4">
        <f t="shared" si="23"/>
        <v>42142.249814814815</v>
      </c>
      <c r="U275" s="3">
        <f t="shared" si="24"/>
        <v>21</v>
      </c>
    </row>
    <row r="276" spans="1:21" ht="30" x14ac:dyDescent="0.25">
      <c r="A276" s="3">
        <v>3492</v>
      </c>
      <c r="B276" s="3" t="s">
        <v>3491</v>
      </c>
      <c r="C276" s="3" t="s">
        <v>7602</v>
      </c>
      <c r="D276" s="23">
        <v>3800</v>
      </c>
      <c r="E276" s="23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f t="shared" si="20"/>
        <v>105</v>
      </c>
      <c r="P276" s="24">
        <f t="shared" si="21"/>
        <v>114.29</v>
      </c>
      <c r="Q276" s="25" t="s">
        <v>8315</v>
      </c>
      <c r="R276" s="3" t="s">
        <v>8316</v>
      </c>
      <c r="S276" s="4">
        <f t="shared" si="22"/>
        <v>42268.009224537032</v>
      </c>
      <c r="T276" s="4">
        <f t="shared" si="23"/>
        <v>42303.009224537032</v>
      </c>
      <c r="U276" s="3">
        <f t="shared" si="24"/>
        <v>35</v>
      </c>
    </row>
    <row r="277" spans="1:21" ht="45" x14ac:dyDescent="0.25">
      <c r="A277" s="3">
        <v>3493</v>
      </c>
      <c r="B277" s="3" t="s">
        <v>3492</v>
      </c>
      <c r="C277" s="3" t="s">
        <v>7603</v>
      </c>
      <c r="D277" s="23">
        <v>1500</v>
      </c>
      <c r="E277" s="23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f t="shared" si="20"/>
        <v>100</v>
      </c>
      <c r="P277" s="24">
        <f t="shared" si="21"/>
        <v>51.72</v>
      </c>
      <c r="Q277" s="25" t="s">
        <v>8315</v>
      </c>
      <c r="R277" s="3" t="s">
        <v>8316</v>
      </c>
      <c r="S277" s="4">
        <f t="shared" si="22"/>
        <v>41848.866157407407</v>
      </c>
      <c r="T277" s="4">
        <f t="shared" si="23"/>
        <v>41868.21597222222</v>
      </c>
      <c r="U277" s="3">
        <f t="shared" si="24"/>
        <v>19</v>
      </c>
    </row>
    <row r="278" spans="1:21" ht="30" x14ac:dyDescent="0.25">
      <c r="A278" s="3">
        <v>3494</v>
      </c>
      <c r="B278" s="3" t="s">
        <v>3493</v>
      </c>
      <c r="C278" s="3" t="s">
        <v>7604</v>
      </c>
      <c r="D278" s="23">
        <v>400</v>
      </c>
      <c r="E278" s="23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f t="shared" si="20"/>
        <v>100</v>
      </c>
      <c r="P278" s="24">
        <f t="shared" si="21"/>
        <v>30.77</v>
      </c>
      <c r="Q278" s="25" t="s">
        <v>8315</v>
      </c>
      <c r="R278" s="3" t="s">
        <v>8316</v>
      </c>
      <c r="S278" s="4">
        <f t="shared" si="22"/>
        <v>42689.214988425927</v>
      </c>
      <c r="T278" s="4">
        <f t="shared" si="23"/>
        <v>42700.25</v>
      </c>
      <c r="U278" s="3">
        <f t="shared" si="24"/>
        <v>11</v>
      </c>
    </row>
    <row r="279" spans="1:21" ht="45" x14ac:dyDescent="0.25">
      <c r="A279" s="3">
        <v>3496</v>
      </c>
      <c r="B279" s="3" t="s">
        <v>3495</v>
      </c>
      <c r="C279" s="3" t="s">
        <v>7606</v>
      </c>
      <c r="D279" s="23">
        <v>3000</v>
      </c>
      <c r="E279" s="23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f t="shared" si="20"/>
        <v>124</v>
      </c>
      <c r="P279" s="24">
        <f t="shared" si="21"/>
        <v>47.85</v>
      </c>
      <c r="Q279" s="25" t="s">
        <v>8315</v>
      </c>
      <c r="R279" s="3" t="s">
        <v>8316</v>
      </c>
      <c r="S279" s="4">
        <f t="shared" si="22"/>
        <v>42584.846828703703</v>
      </c>
      <c r="T279" s="4">
        <f t="shared" si="23"/>
        <v>42624.846828703703</v>
      </c>
      <c r="U279" s="3">
        <f t="shared" si="24"/>
        <v>40</v>
      </c>
    </row>
    <row r="280" spans="1:21" ht="30" x14ac:dyDescent="0.25">
      <c r="A280" s="3">
        <v>3497</v>
      </c>
      <c r="B280" s="3" t="s">
        <v>3496</v>
      </c>
      <c r="C280" s="3" t="s">
        <v>7607</v>
      </c>
      <c r="D280" s="23">
        <v>1551</v>
      </c>
      <c r="E280" s="23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f t="shared" si="20"/>
        <v>109</v>
      </c>
      <c r="P280" s="24">
        <f t="shared" si="21"/>
        <v>34.409999999999997</v>
      </c>
      <c r="Q280" s="25" t="s">
        <v>8315</v>
      </c>
      <c r="R280" s="3" t="s">
        <v>8316</v>
      </c>
      <c r="S280" s="4">
        <f t="shared" si="22"/>
        <v>42511.741944444439</v>
      </c>
      <c r="T280" s="4">
        <f t="shared" si="23"/>
        <v>42523.916666666672</v>
      </c>
      <c r="U280" s="3">
        <f t="shared" si="24"/>
        <v>12</v>
      </c>
    </row>
    <row r="281" spans="1:21" ht="30" x14ac:dyDescent="0.25">
      <c r="A281" s="3">
        <v>3499</v>
      </c>
      <c r="B281" s="3" t="s">
        <v>3498</v>
      </c>
      <c r="C281" s="3" t="s">
        <v>7609</v>
      </c>
      <c r="D281" s="23">
        <v>2000</v>
      </c>
      <c r="E281" s="23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f t="shared" si="20"/>
        <v>106</v>
      </c>
      <c r="P281" s="24">
        <f t="shared" si="21"/>
        <v>60.29</v>
      </c>
      <c r="Q281" s="25" t="s">
        <v>8315</v>
      </c>
      <c r="R281" s="3" t="s">
        <v>8316</v>
      </c>
      <c r="S281" s="4">
        <f t="shared" si="22"/>
        <v>42132.036168981482</v>
      </c>
      <c r="T281" s="4">
        <f t="shared" si="23"/>
        <v>42186.290972222225</v>
      </c>
      <c r="U281" s="3">
        <f t="shared" si="24"/>
        <v>54</v>
      </c>
    </row>
    <row r="282" spans="1:21" ht="45" x14ac:dyDescent="0.25">
      <c r="A282" s="3">
        <v>3500</v>
      </c>
      <c r="B282" s="3" t="s">
        <v>3499</v>
      </c>
      <c r="C282" s="3" t="s">
        <v>7610</v>
      </c>
      <c r="D282" s="23">
        <v>1000</v>
      </c>
      <c r="E282" s="23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f t="shared" si="20"/>
        <v>106</v>
      </c>
      <c r="P282" s="24">
        <f t="shared" si="21"/>
        <v>25.31</v>
      </c>
      <c r="Q282" s="25" t="s">
        <v>8315</v>
      </c>
      <c r="R282" s="3" t="s">
        <v>8316</v>
      </c>
      <c r="S282" s="4">
        <f t="shared" si="22"/>
        <v>42419.91942129629</v>
      </c>
      <c r="T282" s="4">
        <f t="shared" si="23"/>
        <v>42436.207638888889</v>
      </c>
      <c r="U282" s="3">
        <f t="shared" si="24"/>
        <v>16</v>
      </c>
    </row>
    <row r="283" spans="1:21" ht="45" x14ac:dyDescent="0.25">
      <c r="A283" s="3">
        <v>3502</v>
      </c>
      <c r="B283" s="3" t="s">
        <v>3501</v>
      </c>
      <c r="C283" s="3" t="s">
        <v>7612</v>
      </c>
      <c r="D283" s="23">
        <v>4000</v>
      </c>
      <c r="E283" s="23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f t="shared" si="20"/>
        <v>105</v>
      </c>
      <c r="P283" s="24">
        <f t="shared" si="21"/>
        <v>136</v>
      </c>
      <c r="Q283" s="25" t="s">
        <v>8315</v>
      </c>
      <c r="R283" s="3" t="s">
        <v>8316</v>
      </c>
      <c r="S283" s="4">
        <f t="shared" si="22"/>
        <v>42430.839398148149</v>
      </c>
      <c r="T283" s="4">
        <f t="shared" si="23"/>
        <v>42445.165972222225</v>
      </c>
      <c r="U283" s="3">
        <f t="shared" si="24"/>
        <v>14</v>
      </c>
    </row>
    <row r="284" spans="1:21" ht="45" x14ac:dyDescent="0.25">
      <c r="A284" s="3">
        <v>3504</v>
      </c>
      <c r="B284" s="3" t="s">
        <v>3503</v>
      </c>
      <c r="C284" s="3" t="s">
        <v>7614</v>
      </c>
      <c r="D284" s="23">
        <v>1000</v>
      </c>
      <c r="E284" s="23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f t="shared" si="20"/>
        <v>100</v>
      </c>
      <c r="P284" s="24">
        <f t="shared" si="21"/>
        <v>125</v>
      </c>
      <c r="Q284" s="25" t="s">
        <v>8315</v>
      </c>
      <c r="R284" s="3" t="s">
        <v>8316</v>
      </c>
      <c r="S284" s="4">
        <f t="shared" si="22"/>
        <v>42297.748738425929</v>
      </c>
      <c r="T284" s="4">
        <f t="shared" si="23"/>
        <v>42327.790405092594</v>
      </c>
      <c r="U284" s="3">
        <f t="shared" si="24"/>
        <v>30</v>
      </c>
    </row>
    <row r="285" spans="1:21" ht="90" x14ac:dyDescent="0.25">
      <c r="A285" s="3">
        <v>3505</v>
      </c>
      <c r="B285" s="3" t="s">
        <v>3504</v>
      </c>
      <c r="C285" s="3" t="s">
        <v>7615</v>
      </c>
      <c r="D285" s="23">
        <v>2500</v>
      </c>
      <c r="E285" s="23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f t="shared" si="20"/>
        <v>104</v>
      </c>
      <c r="P285" s="24">
        <f t="shared" si="21"/>
        <v>66.510000000000005</v>
      </c>
      <c r="Q285" s="25" t="s">
        <v>8315</v>
      </c>
      <c r="R285" s="3" t="s">
        <v>8316</v>
      </c>
      <c r="S285" s="4">
        <f t="shared" si="22"/>
        <v>41760.935706018521</v>
      </c>
      <c r="T285" s="4">
        <f t="shared" si="23"/>
        <v>41772.166666666664</v>
      </c>
      <c r="U285" s="3">
        <f t="shared" si="24"/>
        <v>11</v>
      </c>
    </row>
    <row r="286" spans="1:21" ht="30" x14ac:dyDescent="0.25">
      <c r="A286" s="3">
        <v>3506</v>
      </c>
      <c r="B286" s="3" t="s">
        <v>3505</v>
      </c>
      <c r="C286" s="3" t="s">
        <v>7616</v>
      </c>
      <c r="D286" s="23">
        <v>3000</v>
      </c>
      <c r="E286" s="23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f t="shared" si="20"/>
        <v>102</v>
      </c>
      <c r="P286" s="24">
        <f t="shared" si="21"/>
        <v>105</v>
      </c>
      <c r="Q286" s="25" t="s">
        <v>8315</v>
      </c>
      <c r="R286" s="3" t="s">
        <v>8316</v>
      </c>
      <c r="S286" s="4">
        <f t="shared" si="22"/>
        <v>41829.734259259261</v>
      </c>
      <c r="T286" s="4">
        <f t="shared" si="23"/>
        <v>41874.734259259261</v>
      </c>
      <c r="U286" s="3">
        <f t="shared" si="24"/>
        <v>45</v>
      </c>
    </row>
    <row r="287" spans="1:21" ht="30" x14ac:dyDescent="0.25">
      <c r="A287" s="3">
        <v>3507</v>
      </c>
      <c r="B287" s="3" t="s">
        <v>3506</v>
      </c>
      <c r="C287" s="3" t="s">
        <v>7617</v>
      </c>
      <c r="D287" s="23">
        <v>10000</v>
      </c>
      <c r="E287" s="23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f t="shared" si="20"/>
        <v>104</v>
      </c>
      <c r="P287" s="24">
        <f t="shared" si="21"/>
        <v>145</v>
      </c>
      <c r="Q287" s="25" t="s">
        <v>8315</v>
      </c>
      <c r="R287" s="3" t="s">
        <v>8316</v>
      </c>
      <c r="S287" s="4">
        <f t="shared" si="22"/>
        <v>42491.92288194444</v>
      </c>
      <c r="T287" s="4">
        <f t="shared" si="23"/>
        <v>42521.92288194444</v>
      </c>
      <c r="U287" s="3">
        <f t="shared" si="24"/>
        <v>30</v>
      </c>
    </row>
    <row r="288" spans="1:21" ht="45" x14ac:dyDescent="0.25">
      <c r="A288" s="3">
        <v>3509</v>
      </c>
      <c r="B288" s="3" t="s">
        <v>3508</v>
      </c>
      <c r="C288" s="3" t="s">
        <v>7619</v>
      </c>
      <c r="D288" s="23">
        <v>3000</v>
      </c>
      <c r="E288" s="23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f t="shared" si="20"/>
        <v>106</v>
      </c>
      <c r="P288" s="24">
        <f t="shared" si="21"/>
        <v>96.67</v>
      </c>
      <c r="Q288" s="25" t="s">
        <v>8315</v>
      </c>
      <c r="R288" s="3" t="s">
        <v>8316</v>
      </c>
      <c r="S288" s="4">
        <f t="shared" si="22"/>
        <v>41950.859560185185</v>
      </c>
      <c r="T288" s="4">
        <f t="shared" si="23"/>
        <v>41964.204861111109</v>
      </c>
      <c r="U288" s="3">
        <f t="shared" si="24"/>
        <v>13</v>
      </c>
    </row>
    <row r="289" spans="1:21" ht="45" x14ac:dyDescent="0.25">
      <c r="A289" s="3">
        <v>3510</v>
      </c>
      <c r="B289" s="3" t="s">
        <v>3509</v>
      </c>
      <c r="C289" s="3" t="s">
        <v>7620</v>
      </c>
      <c r="D289" s="23">
        <v>900</v>
      </c>
      <c r="E289" s="23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f t="shared" si="20"/>
        <v>101</v>
      </c>
      <c r="P289" s="24">
        <f t="shared" si="21"/>
        <v>60.33</v>
      </c>
      <c r="Q289" s="25" t="s">
        <v>8315</v>
      </c>
      <c r="R289" s="3" t="s">
        <v>8316</v>
      </c>
      <c r="S289" s="4">
        <f t="shared" si="22"/>
        <v>41802.62090277778</v>
      </c>
      <c r="T289" s="4">
        <f t="shared" si="23"/>
        <v>41822.62090277778</v>
      </c>
      <c r="U289" s="3">
        <f t="shared" si="24"/>
        <v>20</v>
      </c>
    </row>
    <row r="290" spans="1:21" ht="45" x14ac:dyDescent="0.25">
      <c r="A290" s="3">
        <v>3513</v>
      </c>
      <c r="B290" s="3" t="s">
        <v>3512</v>
      </c>
      <c r="C290" s="3" t="s">
        <v>7623</v>
      </c>
      <c r="D290" s="23">
        <v>2800</v>
      </c>
      <c r="E290" s="23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f t="shared" si="20"/>
        <v>118</v>
      </c>
      <c r="P290" s="24">
        <f t="shared" si="21"/>
        <v>75.34</v>
      </c>
      <c r="Q290" s="25" t="s">
        <v>8315</v>
      </c>
      <c r="R290" s="3" t="s">
        <v>8316</v>
      </c>
      <c r="S290" s="4">
        <f t="shared" si="22"/>
        <v>41781.096203703702</v>
      </c>
      <c r="T290" s="4">
        <f t="shared" si="23"/>
        <v>41794.207638888889</v>
      </c>
      <c r="U290" s="3">
        <f t="shared" si="24"/>
        <v>13</v>
      </c>
    </row>
    <row r="291" spans="1:21" ht="45" x14ac:dyDescent="0.25">
      <c r="A291" s="3">
        <v>3514</v>
      </c>
      <c r="B291" s="3" t="s">
        <v>3513</v>
      </c>
      <c r="C291" s="3" t="s">
        <v>7624</v>
      </c>
      <c r="D291" s="23">
        <v>500</v>
      </c>
      <c r="E291" s="23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f t="shared" si="20"/>
        <v>110</v>
      </c>
      <c r="P291" s="24">
        <f t="shared" si="21"/>
        <v>55</v>
      </c>
      <c r="Q291" s="25" t="s">
        <v>8315</v>
      </c>
      <c r="R291" s="3" t="s">
        <v>8316</v>
      </c>
      <c r="S291" s="4">
        <f t="shared" si="22"/>
        <v>42020.846666666665</v>
      </c>
      <c r="T291" s="4">
        <f t="shared" si="23"/>
        <v>42037.207638888889</v>
      </c>
      <c r="U291" s="3">
        <f t="shared" si="24"/>
        <v>16</v>
      </c>
    </row>
    <row r="292" spans="1:21" ht="30" x14ac:dyDescent="0.25">
      <c r="A292" s="3">
        <v>3515</v>
      </c>
      <c r="B292" s="3" t="s">
        <v>3514</v>
      </c>
      <c r="C292" s="3" t="s">
        <v>7625</v>
      </c>
      <c r="D292" s="23">
        <v>3000</v>
      </c>
      <c r="E292" s="23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f t="shared" si="20"/>
        <v>103</v>
      </c>
      <c r="P292" s="24">
        <f t="shared" si="21"/>
        <v>66.959999999999994</v>
      </c>
      <c r="Q292" s="25" t="s">
        <v>8315</v>
      </c>
      <c r="R292" s="3" t="s">
        <v>8316</v>
      </c>
      <c r="S292" s="4">
        <f t="shared" si="22"/>
        <v>42125.772812499999</v>
      </c>
      <c r="T292" s="4">
        <f t="shared" si="23"/>
        <v>42155.772812499999</v>
      </c>
      <c r="U292" s="3">
        <f t="shared" si="24"/>
        <v>30</v>
      </c>
    </row>
    <row r="293" spans="1:21" ht="30" x14ac:dyDescent="0.25">
      <c r="A293" s="3">
        <v>3516</v>
      </c>
      <c r="B293" s="3" t="s">
        <v>3515</v>
      </c>
      <c r="C293" s="3" t="s">
        <v>7626</v>
      </c>
      <c r="D293" s="23">
        <v>2500</v>
      </c>
      <c r="E293" s="23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f t="shared" si="20"/>
        <v>100</v>
      </c>
      <c r="P293" s="24">
        <f t="shared" si="21"/>
        <v>227.27</v>
      </c>
      <c r="Q293" s="25" t="s">
        <v>8315</v>
      </c>
      <c r="R293" s="3" t="s">
        <v>8316</v>
      </c>
      <c r="S293" s="4">
        <f t="shared" si="22"/>
        <v>41856.010069444441</v>
      </c>
      <c r="T293" s="4">
        <f t="shared" si="23"/>
        <v>41890.125</v>
      </c>
      <c r="U293" s="3">
        <f t="shared" si="24"/>
        <v>34</v>
      </c>
    </row>
    <row r="294" spans="1:21" ht="30" x14ac:dyDescent="0.25">
      <c r="A294" s="3">
        <v>3518</v>
      </c>
      <c r="B294" s="3" t="s">
        <v>3517</v>
      </c>
      <c r="C294" s="3" t="s">
        <v>7628</v>
      </c>
      <c r="D294" s="23">
        <v>1500</v>
      </c>
      <c r="E294" s="23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f t="shared" si="20"/>
        <v>110</v>
      </c>
      <c r="P294" s="24">
        <f t="shared" si="21"/>
        <v>50.02</v>
      </c>
      <c r="Q294" s="25" t="s">
        <v>8315</v>
      </c>
      <c r="R294" s="3" t="s">
        <v>8316</v>
      </c>
      <c r="S294" s="4">
        <f t="shared" si="22"/>
        <v>41893.783553240741</v>
      </c>
      <c r="T294" s="4">
        <f t="shared" si="23"/>
        <v>41914.597916666666</v>
      </c>
      <c r="U294" s="3">
        <f t="shared" si="24"/>
        <v>21</v>
      </c>
    </row>
    <row r="295" spans="1:21" ht="45" x14ac:dyDescent="0.25">
      <c r="A295" s="3">
        <v>3521</v>
      </c>
      <c r="B295" s="3" t="s">
        <v>3520</v>
      </c>
      <c r="C295" s="3" t="s">
        <v>7631</v>
      </c>
      <c r="D295" s="23">
        <v>350</v>
      </c>
      <c r="E295" s="23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f t="shared" si="20"/>
        <v>169</v>
      </c>
      <c r="P295" s="24">
        <f t="shared" si="21"/>
        <v>45.62</v>
      </c>
      <c r="Q295" s="25" t="s">
        <v>8315</v>
      </c>
      <c r="R295" s="3" t="s">
        <v>8316</v>
      </c>
      <c r="S295" s="4">
        <f t="shared" si="22"/>
        <v>41881.361342592594</v>
      </c>
      <c r="T295" s="4">
        <f t="shared" si="23"/>
        <v>41911.361342592594</v>
      </c>
      <c r="U295" s="3">
        <f t="shared" si="24"/>
        <v>30</v>
      </c>
    </row>
    <row r="296" spans="1:21" ht="45" x14ac:dyDescent="0.25">
      <c r="A296" s="3">
        <v>3524</v>
      </c>
      <c r="B296" s="3" t="s">
        <v>3523</v>
      </c>
      <c r="C296" s="3" t="s">
        <v>7634</v>
      </c>
      <c r="D296" s="23">
        <v>10000</v>
      </c>
      <c r="E296" s="23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f t="shared" si="20"/>
        <v>102</v>
      </c>
      <c r="P296" s="24">
        <f t="shared" si="21"/>
        <v>137.24</v>
      </c>
      <c r="Q296" s="25" t="s">
        <v>8315</v>
      </c>
      <c r="R296" s="3" t="s">
        <v>8316</v>
      </c>
      <c r="S296" s="4">
        <f t="shared" si="22"/>
        <v>41880.76357638889</v>
      </c>
      <c r="T296" s="4">
        <f t="shared" si="23"/>
        <v>41895.166666666664</v>
      </c>
      <c r="U296" s="3">
        <f t="shared" si="24"/>
        <v>14</v>
      </c>
    </row>
    <row r="297" spans="1:21" ht="30" x14ac:dyDescent="0.25">
      <c r="A297" s="3">
        <v>3525</v>
      </c>
      <c r="B297" s="3" t="s">
        <v>3524</v>
      </c>
      <c r="C297" s="3" t="s">
        <v>7635</v>
      </c>
      <c r="D297" s="23">
        <v>500</v>
      </c>
      <c r="E297" s="23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f t="shared" si="20"/>
        <v>106</v>
      </c>
      <c r="P297" s="24">
        <f t="shared" si="21"/>
        <v>75.709999999999994</v>
      </c>
      <c r="Q297" s="25" t="s">
        <v>8315</v>
      </c>
      <c r="R297" s="3" t="s">
        <v>8316</v>
      </c>
      <c r="S297" s="4">
        <f t="shared" si="22"/>
        <v>42214.6956712963</v>
      </c>
      <c r="T297" s="4">
        <f t="shared" si="23"/>
        <v>42225.666666666672</v>
      </c>
      <c r="U297" s="3">
        <f t="shared" si="24"/>
        <v>11</v>
      </c>
    </row>
    <row r="298" spans="1:21" ht="45" x14ac:dyDescent="0.25">
      <c r="A298" s="3">
        <v>3526</v>
      </c>
      <c r="B298" s="3" t="s">
        <v>3525</v>
      </c>
      <c r="C298" s="3" t="s">
        <v>7636</v>
      </c>
      <c r="D298" s="23">
        <v>3300</v>
      </c>
      <c r="E298" s="23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f t="shared" si="20"/>
        <v>102</v>
      </c>
      <c r="P298" s="24">
        <f t="shared" si="21"/>
        <v>99</v>
      </c>
      <c r="Q298" s="25" t="s">
        <v>8315</v>
      </c>
      <c r="R298" s="3" t="s">
        <v>8316</v>
      </c>
      <c r="S298" s="4">
        <f t="shared" si="22"/>
        <v>42460.335312499999</v>
      </c>
      <c r="T298" s="4">
        <f t="shared" si="23"/>
        <v>42488.249305555553</v>
      </c>
      <c r="U298" s="3">
        <f t="shared" si="24"/>
        <v>28</v>
      </c>
    </row>
    <row r="299" spans="1:21" ht="45" x14ac:dyDescent="0.25">
      <c r="A299" s="3">
        <v>3527</v>
      </c>
      <c r="B299" s="3" t="s">
        <v>3526</v>
      </c>
      <c r="C299" s="3" t="s">
        <v>7637</v>
      </c>
      <c r="D299" s="23">
        <v>6000</v>
      </c>
      <c r="E299" s="23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f t="shared" si="20"/>
        <v>117</v>
      </c>
      <c r="P299" s="24">
        <f t="shared" si="21"/>
        <v>81.569999999999993</v>
      </c>
      <c r="Q299" s="25" t="s">
        <v>8315</v>
      </c>
      <c r="R299" s="3" t="s">
        <v>8316</v>
      </c>
      <c r="S299" s="4">
        <f t="shared" si="22"/>
        <v>42167.023206018523</v>
      </c>
      <c r="T299" s="4">
        <f t="shared" si="23"/>
        <v>42196.165972222225</v>
      </c>
      <c r="U299" s="3">
        <f t="shared" si="24"/>
        <v>29</v>
      </c>
    </row>
    <row r="300" spans="1:21" ht="45" x14ac:dyDescent="0.25">
      <c r="A300" s="3">
        <v>3529</v>
      </c>
      <c r="B300" s="3" t="s">
        <v>3528</v>
      </c>
      <c r="C300" s="3" t="s">
        <v>7639</v>
      </c>
      <c r="D300" s="23">
        <v>500</v>
      </c>
      <c r="E300" s="23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f t="shared" si="20"/>
        <v>132</v>
      </c>
      <c r="P300" s="24">
        <f t="shared" si="21"/>
        <v>36.67</v>
      </c>
      <c r="Q300" s="25" t="s">
        <v>8315</v>
      </c>
      <c r="R300" s="3" t="s">
        <v>8316</v>
      </c>
      <c r="S300" s="4">
        <f t="shared" si="22"/>
        <v>42177.761782407411</v>
      </c>
      <c r="T300" s="4">
        <f t="shared" si="23"/>
        <v>42198.041666666672</v>
      </c>
      <c r="U300" s="3">
        <f t="shared" si="24"/>
        <v>20</v>
      </c>
    </row>
    <row r="301" spans="1:21" x14ac:dyDescent="0.25">
      <c r="A301" s="3">
        <v>3531</v>
      </c>
      <c r="B301" s="3" t="s">
        <v>3530</v>
      </c>
      <c r="C301" s="3" t="s">
        <v>7641</v>
      </c>
      <c r="D301" s="23">
        <v>1000</v>
      </c>
      <c r="E301" s="23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f t="shared" si="20"/>
        <v>128</v>
      </c>
      <c r="P301" s="24">
        <f t="shared" si="21"/>
        <v>49.23</v>
      </c>
      <c r="Q301" s="25" t="s">
        <v>8315</v>
      </c>
      <c r="R301" s="3" t="s">
        <v>8316</v>
      </c>
      <c r="S301" s="4">
        <f t="shared" si="22"/>
        <v>42521.654328703706</v>
      </c>
      <c r="T301" s="4">
        <f t="shared" si="23"/>
        <v>42551.654328703706</v>
      </c>
      <c r="U301" s="3">
        <f t="shared" si="24"/>
        <v>30</v>
      </c>
    </row>
    <row r="302" spans="1:21" ht="45" x14ac:dyDescent="0.25">
      <c r="A302" s="3">
        <v>3532</v>
      </c>
      <c r="B302" s="3" t="s">
        <v>3531</v>
      </c>
      <c r="C302" s="3" t="s">
        <v>7642</v>
      </c>
      <c r="D302" s="23">
        <v>960</v>
      </c>
      <c r="E302" s="23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f t="shared" si="20"/>
        <v>119</v>
      </c>
      <c r="P302" s="24">
        <f t="shared" si="21"/>
        <v>42.3</v>
      </c>
      <c r="Q302" s="25" t="s">
        <v>8315</v>
      </c>
      <c r="R302" s="3" t="s">
        <v>8316</v>
      </c>
      <c r="S302" s="4">
        <f t="shared" si="22"/>
        <v>41884.599849537037</v>
      </c>
      <c r="T302" s="4">
        <f t="shared" si="23"/>
        <v>41900.165972222225</v>
      </c>
      <c r="U302" s="3">
        <f t="shared" si="24"/>
        <v>16</v>
      </c>
    </row>
    <row r="303" spans="1:21" ht="45" x14ac:dyDescent="0.25">
      <c r="A303" s="3">
        <v>3533</v>
      </c>
      <c r="B303" s="3" t="s">
        <v>3532</v>
      </c>
      <c r="C303" s="3" t="s">
        <v>7643</v>
      </c>
      <c r="D303" s="23">
        <v>500</v>
      </c>
      <c r="E303" s="23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f t="shared" si="20"/>
        <v>126</v>
      </c>
      <c r="P303" s="24">
        <f t="shared" si="21"/>
        <v>78.88</v>
      </c>
      <c r="Q303" s="25" t="s">
        <v>8315</v>
      </c>
      <c r="R303" s="3" t="s">
        <v>8316</v>
      </c>
      <c r="S303" s="4">
        <f t="shared" si="22"/>
        <v>42289.761192129634</v>
      </c>
      <c r="T303" s="4">
        <f t="shared" si="23"/>
        <v>42319.802858796291</v>
      </c>
      <c r="U303" s="3">
        <f t="shared" si="24"/>
        <v>30</v>
      </c>
    </row>
    <row r="304" spans="1:21" ht="30" x14ac:dyDescent="0.25">
      <c r="A304" s="3">
        <v>3534</v>
      </c>
      <c r="B304" s="3" t="s">
        <v>3533</v>
      </c>
      <c r="C304" s="3" t="s">
        <v>7644</v>
      </c>
      <c r="D304" s="23">
        <v>5000</v>
      </c>
      <c r="E304" s="23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f t="shared" si="20"/>
        <v>156</v>
      </c>
      <c r="P304" s="24">
        <f t="shared" si="21"/>
        <v>38.28</v>
      </c>
      <c r="Q304" s="25" t="s">
        <v>8315</v>
      </c>
      <c r="R304" s="3" t="s">
        <v>8316</v>
      </c>
      <c r="S304" s="4">
        <f t="shared" si="22"/>
        <v>42243.6252662037</v>
      </c>
      <c r="T304" s="4">
        <f t="shared" si="23"/>
        <v>42278.6252662037</v>
      </c>
      <c r="U304" s="3">
        <f t="shared" si="24"/>
        <v>35</v>
      </c>
    </row>
    <row r="305" spans="1:21" ht="30" x14ac:dyDescent="0.25">
      <c r="A305" s="3">
        <v>3539</v>
      </c>
      <c r="B305" s="3" t="s">
        <v>3538</v>
      </c>
      <c r="C305" s="3" t="s">
        <v>7649</v>
      </c>
      <c r="D305" s="23">
        <v>600</v>
      </c>
      <c r="E305" s="23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f t="shared" si="20"/>
        <v>120</v>
      </c>
      <c r="P305" s="24">
        <f t="shared" si="21"/>
        <v>55.23</v>
      </c>
      <c r="Q305" s="25" t="s">
        <v>8315</v>
      </c>
      <c r="R305" s="3" t="s">
        <v>8316</v>
      </c>
      <c r="S305" s="4">
        <f t="shared" si="22"/>
        <v>42600.756041666667</v>
      </c>
      <c r="T305" s="4">
        <f t="shared" si="23"/>
        <v>42621.756041666667</v>
      </c>
      <c r="U305" s="3">
        <f t="shared" si="24"/>
        <v>21</v>
      </c>
    </row>
    <row r="306" spans="1:21" ht="45" x14ac:dyDescent="0.25">
      <c r="A306" s="3">
        <v>3542</v>
      </c>
      <c r="B306" s="3" t="s">
        <v>3541</v>
      </c>
      <c r="C306" s="3" t="s">
        <v>7652</v>
      </c>
      <c r="D306" s="23">
        <v>5500</v>
      </c>
      <c r="E306" s="23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f t="shared" si="20"/>
        <v>102</v>
      </c>
      <c r="P306" s="24">
        <f t="shared" si="21"/>
        <v>66.150000000000006</v>
      </c>
      <c r="Q306" s="25" t="s">
        <v>8315</v>
      </c>
      <c r="R306" s="3" t="s">
        <v>8316</v>
      </c>
      <c r="S306" s="4">
        <f t="shared" si="22"/>
        <v>41829.599791666667</v>
      </c>
      <c r="T306" s="4">
        <f t="shared" si="23"/>
        <v>41889.599791666667</v>
      </c>
      <c r="U306" s="3">
        <f t="shared" si="24"/>
        <v>60</v>
      </c>
    </row>
    <row r="307" spans="1:21" ht="30" x14ac:dyDescent="0.25">
      <c r="A307" s="3">
        <v>3544</v>
      </c>
      <c r="B307" s="3" t="s">
        <v>3543</v>
      </c>
      <c r="C307" s="3" t="s">
        <v>7654</v>
      </c>
      <c r="D307" s="23">
        <v>2500</v>
      </c>
      <c r="E307" s="23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f t="shared" si="20"/>
        <v>100</v>
      </c>
      <c r="P307" s="24">
        <f t="shared" si="21"/>
        <v>104.17</v>
      </c>
      <c r="Q307" s="25" t="s">
        <v>8315</v>
      </c>
      <c r="R307" s="3" t="s">
        <v>8316</v>
      </c>
      <c r="S307" s="4">
        <f t="shared" si="22"/>
        <v>42040.831678240742</v>
      </c>
      <c r="T307" s="4">
        <f t="shared" si="23"/>
        <v>42070.831678240742</v>
      </c>
      <c r="U307" s="3">
        <f t="shared" si="24"/>
        <v>30</v>
      </c>
    </row>
    <row r="308" spans="1:21" ht="45" x14ac:dyDescent="0.25">
      <c r="A308" s="3">
        <v>3545</v>
      </c>
      <c r="B308" s="3" t="s">
        <v>3544</v>
      </c>
      <c r="C308" s="3" t="s">
        <v>7655</v>
      </c>
      <c r="D308" s="23">
        <v>250</v>
      </c>
      <c r="E308" s="23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f t="shared" si="20"/>
        <v>100</v>
      </c>
      <c r="P308" s="24">
        <f t="shared" si="21"/>
        <v>31.38</v>
      </c>
      <c r="Q308" s="25" t="s">
        <v>8315</v>
      </c>
      <c r="R308" s="3" t="s">
        <v>8316</v>
      </c>
      <c r="S308" s="4">
        <f t="shared" si="22"/>
        <v>42075.807395833333</v>
      </c>
      <c r="T308" s="4">
        <f t="shared" si="23"/>
        <v>42105.807395833333</v>
      </c>
      <c r="U308" s="3">
        <f t="shared" si="24"/>
        <v>30</v>
      </c>
    </row>
    <row r="309" spans="1:21" ht="45" x14ac:dyDescent="0.25">
      <c r="A309" s="3">
        <v>3546</v>
      </c>
      <c r="B309" s="3" t="s">
        <v>3545</v>
      </c>
      <c r="C309" s="3" t="s">
        <v>7656</v>
      </c>
      <c r="D309" s="23">
        <v>1100</v>
      </c>
      <c r="E309" s="23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f t="shared" si="20"/>
        <v>102</v>
      </c>
      <c r="P309" s="24">
        <f t="shared" si="21"/>
        <v>59.21</v>
      </c>
      <c r="Q309" s="25" t="s">
        <v>8315</v>
      </c>
      <c r="R309" s="3" t="s">
        <v>8316</v>
      </c>
      <c r="S309" s="4">
        <f t="shared" si="22"/>
        <v>42073.660694444443</v>
      </c>
      <c r="T309" s="4">
        <f t="shared" si="23"/>
        <v>42095.165972222225</v>
      </c>
      <c r="U309" s="3">
        <f t="shared" si="24"/>
        <v>22</v>
      </c>
    </row>
    <row r="310" spans="1:21" ht="30" x14ac:dyDescent="0.25">
      <c r="A310" s="3">
        <v>3547</v>
      </c>
      <c r="B310" s="3" t="s">
        <v>3546</v>
      </c>
      <c r="C310" s="3" t="s">
        <v>7657</v>
      </c>
      <c r="D310" s="23">
        <v>35000</v>
      </c>
      <c r="E310" s="23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f t="shared" si="20"/>
        <v>114</v>
      </c>
      <c r="P310" s="24">
        <f t="shared" si="21"/>
        <v>119.18</v>
      </c>
      <c r="Q310" s="25" t="s">
        <v>8315</v>
      </c>
      <c r="R310" s="3" t="s">
        <v>8316</v>
      </c>
      <c r="S310" s="4">
        <f t="shared" si="22"/>
        <v>42480.078715277778</v>
      </c>
      <c r="T310" s="4">
        <f t="shared" si="23"/>
        <v>42504.165972222225</v>
      </c>
      <c r="U310" s="3">
        <f t="shared" si="24"/>
        <v>24</v>
      </c>
    </row>
    <row r="311" spans="1:21" ht="30" x14ac:dyDescent="0.25">
      <c r="A311" s="3">
        <v>3548</v>
      </c>
      <c r="B311" s="3" t="s">
        <v>3547</v>
      </c>
      <c r="C311" s="3" t="s">
        <v>7658</v>
      </c>
      <c r="D311" s="23">
        <v>2100</v>
      </c>
      <c r="E311" s="23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f t="shared" si="20"/>
        <v>102</v>
      </c>
      <c r="P311" s="24">
        <f t="shared" si="21"/>
        <v>164.62</v>
      </c>
      <c r="Q311" s="25" t="s">
        <v>8315</v>
      </c>
      <c r="R311" s="3" t="s">
        <v>8316</v>
      </c>
      <c r="S311" s="4">
        <f t="shared" si="22"/>
        <v>42411.942291666666</v>
      </c>
      <c r="T311" s="4">
        <f t="shared" si="23"/>
        <v>42434.041666666672</v>
      </c>
      <c r="U311" s="3">
        <f t="shared" si="24"/>
        <v>22</v>
      </c>
    </row>
    <row r="312" spans="1:21" ht="30" x14ac:dyDescent="0.25">
      <c r="A312" s="3">
        <v>3551</v>
      </c>
      <c r="B312" s="3" t="s">
        <v>3550</v>
      </c>
      <c r="C312" s="3" t="s">
        <v>7661</v>
      </c>
      <c r="D312" s="23">
        <v>1500</v>
      </c>
      <c r="E312" s="23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f t="shared" si="20"/>
        <v>102</v>
      </c>
      <c r="P312" s="24">
        <f t="shared" si="21"/>
        <v>61.1</v>
      </c>
      <c r="Q312" s="25" t="s">
        <v>8315</v>
      </c>
      <c r="R312" s="3" t="s">
        <v>8316</v>
      </c>
      <c r="S312" s="4">
        <f t="shared" si="22"/>
        <v>41753.515856481477</v>
      </c>
      <c r="T312" s="4">
        <f t="shared" si="23"/>
        <v>41781.921527777777</v>
      </c>
      <c r="U312" s="3">
        <f t="shared" si="24"/>
        <v>28</v>
      </c>
    </row>
    <row r="313" spans="1:21" ht="45" x14ac:dyDescent="0.25">
      <c r="A313" s="3">
        <v>3553</v>
      </c>
      <c r="B313" s="3" t="s">
        <v>3552</v>
      </c>
      <c r="C313" s="3" t="s">
        <v>7663</v>
      </c>
      <c r="D313" s="23">
        <v>5500</v>
      </c>
      <c r="E313" s="23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f t="shared" si="20"/>
        <v>106</v>
      </c>
      <c r="P313" s="24">
        <f t="shared" si="21"/>
        <v>56.2</v>
      </c>
      <c r="Q313" s="25" t="s">
        <v>8315</v>
      </c>
      <c r="R313" s="3" t="s">
        <v>8316</v>
      </c>
      <c r="S313" s="4">
        <f t="shared" si="22"/>
        <v>42196.028703703705</v>
      </c>
      <c r="T313" s="4">
        <f t="shared" si="23"/>
        <v>42228</v>
      </c>
      <c r="U313" s="3">
        <f t="shared" si="24"/>
        <v>32</v>
      </c>
    </row>
    <row r="314" spans="1:21" ht="30" x14ac:dyDescent="0.25">
      <c r="A314" s="3">
        <v>3554</v>
      </c>
      <c r="B314" s="3" t="s">
        <v>3553</v>
      </c>
      <c r="C314" s="3" t="s">
        <v>7664</v>
      </c>
      <c r="D314" s="23">
        <v>5000</v>
      </c>
      <c r="E314" s="23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f t="shared" si="20"/>
        <v>113</v>
      </c>
      <c r="P314" s="24">
        <f t="shared" si="21"/>
        <v>107</v>
      </c>
      <c r="Q314" s="25" t="s">
        <v>8315</v>
      </c>
      <c r="R314" s="3" t="s">
        <v>8316</v>
      </c>
      <c r="S314" s="4">
        <f t="shared" si="22"/>
        <v>42016.050451388888</v>
      </c>
      <c r="T314" s="4">
        <f t="shared" si="23"/>
        <v>42046.708333333328</v>
      </c>
      <c r="U314" s="3">
        <f t="shared" si="24"/>
        <v>31</v>
      </c>
    </row>
    <row r="315" spans="1:21" ht="45" x14ac:dyDescent="0.25">
      <c r="A315" s="3">
        <v>3557</v>
      </c>
      <c r="B315" s="3" t="s">
        <v>3556</v>
      </c>
      <c r="C315" s="3" t="s">
        <v>7667</v>
      </c>
      <c r="D315" s="23">
        <v>100000</v>
      </c>
      <c r="E315" s="23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f t="shared" si="20"/>
        <v>100</v>
      </c>
      <c r="P315" s="24">
        <f t="shared" si="21"/>
        <v>179.28</v>
      </c>
      <c r="Q315" s="25" t="s">
        <v>8315</v>
      </c>
      <c r="R315" s="3" t="s">
        <v>8316</v>
      </c>
      <c r="S315" s="4">
        <f t="shared" si="22"/>
        <v>41730.276747685188</v>
      </c>
      <c r="T315" s="4">
        <f t="shared" si="23"/>
        <v>41764.276747685188</v>
      </c>
      <c r="U315" s="3">
        <f t="shared" si="24"/>
        <v>34</v>
      </c>
    </row>
    <row r="316" spans="1:21" ht="105" x14ac:dyDescent="0.25">
      <c r="A316" s="3">
        <v>3561</v>
      </c>
      <c r="B316" s="3" t="s">
        <v>3560</v>
      </c>
      <c r="C316" s="3" t="s">
        <v>7671</v>
      </c>
      <c r="D316" s="23">
        <v>2500</v>
      </c>
      <c r="E316" s="23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f t="shared" si="20"/>
        <v>102</v>
      </c>
      <c r="P316" s="24">
        <f t="shared" si="21"/>
        <v>47.41</v>
      </c>
      <c r="Q316" s="25" t="s">
        <v>8315</v>
      </c>
      <c r="R316" s="3" t="s">
        <v>8316</v>
      </c>
      <c r="S316" s="4">
        <f t="shared" si="22"/>
        <v>42203.680300925931</v>
      </c>
      <c r="T316" s="4">
        <f t="shared" si="23"/>
        <v>42221.774999999994</v>
      </c>
      <c r="U316" s="3">
        <f t="shared" si="24"/>
        <v>18</v>
      </c>
    </row>
    <row r="317" spans="1:21" ht="45" x14ac:dyDescent="0.25">
      <c r="A317" s="3">
        <v>3565</v>
      </c>
      <c r="B317" s="3" t="s">
        <v>3564</v>
      </c>
      <c r="C317" s="3" t="s">
        <v>7675</v>
      </c>
      <c r="D317" s="23">
        <v>900</v>
      </c>
      <c r="E317" s="23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f t="shared" si="20"/>
        <v>131</v>
      </c>
      <c r="P317" s="24">
        <f t="shared" si="21"/>
        <v>97.92</v>
      </c>
      <c r="Q317" s="25" t="s">
        <v>8315</v>
      </c>
      <c r="R317" s="3" t="s">
        <v>8316</v>
      </c>
      <c r="S317" s="4">
        <f t="shared" si="22"/>
        <v>41974.743148148147</v>
      </c>
      <c r="T317" s="4">
        <f t="shared" si="23"/>
        <v>42004.743148148147</v>
      </c>
      <c r="U317" s="3">
        <f t="shared" si="24"/>
        <v>30</v>
      </c>
    </row>
    <row r="318" spans="1:21" ht="45" x14ac:dyDescent="0.25">
      <c r="A318" s="3">
        <v>3568</v>
      </c>
      <c r="B318" s="3" t="s">
        <v>3567</v>
      </c>
      <c r="C318" s="3" t="s">
        <v>7678</v>
      </c>
      <c r="D318" s="23">
        <v>1000</v>
      </c>
      <c r="E318" s="23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f t="shared" si="20"/>
        <v>111</v>
      </c>
      <c r="P318" s="24">
        <f t="shared" si="21"/>
        <v>58.42</v>
      </c>
      <c r="Q318" s="25" t="s">
        <v>8315</v>
      </c>
      <c r="R318" s="3" t="s">
        <v>8316</v>
      </c>
      <c r="S318" s="4">
        <f t="shared" si="22"/>
        <v>41869.740671296298</v>
      </c>
      <c r="T318" s="4">
        <f t="shared" si="23"/>
        <v>41899.740671296298</v>
      </c>
      <c r="U318" s="3">
        <f t="shared" si="24"/>
        <v>30</v>
      </c>
    </row>
    <row r="319" spans="1:21" ht="30" x14ac:dyDescent="0.25">
      <c r="A319" s="3">
        <v>3569</v>
      </c>
      <c r="B319" s="3" t="s">
        <v>3568</v>
      </c>
      <c r="C319" s="3" t="s">
        <v>7679</v>
      </c>
      <c r="D319" s="23">
        <v>5000</v>
      </c>
      <c r="E319" s="23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f t="shared" si="20"/>
        <v>100</v>
      </c>
      <c r="P319" s="24">
        <f t="shared" si="21"/>
        <v>122.54</v>
      </c>
      <c r="Q319" s="25" t="s">
        <v>8315</v>
      </c>
      <c r="R319" s="3" t="s">
        <v>8316</v>
      </c>
      <c r="S319" s="4">
        <f t="shared" si="22"/>
        <v>41982.688611111109</v>
      </c>
      <c r="T319" s="4">
        <f t="shared" si="23"/>
        <v>42012.688611111109</v>
      </c>
      <c r="U319" s="3">
        <f t="shared" si="24"/>
        <v>30</v>
      </c>
    </row>
    <row r="320" spans="1:21" ht="30" x14ac:dyDescent="0.25">
      <c r="A320" s="3">
        <v>3570</v>
      </c>
      <c r="B320" s="3" t="s">
        <v>3569</v>
      </c>
      <c r="C320" s="3" t="s">
        <v>7680</v>
      </c>
      <c r="D320" s="23">
        <v>2000</v>
      </c>
      <c r="E320" s="23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f t="shared" si="20"/>
        <v>114</v>
      </c>
      <c r="P320" s="24">
        <f t="shared" si="21"/>
        <v>87.96</v>
      </c>
      <c r="Q320" s="25" t="s">
        <v>8315</v>
      </c>
      <c r="R320" s="3" t="s">
        <v>8316</v>
      </c>
      <c r="S320" s="4">
        <f t="shared" si="22"/>
        <v>41976.331979166673</v>
      </c>
      <c r="T320" s="4">
        <f t="shared" si="23"/>
        <v>42004.291666666672</v>
      </c>
      <c r="U320" s="3">
        <f t="shared" si="24"/>
        <v>28</v>
      </c>
    </row>
    <row r="321" spans="1:21" ht="45" x14ac:dyDescent="0.25">
      <c r="A321" s="3">
        <v>3574</v>
      </c>
      <c r="B321" s="3" t="s">
        <v>3573</v>
      </c>
      <c r="C321" s="3" t="s">
        <v>7684</v>
      </c>
      <c r="D321" s="23">
        <v>5800</v>
      </c>
      <c r="E321" s="23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f t="shared" si="20"/>
        <v>106</v>
      </c>
      <c r="P321" s="24">
        <f t="shared" si="21"/>
        <v>136.78</v>
      </c>
      <c r="Q321" s="25" t="s">
        <v>8315</v>
      </c>
      <c r="R321" s="3" t="s">
        <v>8316</v>
      </c>
      <c r="S321" s="4">
        <f t="shared" si="22"/>
        <v>41926.942685185182</v>
      </c>
      <c r="T321" s="4">
        <f t="shared" si="23"/>
        <v>41956.984351851846</v>
      </c>
      <c r="U321" s="3">
        <f t="shared" si="24"/>
        <v>30</v>
      </c>
    </row>
    <row r="322" spans="1:21" ht="45" x14ac:dyDescent="0.25">
      <c r="A322" s="3">
        <v>3575</v>
      </c>
      <c r="B322" s="3" t="s">
        <v>3574</v>
      </c>
      <c r="C322" s="3" t="s">
        <v>7685</v>
      </c>
      <c r="D322" s="23">
        <v>10000</v>
      </c>
      <c r="E322" s="23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f t="shared" ref="O322:O385" si="25">ROUND(E322/D322*100,0)</f>
        <v>101</v>
      </c>
      <c r="P322" s="24">
        <f t="shared" ref="P322:P385" si="26">IFERROR(ROUND(E322/L322,2),0)</f>
        <v>99.34</v>
      </c>
      <c r="Q322" s="25" t="s">
        <v>8315</v>
      </c>
      <c r="R322" s="3" t="s">
        <v>8316</v>
      </c>
      <c r="S322" s="4">
        <f t="shared" ref="S322:S385" si="27">(J322/60/60/24)+DATE(1970,1,1)</f>
        <v>42561.783877314811</v>
      </c>
      <c r="T322" s="4">
        <f t="shared" ref="T322:T385" si="28">(I322/60/60/24)+DATE(1970,1,1)</f>
        <v>42593.165972222225</v>
      </c>
      <c r="U322" s="3">
        <f t="shared" ref="U322:U385" si="29">ROUND(T322-S322,0)</f>
        <v>31</v>
      </c>
    </row>
    <row r="323" spans="1:21" ht="30" x14ac:dyDescent="0.25">
      <c r="A323" s="3">
        <v>3576</v>
      </c>
      <c r="B323" s="3" t="s">
        <v>3575</v>
      </c>
      <c r="C323" s="3" t="s">
        <v>7686</v>
      </c>
      <c r="D323" s="23">
        <v>100</v>
      </c>
      <c r="E323" s="23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f t="shared" si="25"/>
        <v>100</v>
      </c>
      <c r="P323" s="24">
        <f t="shared" si="26"/>
        <v>20</v>
      </c>
      <c r="Q323" s="25" t="s">
        <v>8315</v>
      </c>
      <c r="R323" s="3" t="s">
        <v>8316</v>
      </c>
      <c r="S323" s="4">
        <f t="shared" si="27"/>
        <v>42649.54923611111</v>
      </c>
      <c r="T323" s="4">
        <f t="shared" si="28"/>
        <v>42709.590902777782</v>
      </c>
      <c r="U323" s="3">
        <f t="shared" si="29"/>
        <v>60</v>
      </c>
    </row>
    <row r="324" spans="1:21" ht="30" x14ac:dyDescent="0.25">
      <c r="A324" s="3">
        <v>3577</v>
      </c>
      <c r="B324" s="3" t="s">
        <v>3576</v>
      </c>
      <c r="C324" s="3" t="s">
        <v>7687</v>
      </c>
      <c r="D324" s="23">
        <v>600</v>
      </c>
      <c r="E324" s="23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f t="shared" si="25"/>
        <v>130</v>
      </c>
      <c r="P324" s="24">
        <f t="shared" si="26"/>
        <v>28.89</v>
      </c>
      <c r="Q324" s="25" t="s">
        <v>8315</v>
      </c>
      <c r="R324" s="3" t="s">
        <v>8316</v>
      </c>
      <c r="S324" s="4">
        <f t="shared" si="27"/>
        <v>42093.786840277782</v>
      </c>
      <c r="T324" s="4">
        <f t="shared" si="28"/>
        <v>42120.26944444445</v>
      </c>
      <c r="U324" s="3">
        <f t="shared" si="29"/>
        <v>26</v>
      </c>
    </row>
    <row r="325" spans="1:21" ht="30" x14ac:dyDescent="0.25">
      <c r="A325" s="3">
        <v>3580</v>
      </c>
      <c r="B325" s="3" t="s">
        <v>3579</v>
      </c>
      <c r="C325" s="3" t="s">
        <v>7690</v>
      </c>
      <c r="D325" s="23">
        <v>900</v>
      </c>
      <c r="E325" s="23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f t="shared" si="25"/>
        <v>114</v>
      </c>
      <c r="P325" s="24">
        <f t="shared" si="26"/>
        <v>37.96</v>
      </c>
      <c r="Q325" s="25" t="s">
        <v>8315</v>
      </c>
      <c r="R325" s="3" t="s">
        <v>8316</v>
      </c>
      <c r="S325" s="4">
        <f t="shared" si="27"/>
        <v>42026.176180555558</v>
      </c>
      <c r="T325" s="4">
        <f t="shared" si="28"/>
        <v>42064.207638888889</v>
      </c>
      <c r="U325" s="3">
        <f t="shared" si="29"/>
        <v>38</v>
      </c>
    </row>
    <row r="326" spans="1:21" ht="30" x14ac:dyDescent="0.25">
      <c r="A326" s="3">
        <v>3582</v>
      </c>
      <c r="B326" s="3" t="s">
        <v>3581</v>
      </c>
      <c r="C326" s="3" t="s">
        <v>7692</v>
      </c>
      <c r="D326" s="23">
        <v>1000</v>
      </c>
      <c r="E326" s="23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f t="shared" si="25"/>
        <v>287</v>
      </c>
      <c r="P326" s="24">
        <f t="shared" si="26"/>
        <v>58.57</v>
      </c>
      <c r="Q326" s="25" t="s">
        <v>8315</v>
      </c>
      <c r="R326" s="3" t="s">
        <v>8316</v>
      </c>
      <c r="S326" s="4">
        <f t="shared" si="27"/>
        <v>42451.095856481479</v>
      </c>
      <c r="T326" s="4">
        <f t="shared" si="28"/>
        <v>42465.095856481479</v>
      </c>
      <c r="U326" s="3">
        <f t="shared" si="29"/>
        <v>14</v>
      </c>
    </row>
    <row r="327" spans="1:21" ht="30" x14ac:dyDescent="0.25">
      <c r="A327" s="3">
        <v>3583</v>
      </c>
      <c r="B327" s="3" t="s">
        <v>3582</v>
      </c>
      <c r="C327" s="3" t="s">
        <v>7693</v>
      </c>
      <c r="D327" s="23">
        <v>3000</v>
      </c>
      <c r="E327" s="23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f t="shared" si="25"/>
        <v>109</v>
      </c>
      <c r="P327" s="24">
        <f t="shared" si="26"/>
        <v>135.63</v>
      </c>
      <c r="Q327" s="25" t="s">
        <v>8315</v>
      </c>
      <c r="R327" s="3" t="s">
        <v>8316</v>
      </c>
      <c r="S327" s="4">
        <f t="shared" si="27"/>
        <v>42418.425983796296</v>
      </c>
      <c r="T327" s="4">
        <f t="shared" si="28"/>
        <v>42478.384317129632</v>
      </c>
      <c r="U327" s="3">
        <f t="shared" si="29"/>
        <v>60</v>
      </c>
    </row>
    <row r="328" spans="1:21" ht="30" x14ac:dyDescent="0.25">
      <c r="A328" s="3">
        <v>3585</v>
      </c>
      <c r="B328" s="3" t="s">
        <v>3584</v>
      </c>
      <c r="C328" s="3" t="s">
        <v>7695</v>
      </c>
      <c r="D328" s="23">
        <v>3400</v>
      </c>
      <c r="E328" s="23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f t="shared" si="25"/>
        <v>119</v>
      </c>
      <c r="P328" s="24">
        <f t="shared" si="26"/>
        <v>176.09</v>
      </c>
      <c r="Q328" s="25" t="s">
        <v>8315</v>
      </c>
      <c r="R328" s="3" t="s">
        <v>8316</v>
      </c>
      <c r="S328" s="4">
        <f t="shared" si="27"/>
        <v>41964.716319444444</v>
      </c>
      <c r="T328" s="4">
        <f t="shared" si="28"/>
        <v>41994.716319444444</v>
      </c>
      <c r="U328" s="3">
        <f t="shared" si="29"/>
        <v>30</v>
      </c>
    </row>
    <row r="329" spans="1:21" ht="30" x14ac:dyDescent="0.25">
      <c r="A329" s="3">
        <v>3586</v>
      </c>
      <c r="B329" s="3" t="s">
        <v>3585</v>
      </c>
      <c r="C329" s="3" t="s">
        <v>7696</v>
      </c>
      <c r="D329" s="23">
        <v>7500</v>
      </c>
      <c r="E329" s="23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f t="shared" si="25"/>
        <v>109</v>
      </c>
      <c r="P329" s="24">
        <f t="shared" si="26"/>
        <v>151.97999999999999</v>
      </c>
      <c r="Q329" s="25" t="s">
        <v>8315</v>
      </c>
      <c r="R329" s="3" t="s">
        <v>8316</v>
      </c>
      <c r="S329" s="4">
        <f t="shared" si="27"/>
        <v>42576.697569444441</v>
      </c>
      <c r="T329" s="4">
        <f t="shared" si="28"/>
        <v>42636.697569444441</v>
      </c>
      <c r="U329" s="3">
        <f t="shared" si="29"/>
        <v>60</v>
      </c>
    </row>
    <row r="330" spans="1:21" ht="30" x14ac:dyDescent="0.25">
      <c r="A330" s="3">
        <v>3589</v>
      </c>
      <c r="B330" s="3" t="s">
        <v>3588</v>
      </c>
      <c r="C330" s="3" t="s">
        <v>7699</v>
      </c>
      <c r="D330" s="23">
        <v>4000</v>
      </c>
      <c r="E330" s="23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f t="shared" si="25"/>
        <v>128</v>
      </c>
      <c r="P330" s="24">
        <f t="shared" si="26"/>
        <v>82.26</v>
      </c>
      <c r="Q330" s="25" t="s">
        <v>8315</v>
      </c>
      <c r="R330" s="3" t="s">
        <v>8316</v>
      </c>
      <c r="S330" s="4">
        <f t="shared" si="27"/>
        <v>42125.647534722222</v>
      </c>
      <c r="T330" s="4">
        <f t="shared" si="28"/>
        <v>42150.647534722222</v>
      </c>
      <c r="U330" s="3">
        <f t="shared" si="29"/>
        <v>25</v>
      </c>
    </row>
    <row r="331" spans="1:21" ht="30" x14ac:dyDescent="0.25">
      <c r="A331" s="3">
        <v>3591</v>
      </c>
      <c r="B331" s="3" t="s">
        <v>3590</v>
      </c>
      <c r="C331" s="3" t="s">
        <v>7701</v>
      </c>
      <c r="D331" s="23">
        <v>700</v>
      </c>
      <c r="E331" s="23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f t="shared" si="25"/>
        <v>175</v>
      </c>
      <c r="P331" s="24">
        <f t="shared" si="26"/>
        <v>68.06</v>
      </c>
      <c r="Q331" s="25" t="s">
        <v>8315</v>
      </c>
      <c r="R331" s="3" t="s">
        <v>8316</v>
      </c>
      <c r="S331" s="4">
        <f t="shared" si="27"/>
        <v>42003.948425925926</v>
      </c>
      <c r="T331" s="4">
        <f t="shared" si="28"/>
        <v>42028.207638888889</v>
      </c>
      <c r="U331" s="3">
        <f t="shared" si="29"/>
        <v>24</v>
      </c>
    </row>
    <row r="332" spans="1:21" ht="30" x14ac:dyDescent="0.25">
      <c r="A332" s="3">
        <v>3592</v>
      </c>
      <c r="B332" s="3" t="s">
        <v>3591</v>
      </c>
      <c r="C332" s="3" t="s">
        <v>7702</v>
      </c>
      <c r="D332" s="23">
        <v>2000</v>
      </c>
      <c r="E332" s="23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f t="shared" si="25"/>
        <v>127</v>
      </c>
      <c r="P332" s="24">
        <f t="shared" si="26"/>
        <v>72.709999999999994</v>
      </c>
      <c r="Q332" s="25" t="s">
        <v>8315</v>
      </c>
      <c r="R332" s="3" t="s">
        <v>8316</v>
      </c>
      <c r="S332" s="4">
        <f t="shared" si="27"/>
        <v>41988.829942129625</v>
      </c>
      <c r="T332" s="4">
        <f t="shared" si="28"/>
        <v>42046.207638888889</v>
      </c>
      <c r="U332" s="3">
        <f t="shared" si="29"/>
        <v>57</v>
      </c>
    </row>
    <row r="333" spans="1:21" ht="30" x14ac:dyDescent="0.25">
      <c r="A333" s="3">
        <v>3593</v>
      </c>
      <c r="B333" s="3" t="s">
        <v>3592</v>
      </c>
      <c r="C333" s="3" t="s">
        <v>7703</v>
      </c>
      <c r="D333" s="23">
        <v>3000</v>
      </c>
      <c r="E333" s="23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f t="shared" si="25"/>
        <v>111</v>
      </c>
      <c r="P333" s="24">
        <f t="shared" si="26"/>
        <v>77.19</v>
      </c>
      <c r="Q333" s="25" t="s">
        <v>8315</v>
      </c>
      <c r="R333" s="3" t="s">
        <v>8316</v>
      </c>
      <c r="S333" s="4">
        <f t="shared" si="27"/>
        <v>41974.898599537039</v>
      </c>
      <c r="T333" s="4">
        <f t="shared" si="28"/>
        <v>42009.851388888885</v>
      </c>
      <c r="U333" s="3">
        <f t="shared" si="29"/>
        <v>35</v>
      </c>
    </row>
    <row r="334" spans="1:21" ht="45" x14ac:dyDescent="0.25">
      <c r="A334" s="3">
        <v>3594</v>
      </c>
      <c r="B334" s="3" t="s">
        <v>3593</v>
      </c>
      <c r="C334" s="3" t="s">
        <v>7704</v>
      </c>
      <c r="D334" s="23">
        <v>1600</v>
      </c>
      <c r="E334" s="23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f t="shared" si="25"/>
        <v>126</v>
      </c>
      <c r="P334" s="24">
        <f t="shared" si="26"/>
        <v>55.97</v>
      </c>
      <c r="Q334" s="25" t="s">
        <v>8315</v>
      </c>
      <c r="R334" s="3" t="s">
        <v>8316</v>
      </c>
      <c r="S334" s="4">
        <f t="shared" si="27"/>
        <v>42592.066921296297</v>
      </c>
      <c r="T334" s="4">
        <f t="shared" si="28"/>
        <v>42617.066921296297</v>
      </c>
      <c r="U334" s="3">
        <f t="shared" si="29"/>
        <v>25</v>
      </c>
    </row>
    <row r="335" spans="1:21" ht="30" x14ac:dyDescent="0.25">
      <c r="A335" s="3">
        <v>3595</v>
      </c>
      <c r="B335" s="3" t="s">
        <v>3594</v>
      </c>
      <c r="C335" s="3" t="s">
        <v>7705</v>
      </c>
      <c r="D335" s="23">
        <v>2600</v>
      </c>
      <c r="E335" s="23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f t="shared" si="25"/>
        <v>119</v>
      </c>
      <c r="P335" s="24">
        <f t="shared" si="26"/>
        <v>49.69</v>
      </c>
      <c r="Q335" s="25" t="s">
        <v>8315</v>
      </c>
      <c r="R335" s="3" t="s">
        <v>8316</v>
      </c>
      <c r="S335" s="4">
        <f t="shared" si="27"/>
        <v>42050.008368055554</v>
      </c>
      <c r="T335" s="4">
        <f t="shared" si="28"/>
        <v>42076.290972222225</v>
      </c>
      <c r="U335" s="3">
        <f t="shared" si="29"/>
        <v>26</v>
      </c>
    </row>
    <row r="336" spans="1:21" ht="30" x14ac:dyDescent="0.25">
      <c r="A336" s="3">
        <v>3597</v>
      </c>
      <c r="B336" s="3" t="s">
        <v>3596</v>
      </c>
      <c r="C336" s="3" t="s">
        <v>7707</v>
      </c>
      <c r="D336" s="23">
        <v>2500</v>
      </c>
      <c r="E336" s="23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f t="shared" si="25"/>
        <v>103</v>
      </c>
      <c r="P336" s="24">
        <f t="shared" si="26"/>
        <v>77.73</v>
      </c>
      <c r="Q336" s="25" t="s">
        <v>8315</v>
      </c>
      <c r="R336" s="3" t="s">
        <v>8316</v>
      </c>
      <c r="S336" s="4">
        <f t="shared" si="27"/>
        <v>42417.585532407407</v>
      </c>
      <c r="T336" s="4">
        <f t="shared" si="28"/>
        <v>42432.249305555553</v>
      </c>
      <c r="U336" s="3">
        <f t="shared" si="29"/>
        <v>15</v>
      </c>
    </row>
    <row r="337" spans="1:21" ht="30" x14ac:dyDescent="0.25">
      <c r="A337" s="3">
        <v>3598</v>
      </c>
      <c r="B337" s="3" t="s">
        <v>3597</v>
      </c>
      <c r="C337" s="3" t="s">
        <v>7708</v>
      </c>
      <c r="D337" s="23">
        <v>1000</v>
      </c>
      <c r="E337" s="23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f t="shared" si="25"/>
        <v>110</v>
      </c>
      <c r="P337" s="24">
        <f t="shared" si="26"/>
        <v>40.78</v>
      </c>
      <c r="Q337" s="25" t="s">
        <v>8315</v>
      </c>
      <c r="R337" s="3" t="s">
        <v>8316</v>
      </c>
      <c r="S337" s="4">
        <f t="shared" si="27"/>
        <v>41866.79886574074</v>
      </c>
      <c r="T337" s="4">
        <f t="shared" si="28"/>
        <v>41885.207638888889</v>
      </c>
      <c r="U337" s="3">
        <f t="shared" si="29"/>
        <v>18</v>
      </c>
    </row>
    <row r="338" spans="1:21" ht="30" x14ac:dyDescent="0.25">
      <c r="A338" s="3">
        <v>3599</v>
      </c>
      <c r="B338" s="3" t="s">
        <v>3598</v>
      </c>
      <c r="C338" s="3" t="s">
        <v>7709</v>
      </c>
      <c r="D338" s="23">
        <v>500</v>
      </c>
      <c r="E338" s="23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f t="shared" si="25"/>
        <v>202</v>
      </c>
      <c r="P338" s="24">
        <f t="shared" si="26"/>
        <v>59.41</v>
      </c>
      <c r="Q338" s="25" t="s">
        <v>8315</v>
      </c>
      <c r="R338" s="3" t="s">
        <v>8316</v>
      </c>
      <c r="S338" s="4">
        <f t="shared" si="27"/>
        <v>42220.79487268519</v>
      </c>
      <c r="T338" s="4">
        <f t="shared" si="28"/>
        <v>42246</v>
      </c>
      <c r="U338" s="3">
        <f t="shared" si="29"/>
        <v>25</v>
      </c>
    </row>
    <row r="339" spans="1:21" ht="30" x14ac:dyDescent="0.25">
      <c r="A339" s="3">
        <v>3600</v>
      </c>
      <c r="B339" s="3" t="s">
        <v>3599</v>
      </c>
      <c r="C339" s="3" t="s">
        <v>7710</v>
      </c>
      <c r="D339" s="23">
        <v>10</v>
      </c>
      <c r="E339" s="23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f t="shared" si="25"/>
        <v>130</v>
      </c>
      <c r="P339" s="24">
        <f t="shared" si="26"/>
        <v>3.25</v>
      </c>
      <c r="Q339" s="25" t="s">
        <v>8315</v>
      </c>
      <c r="R339" s="3" t="s">
        <v>8316</v>
      </c>
      <c r="S339" s="4">
        <f t="shared" si="27"/>
        <v>42628.849120370374</v>
      </c>
      <c r="T339" s="4">
        <f t="shared" si="28"/>
        <v>42656.849120370374</v>
      </c>
      <c r="U339" s="3">
        <f t="shared" si="29"/>
        <v>28</v>
      </c>
    </row>
    <row r="340" spans="1:21" ht="45" x14ac:dyDescent="0.25">
      <c r="A340" s="3">
        <v>3602</v>
      </c>
      <c r="B340" s="3" t="s">
        <v>3601</v>
      </c>
      <c r="C340" s="3" t="s">
        <v>7712</v>
      </c>
      <c r="D340" s="23">
        <v>4000</v>
      </c>
      <c r="E340" s="23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f t="shared" si="25"/>
        <v>100</v>
      </c>
      <c r="P340" s="24">
        <f t="shared" si="26"/>
        <v>81.67</v>
      </c>
      <c r="Q340" s="25" t="s">
        <v>8315</v>
      </c>
      <c r="R340" s="3" t="s">
        <v>8316</v>
      </c>
      <c r="S340" s="4">
        <f t="shared" si="27"/>
        <v>42447.894432870366</v>
      </c>
      <c r="T340" s="4">
        <f t="shared" si="28"/>
        <v>42507.894432870366</v>
      </c>
      <c r="U340" s="3">
        <f t="shared" si="29"/>
        <v>60</v>
      </c>
    </row>
    <row r="341" spans="1:21" ht="30" x14ac:dyDescent="0.25">
      <c r="A341" s="3">
        <v>3603</v>
      </c>
      <c r="B341" s="3" t="s">
        <v>3602</v>
      </c>
      <c r="C341" s="3" t="s">
        <v>7713</v>
      </c>
      <c r="D341" s="23">
        <v>1500</v>
      </c>
      <c r="E341" s="23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f t="shared" si="25"/>
        <v>171</v>
      </c>
      <c r="P341" s="24">
        <f t="shared" si="26"/>
        <v>44.91</v>
      </c>
      <c r="Q341" s="25" t="s">
        <v>8315</v>
      </c>
      <c r="R341" s="3" t="s">
        <v>8316</v>
      </c>
      <c r="S341" s="4">
        <f t="shared" si="27"/>
        <v>42283.864351851851</v>
      </c>
      <c r="T341" s="4">
        <f t="shared" si="28"/>
        <v>42313.906018518523</v>
      </c>
      <c r="U341" s="3">
        <f t="shared" si="29"/>
        <v>30</v>
      </c>
    </row>
    <row r="342" spans="1:21" ht="45" x14ac:dyDescent="0.25">
      <c r="A342" s="3">
        <v>3604</v>
      </c>
      <c r="B342" s="3" t="s">
        <v>3603</v>
      </c>
      <c r="C342" s="3" t="s">
        <v>7714</v>
      </c>
      <c r="D342" s="23">
        <v>3000</v>
      </c>
      <c r="E342" s="23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f t="shared" si="25"/>
        <v>113</v>
      </c>
      <c r="P342" s="24">
        <f t="shared" si="26"/>
        <v>49.06</v>
      </c>
      <c r="Q342" s="25" t="s">
        <v>8315</v>
      </c>
      <c r="R342" s="3" t="s">
        <v>8316</v>
      </c>
      <c r="S342" s="4">
        <f t="shared" si="27"/>
        <v>42483.015694444446</v>
      </c>
      <c r="T342" s="4">
        <f t="shared" si="28"/>
        <v>42489.290972222225</v>
      </c>
      <c r="U342" s="3">
        <f t="shared" si="29"/>
        <v>6</v>
      </c>
    </row>
    <row r="343" spans="1:21" ht="30" x14ac:dyDescent="0.25">
      <c r="A343" s="3">
        <v>3613</v>
      </c>
      <c r="B343" s="3" t="s">
        <v>3612</v>
      </c>
      <c r="C343" s="3" t="s">
        <v>7723</v>
      </c>
      <c r="D343" s="23">
        <v>1250</v>
      </c>
      <c r="E343" s="23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f t="shared" si="25"/>
        <v>100</v>
      </c>
      <c r="P343" s="24">
        <f t="shared" si="26"/>
        <v>62.5</v>
      </c>
      <c r="Q343" s="25" t="s">
        <v>8315</v>
      </c>
      <c r="R343" s="3" t="s">
        <v>8316</v>
      </c>
      <c r="S343" s="4">
        <f t="shared" si="27"/>
        <v>41788.58997685185</v>
      </c>
      <c r="T343" s="4">
        <f t="shared" si="28"/>
        <v>41818.58997685185</v>
      </c>
      <c r="U343" s="3">
        <f t="shared" si="29"/>
        <v>30</v>
      </c>
    </row>
    <row r="344" spans="1:21" ht="30" x14ac:dyDescent="0.25">
      <c r="A344" s="3">
        <v>3614</v>
      </c>
      <c r="B344" s="3" t="s">
        <v>3439</v>
      </c>
      <c r="C344" s="3" t="s">
        <v>7724</v>
      </c>
      <c r="D344" s="23">
        <v>2500</v>
      </c>
      <c r="E344" s="23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f t="shared" si="25"/>
        <v>101</v>
      </c>
      <c r="P344" s="24">
        <f t="shared" si="26"/>
        <v>35.49</v>
      </c>
      <c r="Q344" s="25" t="s">
        <v>8315</v>
      </c>
      <c r="R344" s="3" t="s">
        <v>8316</v>
      </c>
      <c r="S344" s="4">
        <f t="shared" si="27"/>
        <v>42144.041851851856</v>
      </c>
      <c r="T344" s="4">
        <f t="shared" si="28"/>
        <v>42174.041851851856</v>
      </c>
      <c r="U344" s="3">
        <f t="shared" si="29"/>
        <v>30</v>
      </c>
    </row>
    <row r="345" spans="1:21" ht="30" x14ac:dyDescent="0.25">
      <c r="A345" s="3">
        <v>3619</v>
      </c>
      <c r="B345" s="3" t="s">
        <v>3617</v>
      </c>
      <c r="C345" s="3" t="s">
        <v>7729</v>
      </c>
      <c r="D345" s="23">
        <v>1000</v>
      </c>
      <c r="E345" s="23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f t="shared" si="25"/>
        <v>113</v>
      </c>
      <c r="P345" s="24">
        <f t="shared" si="26"/>
        <v>66.47</v>
      </c>
      <c r="Q345" s="25" t="s">
        <v>8315</v>
      </c>
      <c r="R345" s="3" t="s">
        <v>8316</v>
      </c>
      <c r="S345" s="4">
        <f t="shared" si="27"/>
        <v>42661.132245370376</v>
      </c>
      <c r="T345" s="4">
        <f t="shared" si="28"/>
        <v>42693.916666666672</v>
      </c>
      <c r="U345" s="3">
        <f t="shared" si="29"/>
        <v>33</v>
      </c>
    </row>
    <row r="346" spans="1:21" ht="45" x14ac:dyDescent="0.25">
      <c r="A346" s="3">
        <v>3620</v>
      </c>
      <c r="B346" s="3" t="s">
        <v>3618</v>
      </c>
      <c r="C346" s="3" t="s">
        <v>7730</v>
      </c>
      <c r="D346" s="23">
        <v>10500</v>
      </c>
      <c r="E346" s="23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f t="shared" si="25"/>
        <v>105</v>
      </c>
      <c r="P346" s="24">
        <f t="shared" si="26"/>
        <v>56.07</v>
      </c>
      <c r="Q346" s="25" t="s">
        <v>8315</v>
      </c>
      <c r="R346" s="3" t="s">
        <v>8316</v>
      </c>
      <c r="S346" s="4">
        <f t="shared" si="27"/>
        <v>42037.938206018516</v>
      </c>
      <c r="T346" s="4">
        <f t="shared" si="28"/>
        <v>42068.166666666672</v>
      </c>
      <c r="U346" s="3">
        <f t="shared" si="29"/>
        <v>30</v>
      </c>
    </row>
    <row r="347" spans="1:21" ht="30" x14ac:dyDescent="0.25">
      <c r="A347" s="3">
        <v>3621</v>
      </c>
      <c r="B347" s="3" t="s">
        <v>3619</v>
      </c>
      <c r="C347" s="3" t="s">
        <v>7731</v>
      </c>
      <c r="D347" s="23">
        <v>3000</v>
      </c>
      <c r="E347" s="23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f t="shared" si="25"/>
        <v>110</v>
      </c>
      <c r="P347" s="24">
        <f t="shared" si="26"/>
        <v>47.03</v>
      </c>
      <c r="Q347" s="25" t="s">
        <v>8315</v>
      </c>
      <c r="R347" s="3" t="s">
        <v>8316</v>
      </c>
      <c r="S347" s="4">
        <f t="shared" si="27"/>
        <v>42619.935694444444</v>
      </c>
      <c r="T347" s="4">
        <f t="shared" si="28"/>
        <v>42643.875</v>
      </c>
      <c r="U347" s="3">
        <f t="shared" si="29"/>
        <v>24</v>
      </c>
    </row>
    <row r="348" spans="1:21" ht="30" x14ac:dyDescent="0.25">
      <c r="A348" s="3">
        <v>3622</v>
      </c>
      <c r="B348" s="3" t="s">
        <v>3620</v>
      </c>
      <c r="C348" s="3" t="s">
        <v>7732</v>
      </c>
      <c r="D348" s="23">
        <v>1000</v>
      </c>
      <c r="E348" s="23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f t="shared" si="25"/>
        <v>100</v>
      </c>
      <c r="P348" s="24">
        <f t="shared" si="26"/>
        <v>47.67</v>
      </c>
      <c r="Q348" s="25" t="s">
        <v>8315</v>
      </c>
      <c r="R348" s="3" t="s">
        <v>8316</v>
      </c>
      <c r="S348" s="4">
        <f t="shared" si="27"/>
        <v>41877.221886574072</v>
      </c>
      <c r="T348" s="4">
        <f t="shared" si="28"/>
        <v>41910.140972222223</v>
      </c>
      <c r="U348" s="3">
        <f t="shared" si="29"/>
        <v>33</v>
      </c>
    </row>
    <row r="349" spans="1:21" ht="30" x14ac:dyDescent="0.25">
      <c r="A349" s="3">
        <v>3623</v>
      </c>
      <c r="B349" s="3" t="s">
        <v>3621</v>
      </c>
      <c r="C349" s="3" t="s">
        <v>7733</v>
      </c>
      <c r="D349" s="23">
        <v>2500</v>
      </c>
      <c r="E349" s="23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f t="shared" si="25"/>
        <v>120</v>
      </c>
      <c r="P349" s="24">
        <f t="shared" si="26"/>
        <v>88.24</v>
      </c>
      <c r="Q349" s="25" t="s">
        <v>8315</v>
      </c>
      <c r="R349" s="3" t="s">
        <v>8316</v>
      </c>
      <c r="S349" s="4">
        <f t="shared" si="27"/>
        <v>41828.736921296295</v>
      </c>
      <c r="T349" s="4">
        <f t="shared" si="28"/>
        <v>41846.291666666664</v>
      </c>
      <c r="U349" s="3">
        <f t="shared" si="29"/>
        <v>18</v>
      </c>
    </row>
    <row r="350" spans="1:21" ht="60" x14ac:dyDescent="0.25">
      <c r="A350" s="3">
        <v>3624</v>
      </c>
      <c r="B350" s="3" t="s">
        <v>3622</v>
      </c>
      <c r="C350" s="3" t="s">
        <v>7734</v>
      </c>
      <c r="D350" s="23">
        <v>3000</v>
      </c>
      <c r="E350" s="23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f t="shared" si="25"/>
        <v>105</v>
      </c>
      <c r="P350" s="24">
        <f t="shared" si="26"/>
        <v>80.72</v>
      </c>
      <c r="Q350" s="25" t="s">
        <v>8315</v>
      </c>
      <c r="R350" s="3" t="s">
        <v>8316</v>
      </c>
      <c r="S350" s="4">
        <f t="shared" si="27"/>
        <v>42545.774189814809</v>
      </c>
      <c r="T350" s="4">
        <f t="shared" si="28"/>
        <v>42605.774189814809</v>
      </c>
      <c r="U350" s="3">
        <f t="shared" si="29"/>
        <v>60</v>
      </c>
    </row>
    <row r="351" spans="1:21" ht="45" x14ac:dyDescent="0.25">
      <c r="A351" s="3">
        <v>3627</v>
      </c>
      <c r="B351" s="3" t="s">
        <v>3625</v>
      </c>
      <c r="C351" s="3" t="s">
        <v>7737</v>
      </c>
      <c r="D351" s="23">
        <v>2000</v>
      </c>
      <c r="E351" s="23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f t="shared" si="25"/>
        <v>100</v>
      </c>
      <c r="P351" s="24">
        <f t="shared" si="26"/>
        <v>68.97</v>
      </c>
      <c r="Q351" s="25" t="s">
        <v>8315</v>
      </c>
      <c r="R351" s="3" t="s">
        <v>8316</v>
      </c>
      <c r="S351" s="4">
        <f t="shared" si="27"/>
        <v>42460.741747685184</v>
      </c>
      <c r="T351" s="4">
        <f t="shared" si="28"/>
        <v>42511.165972222225</v>
      </c>
      <c r="U351" s="3">
        <f t="shared" si="29"/>
        <v>50</v>
      </c>
    </row>
    <row r="352" spans="1:21" ht="30" x14ac:dyDescent="0.25">
      <c r="A352" s="3">
        <v>3648</v>
      </c>
      <c r="B352" s="3" t="s">
        <v>3646</v>
      </c>
      <c r="C352" s="3" t="s">
        <v>7758</v>
      </c>
      <c r="D352" s="23">
        <v>40000</v>
      </c>
      <c r="E352" s="23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f t="shared" si="25"/>
        <v>100</v>
      </c>
      <c r="P352" s="24">
        <f t="shared" si="26"/>
        <v>550.04</v>
      </c>
      <c r="Q352" s="25" t="s">
        <v>8315</v>
      </c>
      <c r="R352" s="3" t="s">
        <v>8316</v>
      </c>
      <c r="S352" s="4">
        <f t="shared" si="27"/>
        <v>41887.292187500003</v>
      </c>
      <c r="T352" s="4">
        <f t="shared" si="28"/>
        <v>41917.292187500003</v>
      </c>
      <c r="U352" s="3">
        <f t="shared" si="29"/>
        <v>30</v>
      </c>
    </row>
    <row r="353" spans="1:21" ht="30" x14ac:dyDescent="0.25">
      <c r="A353" s="3">
        <v>3651</v>
      </c>
      <c r="B353" s="3" t="s">
        <v>3649</v>
      </c>
      <c r="C353" s="3" t="s">
        <v>7761</v>
      </c>
      <c r="D353" s="23">
        <v>500</v>
      </c>
      <c r="E353" s="23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f t="shared" si="25"/>
        <v>104</v>
      </c>
      <c r="P353" s="24">
        <f t="shared" si="26"/>
        <v>57.78</v>
      </c>
      <c r="Q353" s="25" t="s">
        <v>8315</v>
      </c>
      <c r="R353" s="3" t="s">
        <v>8316</v>
      </c>
      <c r="S353" s="4">
        <f t="shared" si="27"/>
        <v>41828.646319444444</v>
      </c>
      <c r="T353" s="4">
        <f t="shared" si="28"/>
        <v>41861.665972222225</v>
      </c>
      <c r="U353" s="3">
        <f t="shared" si="29"/>
        <v>33</v>
      </c>
    </row>
    <row r="354" spans="1:21" ht="45" x14ac:dyDescent="0.25">
      <c r="A354" s="3">
        <v>3655</v>
      </c>
      <c r="B354" s="3" t="s">
        <v>3652</v>
      </c>
      <c r="C354" s="3" t="s">
        <v>7765</v>
      </c>
      <c r="D354" s="23">
        <v>5000</v>
      </c>
      <c r="E354" s="23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f t="shared" si="25"/>
        <v>116</v>
      </c>
      <c r="P354" s="24">
        <f t="shared" si="26"/>
        <v>73.58</v>
      </c>
      <c r="Q354" s="25" t="s">
        <v>8315</v>
      </c>
      <c r="R354" s="3" t="s">
        <v>8316</v>
      </c>
      <c r="S354" s="4">
        <f t="shared" si="27"/>
        <v>42173.803217592591</v>
      </c>
      <c r="T354" s="4">
        <f t="shared" si="28"/>
        <v>42203.290972222225</v>
      </c>
      <c r="U354" s="3">
        <f t="shared" si="29"/>
        <v>29</v>
      </c>
    </row>
    <row r="355" spans="1:21" ht="30" x14ac:dyDescent="0.25">
      <c r="A355" s="3">
        <v>3658</v>
      </c>
      <c r="B355" s="3" t="s">
        <v>3655</v>
      </c>
      <c r="C355" s="3" t="s">
        <v>7768</v>
      </c>
      <c r="D355" s="23">
        <v>1500</v>
      </c>
      <c r="E355" s="23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f t="shared" si="25"/>
        <v>101</v>
      </c>
      <c r="P355" s="24">
        <f t="shared" si="26"/>
        <v>75.5</v>
      </c>
      <c r="Q355" s="25" t="s">
        <v>8315</v>
      </c>
      <c r="R355" s="3" t="s">
        <v>8316</v>
      </c>
      <c r="S355" s="4">
        <f t="shared" si="27"/>
        <v>41775.858564814815</v>
      </c>
      <c r="T355" s="4">
        <f t="shared" si="28"/>
        <v>41822.165972222225</v>
      </c>
      <c r="U355" s="3">
        <f t="shared" si="29"/>
        <v>46</v>
      </c>
    </row>
    <row r="356" spans="1:21" ht="30" x14ac:dyDescent="0.25">
      <c r="A356" s="3">
        <v>3659</v>
      </c>
      <c r="B356" s="3" t="s">
        <v>3656</v>
      </c>
      <c r="C356" s="3" t="s">
        <v>7769</v>
      </c>
      <c r="D356" s="23">
        <v>3000</v>
      </c>
      <c r="E356" s="23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f t="shared" si="25"/>
        <v>102</v>
      </c>
      <c r="P356" s="24">
        <f t="shared" si="26"/>
        <v>235.46</v>
      </c>
      <c r="Q356" s="25" t="s">
        <v>8315</v>
      </c>
      <c r="R356" s="3" t="s">
        <v>8316</v>
      </c>
      <c r="S356" s="4">
        <f t="shared" si="27"/>
        <v>42055.277199074073</v>
      </c>
      <c r="T356" s="4">
        <f t="shared" si="28"/>
        <v>42082.610416666663</v>
      </c>
      <c r="U356" s="3">
        <f t="shared" si="29"/>
        <v>27</v>
      </c>
    </row>
    <row r="357" spans="1:21" ht="30" x14ac:dyDescent="0.25">
      <c r="A357" s="3">
        <v>3661</v>
      </c>
      <c r="B357" s="3" t="s">
        <v>3658</v>
      </c>
      <c r="C357" s="3" t="s">
        <v>7771</v>
      </c>
      <c r="D357" s="23">
        <v>3000</v>
      </c>
      <c r="E357" s="23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f t="shared" si="25"/>
        <v>111</v>
      </c>
      <c r="P357" s="24">
        <f t="shared" si="26"/>
        <v>92.5</v>
      </c>
      <c r="Q357" s="25" t="s">
        <v>8315</v>
      </c>
      <c r="R357" s="3" t="s">
        <v>8316</v>
      </c>
      <c r="S357" s="4">
        <f t="shared" si="27"/>
        <v>42447.896666666667</v>
      </c>
      <c r="T357" s="4">
        <f t="shared" si="28"/>
        <v>42470.166666666672</v>
      </c>
      <c r="U357" s="3">
        <f t="shared" si="29"/>
        <v>22</v>
      </c>
    </row>
    <row r="358" spans="1:21" ht="45" x14ac:dyDescent="0.25">
      <c r="A358" s="3">
        <v>3664</v>
      </c>
      <c r="B358" s="3" t="s">
        <v>3661</v>
      </c>
      <c r="C358" s="3" t="s">
        <v>7774</v>
      </c>
      <c r="D358" s="23">
        <v>800</v>
      </c>
      <c r="E358" s="23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f t="shared" si="25"/>
        <v>109</v>
      </c>
      <c r="P358" s="24">
        <f t="shared" si="26"/>
        <v>46.05</v>
      </c>
      <c r="Q358" s="25" t="s">
        <v>8315</v>
      </c>
      <c r="R358" s="3" t="s">
        <v>8316</v>
      </c>
      <c r="S358" s="4">
        <f t="shared" si="27"/>
        <v>42523.248715277776</v>
      </c>
      <c r="T358" s="4">
        <f t="shared" si="28"/>
        <v>42537.248715277776</v>
      </c>
      <c r="U358" s="3">
        <f t="shared" si="29"/>
        <v>14</v>
      </c>
    </row>
    <row r="359" spans="1:21" ht="30" x14ac:dyDescent="0.25">
      <c r="A359" s="3">
        <v>3666</v>
      </c>
      <c r="B359" s="3" t="s">
        <v>3663</v>
      </c>
      <c r="C359" s="3" t="s">
        <v>7776</v>
      </c>
      <c r="D359" s="23">
        <v>1200</v>
      </c>
      <c r="E359" s="23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f t="shared" si="25"/>
        <v>100</v>
      </c>
      <c r="P359" s="24">
        <f t="shared" si="26"/>
        <v>31.58</v>
      </c>
      <c r="Q359" s="25" t="s">
        <v>8315</v>
      </c>
      <c r="R359" s="3" t="s">
        <v>8316</v>
      </c>
      <c r="S359" s="4">
        <f t="shared" si="27"/>
        <v>41822.90488425926</v>
      </c>
      <c r="T359" s="4">
        <f t="shared" si="28"/>
        <v>41844.291666666664</v>
      </c>
      <c r="U359" s="3">
        <f t="shared" si="29"/>
        <v>21</v>
      </c>
    </row>
    <row r="360" spans="1:21" ht="45" x14ac:dyDescent="0.25">
      <c r="A360" s="3">
        <v>3668</v>
      </c>
      <c r="B360" s="3" t="s">
        <v>3665</v>
      </c>
      <c r="C360" s="3" t="s">
        <v>7778</v>
      </c>
      <c r="D360" s="23">
        <v>1000</v>
      </c>
      <c r="E360" s="23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f t="shared" si="25"/>
        <v>104</v>
      </c>
      <c r="P360" s="24">
        <f t="shared" si="26"/>
        <v>36.96</v>
      </c>
      <c r="Q360" s="25" t="s">
        <v>8315</v>
      </c>
      <c r="R360" s="3" t="s">
        <v>8316</v>
      </c>
      <c r="S360" s="4">
        <f t="shared" si="27"/>
        <v>42185.556157407409</v>
      </c>
      <c r="T360" s="4">
        <f t="shared" si="28"/>
        <v>42208.772916666669</v>
      </c>
      <c r="U360" s="3">
        <f t="shared" si="29"/>
        <v>23</v>
      </c>
    </row>
    <row r="361" spans="1:21" ht="45" x14ac:dyDescent="0.25">
      <c r="A361" s="3">
        <v>3671</v>
      </c>
      <c r="B361" s="3" t="s">
        <v>3668</v>
      </c>
      <c r="C361" s="3" t="s">
        <v>7781</v>
      </c>
      <c r="D361" s="23">
        <v>3500</v>
      </c>
      <c r="E361" s="23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f t="shared" si="25"/>
        <v>101</v>
      </c>
      <c r="P361" s="24">
        <f t="shared" si="26"/>
        <v>88.25</v>
      </c>
      <c r="Q361" s="25" t="s">
        <v>8315</v>
      </c>
      <c r="R361" s="3" t="s">
        <v>8316</v>
      </c>
      <c r="S361" s="4">
        <f t="shared" si="27"/>
        <v>41820.62809027778</v>
      </c>
      <c r="T361" s="4">
        <f t="shared" si="28"/>
        <v>41841.165972222225</v>
      </c>
      <c r="U361" s="3">
        <f t="shared" si="29"/>
        <v>21</v>
      </c>
    </row>
    <row r="362" spans="1:21" ht="45" x14ac:dyDescent="0.25">
      <c r="A362" s="3">
        <v>3676</v>
      </c>
      <c r="B362" s="3" t="s">
        <v>3673</v>
      </c>
      <c r="C362" s="3" t="s">
        <v>7786</v>
      </c>
      <c r="D362" s="23">
        <v>800</v>
      </c>
      <c r="E362" s="23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f t="shared" si="25"/>
        <v>129</v>
      </c>
      <c r="P362" s="24">
        <f t="shared" si="26"/>
        <v>64.38</v>
      </c>
      <c r="Q362" s="25" t="s">
        <v>8315</v>
      </c>
      <c r="R362" s="3" t="s">
        <v>8316</v>
      </c>
      <c r="S362" s="4">
        <f t="shared" si="27"/>
        <v>41876.815787037034</v>
      </c>
      <c r="T362" s="4">
        <f t="shared" si="28"/>
        <v>41894.815787037034</v>
      </c>
      <c r="U362" s="3">
        <f t="shared" si="29"/>
        <v>18</v>
      </c>
    </row>
    <row r="363" spans="1:21" ht="30" x14ac:dyDescent="0.25">
      <c r="A363" s="3">
        <v>3677</v>
      </c>
      <c r="B363" s="3" t="s">
        <v>3674</v>
      </c>
      <c r="C363" s="3" t="s">
        <v>7787</v>
      </c>
      <c r="D363" s="23">
        <v>12000</v>
      </c>
      <c r="E363" s="23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f t="shared" si="25"/>
        <v>103</v>
      </c>
      <c r="P363" s="24">
        <f t="shared" si="26"/>
        <v>62.05</v>
      </c>
      <c r="Q363" s="25" t="s">
        <v>8315</v>
      </c>
      <c r="R363" s="3" t="s">
        <v>8316</v>
      </c>
      <c r="S363" s="4">
        <f t="shared" si="27"/>
        <v>41802.574282407404</v>
      </c>
      <c r="T363" s="4">
        <f t="shared" si="28"/>
        <v>41823.165972222225</v>
      </c>
      <c r="U363" s="3">
        <f t="shared" si="29"/>
        <v>21</v>
      </c>
    </row>
    <row r="364" spans="1:21" ht="30" x14ac:dyDescent="0.25">
      <c r="A364" s="3">
        <v>3679</v>
      </c>
      <c r="B364" s="3" t="s">
        <v>3676</v>
      </c>
      <c r="C364" s="3" t="s">
        <v>7789</v>
      </c>
      <c r="D364" s="23">
        <v>2000</v>
      </c>
      <c r="E364" s="23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f t="shared" si="25"/>
        <v>110</v>
      </c>
      <c r="P364" s="24">
        <f t="shared" si="26"/>
        <v>73.400000000000006</v>
      </c>
      <c r="Q364" s="25" t="s">
        <v>8315</v>
      </c>
      <c r="R364" s="3" t="s">
        <v>8316</v>
      </c>
      <c r="S364" s="4">
        <f t="shared" si="27"/>
        <v>41786.761354166665</v>
      </c>
      <c r="T364" s="4">
        <f t="shared" si="28"/>
        <v>41821.207638888889</v>
      </c>
      <c r="U364" s="3">
        <f t="shared" si="29"/>
        <v>34</v>
      </c>
    </row>
    <row r="365" spans="1:21" ht="30" x14ac:dyDescent="0.25">
      <c r="A365" s="3">
        <v>3680</v>
      </c>
      <c r="B365" s="3" t="s">
        <v>3677</v>
      </c>
      <c r="C365" s="3" t="s">
        <v>7790</v>
      </c>
      <c r="D365" s="23">
        <v>3000</v>
      </c>
      <c r="E365" s="23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f t="shared" si="25"/>
        <v>113</v>
      </c>
      <c r="P365" s="24">
        <f t="shared" si="26"/>
        <v>99.5</v>
      </c>
      <c r="Q365" s="25" t="s">
        <v>8315</v>
      </c>
      <c r="R365" s="3" t="s">
        <v>8316</v>
      </c>
      <c r="S365" s="4">
        <f t="shared" si="27"/>
        <v>42627.454097222217</v>
      </c>
      <c r="T365" s="4">
        <f t="shared" si="28"/>
        <v>42648.454097222217</v>
      </c>
      <c r="U365" s="3">
        <f t="shared" si="29"/>
        <v>21</v>
      </c>
    </row>
    <row r="366" spans="1:21" ht="45" x14ac:dyDescent="0.25">
      <c r="A366" s="3">
        <v>3681</v>
      </c>
      <c r="B366" s="3" t="s">
        <v>3678</v>
      </c>
      <c r="C366" s="3" t="s">
        <v>7791</v>
      </c>
      <c r="D366" s="23">
        <v>1000</v>
      </c>
      <c r="E366" s="23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f t="shared" si="25"/>
        <v>112</v>
      </c>
      <c r="P366" s="24">
        <f t="shared" si="26"/>
        <v>62.17</v>
      </c>
      <c r="Q366" s="25" t="s">
        <v>8315</v>
      </c>
      <c r="R366" s="3" t="s">
        <v>8316</v>
      </c>
      <c r="S366" s="4">
        <f t="shared" si="27"/>
        <v>42374.651504629626</v>
      </c>
      <c r="T366" s="4">
        <f t="shared" si="28"/>
        <v>42384.651504629626</v>
      </c>
      <c r="U366" s="3">
        <f t="shared" si="29"/>
        <v>10</v>
      </c>
    </row>
    <row r="367" spans="1:21" ht="30" x14ac:dyDescent="0.25">
      <c r="A367" s="3">
        <v>3682</v>
      </c>
      <c r="B367" s="3" t="s">
        <v>3679</v>
      </c>
      <c r="C367" s="3" t="s">
        <v>7792</v>
      </c>
      <c r="D367" s="23">
        <v>3000</v>
      </c>
      <c r="E367" s="23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f t="shared" si="25"/>
        <v>139</v>
      </c>
      <c r="P367" s="24">
        <f t="shared" si="26"/>
        <v>62.33</v>
      </c>
      <c r="Q367" s="25" t="s">
        <v>8315</v>
      </c>
      <c r="R367" s="3" t="s">
        <v>8316</v>
      </c>
      <c r="S367" s="4">
        <f t="shared" si="27"/>
        <v>41772.685393518521</v>
      </c>
      <c r="T367" s="4">
        <f t="shared" si="28"/>
        <v>41806.290972222225</v>
      </c>
      <c r="U367" s="3">
        <f t="shared" si="29"/>
        <v>34</v>
      </c>
    </row>
    <row r="368" spans="1:21" ht="30" x14ac:dyDescent="0.25">
      <c r="A368" s="3">
        <v>3683</v>
      </c>
      <c r="B368" s="3" t="s">
        <v>3680</v>
      </c>
      <c r="C368" s="3" t="s">
        <v>7793</v>
      </c>
      <c r="D368" s="23">
        <v>3500</v>
      </c>
      <c r="E368" s="23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f t="shared" si="25"/>
        <v>111</v>
      </c>
      <c r="P368" s="24">
        <f t="shared" si="26"/>
        <v>58.79</v>
      </c>
      <c r="Q368" s="25" t="s">
        <v>8315</v>
      </c>
      <c r="R368" s="3" t="s">
        <v>8316</v>
      </c>
      <c r="S368" s="4">
        <f t="shared" si="27"/>
        <v>42633.116851851853</v>
      </c>
      <c r="T368" s="4">
        <f t="shared" si="28"/>
        <v>42663.116851851853</v>
      </c>
      <c r="U368" s="3">
        <f t="shared" si="29"/>
        <v>30</v>
      </c>
    </row>
    <row r="369" spans="1:21" ht="30" x14ac:dyDescent="0.25">
      <c r="A369" s="3">
        <v>3684</v>
      </c>
      <c r="B369" s="3" t="s">
        <v>3681</v>
      </c>
      <c r="C369" s="3" t="s">
        <v>7794</v>
      </c>
      <c r="D369" s="23">
        <v>750</v>
      </c>
      <c r="E369" s="23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f t="shared" si="25"/>
        <v>139</v>
      </c>
      <c r="P369" s="24">
        <f t="shared" si="26"/>
        <v>45.35</v>
      </c>
      <c r="Q369" s="25" t="s">
        <v>8315</v>
      </c>
      <c r="R369" s="3" t="s">
        <v>8316</v>
      </c>
      <c r="S369" s="4">
        <f t="shared" si="27"/>
        <v>42219.180393518516</v>
      </c>
      <c r="T369" s="4">
        <f t="shared" si="28"/>
        <v>42249.180393518516</v>
      </c>
      <c r="U369" s="3">
        <f t="shared" si="29"/>
        <v>30</v>
      </c>
    </row>
    <row r="370" spans="1:21" ht="30" x14ac:dyDescent="0.25">
      <c r="A370" s="3">
        <v>3685</v>
      </c>
      <c r="B370" s="3" t="s">
        <v>3682</v>
      </c>
      <c r="C370" s="3" t="s">
        <v>7795</v>
      </c>
      <c r="D370" s="23">
        <v>5000</v>
      </c>
      <c r="E370" s="23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f t="shared" si="25"/>
        <v>106</v>
      </c>
      <c r="P370" s="24">
        <f t="shared" si="26"/>
        <v>41.94</v>
      </c>
      <c r="Q370" s="25" t="s">
        <v>8315</v>
      </c>
      <c r="R370" s="3" t="s">
        <v>8316</v>
      </c>
      <c r="S370" s="4">
        <f t="shared" si="27"/>
        <v>41753.593275462961</v>
      </c>
      <c r="T370" s="4">
        <f t="shared" si="28"/>
        <v>41778.875</v>
      </c>
      <c r="U370" s="3">
        <f t="shared" si="29"/>
        <v>25</v>
      </c>
    </row>
    <row r="371" spans="1:21" ht="30" x14ac:dyDescent="0.25">
      <c r="A371" s="3">
        <v>3686</v>
      </c>
      <c r="B371" s="3" t="s">
        <v>3683</v>
      </c>
      <c r="C371" s="3" t="s">
        <v>7796</v>
      </c>
      <c r="D371" s="23">
        <v>350</v>
      </c>
      <c r="E371" s="23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f t="shared" si="25"/>
        <v>101</v>
      </c>
      <c r="P371" s="24">
        <f t="shared" si="26"/>
        <v>59.17</v>
      </c>
      <c r="Q371" s="25" t="s">
        <v>8315</v>
      </c>
      <c r="R371" s="3" t="s">
        <v>8316</v>
      </c>
      <c r="S371" s="4">
        <f t="shared" si="27"/>
        <v>42230.662731481483</v>
      </c>
      <c r="T371" s="4">
        <f t="shared" si="28"/>
        <v>42245.165972222225</v>
      </c>
      <c r="U371" s="3">
        <f t="shared" si="29"/>
        <v>15</v>
      </c>
    </row>
    <row r="372" spans="1:21" ht="45" x14ac:dyDescent="0.25">
      <c r="A372" s="3">
        <v>3687</v>
      </c>
      <c r="B372" s="3" t="s">
        <v>3684</v>
      </c>
      <c r="C372" s="3" t="s">
        <v>7797</v>
      </c>
      <c r="D372" s="23">
        <v>5000</v>
      </c>
      <c r="E372" s="23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f t="shared" si="25"/>
        <v>100</v>
      </c>
      <c r="P372" s="24">
        <f t="shared" si="26"/>
        <v>200.49</v>
      </c>
      <c r="Q372" s="25" t="s">
        <v>8315</v>
      </c>
      <c r="R372" s="3" t="s">
        <v>8316</v>
      </c>
      <c r="S372" s="4">
        <f t="shared" si="27"/>
        <v>41787.218229166669</v>
      </c>
      <c r="T372" s="4">
        <f t="shared" si="28"/>
        <v>41817.218229166669</v>
      </c>
      <c r="U372" s="3">
        <f t="shared" si="29"/>
        <v>30</v>
      </c>
    </row>
    <row r="373" spans="1:21" ht="45" x14ac:dyDescent="0.25">
      <c r="A373" s="3">
        <v>3689</v>
      </c>
      <c r="B373" s="3" t="s">
        <v>3686</v>
      </c>
      <c r="C373" s="3" t="s">
        <v>7799</v>
      </c>
      <c r="D373" s="23">
        <v>3000</v>
      </c>
      <c r="E373" s="23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f t="shared" si="25"/>
        <v>118</v>
      </c>
      <c r="P373" s="24">
        <f t="shared" si="26"/>
        <v>57.26</v>
      </c>
      <c r="Q373" s="25" t="s">
        <v>8315</v>
      </c>
      <c r="R373" s="3" t="s">
        <v>8316</v>
      </c>
      <c r="S373" s="4">
        <f t="shared" si="27"/>
        <v>42147.826840277776</v>
      </c>
      <c r="T373" s="4">
        <f t="shared" si="28"/>
        <v>42176.934027777781</v>
      </c>
      <c r="U373" s="3">
        <f t="shared" si="29"/>
        <v>29</v>
      </c>
    </row>
    <row r="374" spans="1:21" ht="30" x14ac:dyDescent="0.25">
      <c r="A374" s="3">
        <v>3690</v>
      </c>
      <c r="B374" s="3" t="s">
        <v>3687</v>
      </c>
      <c r="C374" s="3" t="s">
        <v>7800</v>
      </c>
      <c r="D374" s="23">
        <v>1500</v>
      </c>
      <c r="E374" s="23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f t="shared" si="25"/>
        <v>120</v>
      </c>
      <c r="P374" s="24">
        <f t="shared" si="26"/>
        <v>58.06</v>
      </c>
      <c r="Q374" s="25" t="s">
        <v>8315</v>
      </c>
      <c r="R374" s="3" t="s">
        <v>8316</v>
      </c>
      <c r="S374" s="4">
        <f t="shared" si="27"/>
        <v>41940.598182870373</v>
      </c>
      <c r="T374" s="4">
        <f t="shared" si="28"/>
        <v>41970.639849537038</v>
      </c>
      <c r="U374" s="3">
        <f t="shared" si="29"/>
        <v>30</v>
      </c>
    </row>
    <row r="375" spans="1:21" ht="30" x14ac:dyDescent="0.25">
      <c r="A375" s="3">
        <v>3691</v>
      </c>
      <c r="B375" s="3" t="s">
        <v>3688</v>
      </c>
      <c r="C375" s="3" t="s">
        <v>7801</v>
      </c>
      <c r="D375" s="23">
        <v>40000</v>
      </c>
      <c r="E375" s="23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f t="shared" si="25"/>
        <v>128</v>
      </c>
      <c r="P375" s="24">
        <f t="shared" si="26"/>
        <v>186.8</v>
      </c>
      <c r="Q375" s="25" t="s">
        <v>8315</v>
      </c>
      <c r="R375" s="3" t="s">
        <v>8316</v>
      </c>
      <c r="S375" s="4">
        <f t="shared" si="27"/>
        <v>42020.700567129628</v>
      </c>
      <c r="T375" s="4">
        <f t="shared" si="28"/>
        <v>42065.207638888889</v>
      </c>
      <c r="U375" s="3">
        <f t="shared" si="29"/>
        <v>45</v>
      </c>
    </row>
    <row r="376" spans="1:21" ht="30" x14ac:dyDescent="0.25">
      <c r="A376" s="3">
        <v>3692</v>
      </c>
      <c r="B376" s="3" t="s">
        <v>3689</v>
      </c>
      <c r="C376" s="3" t="s">
        <v>7802</v>
      </c>
      <c r="D376" s="23">
        <v>1000</v>
      </c>
      <c r="E376" s="23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f t="shared" si="25"/>
        <v>126</v>
      </c>
      <c r="P376" s="24">
        <f t="shared" si="26"/>
        <v>74.12</v>
      </c>
      <c r="Q376" s="25" t="s">
        <v>8315</v>
      </c>
      <c r="R376" s="3" t="s">
        <v>8316</v>
      </c>
      <c r="S376" s="4">
        <f t="shared" si="27"/>
        <v>41891.96503472222</v>
      </c>
      <c r="T376" s="4">
        <f t="shared" si="28"/>
        <v>41901</v>
      </c>
      <c r="U376" s="3">
        <f t="shared" si="29"/>
        <v>9</v>
      </c>
    </row>
    <row r="377" spans="1:21" ht="30" x14ac:dyDescent="0.25">
      <c r="A377" s="3">
        <v>3694</v>
      </c>
      <c r="B377" s="3" t="s">
        <v>3691</v>
      </c>
      <c r="C377" s="3" t="s">
        <v>7804</v>
      </c>
      <c r="D377" s="23">
        <v>3500</v>
      </c>
      <c r="E377" s="23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f t="shared" si="25"/>
        <v>107</v>
      </c>
      <c r="P377" s="24">
        <f t="shared" si="26"/>
        <v>62.67</v>
      </c>
      <c r="Q377" s="25" t="s">
        <v>8315</v>
      </c>
      <c r="R377" s="3" t="s">
        <v>8316</v>
      </c>
      <c r="S377" s="4">
        <f t="shared" si="27"/>
        <v>42490.133877314816</v>
      </c>
      <c r="T377" s="4">
        <f t="shared" si="28"/>
        <v>42527.083333333328</v>
      </c>
      <c r="U377" s="3">
        <f t="shared" si="29"/>
        <v>37</v>
      </c>
    </row>
    <row r="378" spans="1:21" ht="45" x14ac:dyDescent="0.25">
      <c r="A378" s="3">
        <v>3695</v>
      </c>
      <c r="B378" s="3" t="s">
        <v>3692</v>
      </c>
      <c r="C378" s="3" t="s">
        <v>7805</v>
      </c>
      <c r="D378" s="23">
        <v>4000</v>
      </c>
      <c r="E378" s="23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f t="shared" si="25"/>
        <v>100</v>
      </c>
      <c r="P378" s="24">
        <f t="shared" si="26"/>
        <v>121.36</v>
      </c>
      <c r="Q378" s="25" t="s">
        <v>8315</v>
      </c>
      <c r="R378" s="3" t="s">
        <v>8316</v>
      </c>
      <c r="S378" s="4">
        <f t="shared" si="27"/>
        <v>41995.870486111111</v>
      </c>
      <c r="T378" s="4">
        <f t="shared" si="28"/>
        <v>42015.870486111111</v>
      </c>
      <c r="U378" s="3">
        <f t="shared" si="29"/>
        <v>20</v>
      </c>
    </row>
    <row r="379" spans="1:21" ht="30" x14ac:dyDescent="0.25">
      <c r="A379" s="3">
        <v>3698</v>
      </c>
      <c r="B379" s="3" t="s">
        <v>3695</v>
      </c>
      <c r="C379" s="3" t="s">
        <v>7808</v>
      </c>
      <c r="D379" s="23">
        <v>5000</v>
      </c>
      <c r="E379" s="23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f t="shared" si="25"/>
        <v>111</v>
      </c>
      <c r="P379" s="24">
        <f t="shared" si="26"/>
        <v>40.630000000000003</v>
      </c>
      <c r="Q379" s="25" t="s">
        <v>8315</v>
      </c>
      <c r="R379" s="3" t="s">
        <v>8316</v>
      </c>
      <c r="S379" s="4">
        <f t="shared" si="27"/>
        <v>42401.806562500002</v>
      </c>
      <c r="T379" s="4">
        <f t="shared" si="28"/>
        <v>42431.806562500002</v>
      </c>
      <c r="U379" s="3">
        <f t="shared" si="29"/>
        <v>30</v>
      </c>
    </row>
    <row r="380" spans="1:21" ht="45" x14ac:dyDescent="0.25">
      <c r="A380" s="3">
        <v>3699</v>
      </c>
      <c r="B380" s="3" t="s">
        <v>3696</v>
      </c>
      <c r="C380" s="3" t="s">
        <v>7809</v>
      </c>
      <c r="D380" s="23">
        <v>2500</v>
      </c>
      <c r="E380" s="23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f t="shared" si="25"/>
        <v>101</v>
      </c>
      <c r="P380" s="24">
        <f t="shared" si="26"/>
        <v>63</v>
      </c>
      <c r="Q380" s="25" t="s">
        <v>8315</v>
      </c>
      <c r="R380" s="3" t="s">
        <v>8316</v>
      </c>
      <c r="S380" s="4">
        <f t="shared" si="27"/>
        <v>41897.602037037039</v>
      </c>
      <c r="T380" s="4">
        <f t="shared" si="28"/>
        <v>41927.602037037039</v>
      </c>
      <c r="U380" s="3">
        <f t="shared" si="29"/>
        <v>30</v>
      </c>
    </row>
    <row r="381" spans="1:21" x14ac:dyDescent="0.25">
      <c r="A381" s="3">
        <v>3700</v>
      </c>
      <c r="B381" s="3" t="s">
        <v>3697</v>
      </c>
      <c r="C381" s="3" t="s">
        <v>7810</v>
      </c>
      <c r="D381" s="23">
        <v>500</v>
      </c>
      <c r="E381" s="23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f t="shared" si="25"/>
        <v>121</v>
      </c>
      <c r="P381" s="24">
        <f t="shared" si="26"/>
        <v>33.67</v>
      </c>
      <c r="Q381" s="25" t="s">
        <v>8315</v>
      </c>
      <c r="R381" s="3" t="s">
        <v>8316</v>
      </c>
      <c r="S381" s="4">
        <f t="shared" si="27"/>
        <v>41882.585648148146</v>
      </c>
      <c r="T381" s="4">
        <f t="shared" si="28"/>
        <v>41912.666666666664</v>
      </c>
      <c r="U381" s="3">
        <f t="shared" si="29"/>
        <v>30</v>
      </c>
    </row>
    <row r="382" spans="1:21" ht="30" x14ac:dyDescent="0.25">
      <c r="A382" s="3">
        <v>3703</v>
      </c>
      <c r="B382" s="3" t="s">
        <v>3700</v>
      </c>
      <c r="C382" s="3" t="s">
        <v>7813</v>
      </c>
      <c r="D382" s="23">
        <v>1050</v>
      </c>
      <c r="E382" s="23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f t="shared" si="25"/>
        <v>123</v>
      </c>
      <c r="P382" s="24">
        <f t="shared" si="26"/>
        <v>43.2</v>
      </c>
      <c r="Q382" s="25" t="s">
        <v>8315</v>
      </c>
      <c r="R382" s="3" t="s">
        <v>8316</v>
      </c>
      <c r="S382" s="4">
        <f t="shared" si="27"/>
        <v>42556.504490740743</v>
      </c>
      <c r="T382" s="4">
        <f t="shared" si="28"/>
        <v>42595.290972222225</v>
      </c>
      <c r="U382" s="3">
        <f t="shared" si="29"/>
        <v>39</v>
      </c>
    </row>
    <row r="383" spans="1:21" ht="30" x14ac:dyDescent="0.25">
      <c r="A383" s="3">
        <v>3705</v>
      </c>
      <c r="B383" s="3" t="s">
        <v>3702</v>
      </c>
      <c r="C383" s="3" t="s">
        <v>7815</v>
      </c>
      <c r="D383" s="23">
        <v>2827</v>
      </c>
      <c r="E383" s="23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f t="shared" si="25"/>
        <v>103</v>
      </c>
      <c r="P383" s="24">
        <f t="shared" si="26"/>
        <v>83.57</v>
      </c>
      <c r="Q383" s="25" t="s">
        <v>8315</v>
      </c>
      <c r="R383" s="3" t="s">
        <v>8316</v>
      </c>
      <c r="S383" s="4">
        <f t="shared" si="27"/>
        <v>41792.542986111112</v>
      </c>
      <c r="T383" s="4">
        <f t="shared" si="28"/>
        <v>41813.75</v>
      </c>
      <c r="U383" s="3">
        <f t="shared" si="29"/>
        <v>21</v>
      </c>
    </row>
    <row r="384" spans="1:21" ht="30" x14ac:dyDescent="0.25">
      <c r="A384" s="3">
        <v>3706</v>
      </c>
      <c r="B384" s="3" t="s">
        <v>3703</v>
      </c>
      <c r="C384" s="3" t="s">
        <v>7816</v>
      </c>
      <c r="D384" s="23">
        <v>1500</v>
      </c>
      <c r="E384" s="23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f t="shared" si="25"/>
        <v>121</v>
      </c>
      <c r="P384" s="24">
        <f t="shared" si="26"/>
        <v>140</v>
      </c>
      <c r="Q384" s="25" t="s">
        <v>8315</v>
      </c>
      <c r="R384" s="3" t="s">
        <v>8316</v>
      </c>
      <c r="S384" s="4">
        <f t="shared" si="27"/>
        <v>41879.913761574076</v>
      </c>
      <c r="T384" s="4">
        <f t="shared" si="28"/>
        <v>41894.913761574076</v>
      </c>
      <c r="U384" s="3">
        <f t="shared" si="29"/>
        <v>15</v>
      </c>
    </row>
    <row r="385" spans="1:21" ht="30" x14ac:dyDescent="0.25">
      <c r="A385" s="3">
        <v>3707</v>
      </c>
      <c r="B385" s="3" t="s">
        <v>3704</v>
      </c>
      <c r="C385" s="3" t="s">
        <v>7817</v>
      </c>
      <c r="D385" s="23">
        <v>1000</v>
      </c>
      <c r="E385" s="23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f t="shared" si="25"/>
        <v>186</v>
      </c>
      <c r="P385" s="24">
        <f t="shared" si="26"/>
        <v>80.87</v>
      </c>
      <c r="Q385" s="25" t="s">
        <v>8315</v>
      </c>
      <c r="R385" s="3" t="s">
        <v>8316</v>
      </c>
      <c r="S385" s="4">
        <f t="shared" si="27"/>
        <v>42552.048356481479</v>
      </c>
      <c r="T385" s="4">
        <f t="shared" si="28"/>
        <v>42573.226388888885</v>
      </c>
      <c r="U385" s="3">
        <f t="shared" si="29"/>
        <v>21</v>
      </c>
    </row>
    <row r="386" spans="1:21" ht="45" x14ac:dyDescent="0.25">
      <c r="A386" s="3">
        <v>3708</v>
      </c>
      <c r="B386" s="3" t="s">
        <v>3705</v>
      </c>
      <c r="C386" s="3" t="s">
        <v>7818</v>
      </c>
      <c r="D386" s="23">
        <v>700</v>
      </c>
      <c r="E386" s="23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f t="shared" ref="O386:O413" si="30">ROUND(E386/D386*100,0)</f>
        <v>300</v>
      </c>
      <c r="P386" s="24">
        <f t="shared" ref="P386:P413" si="31">IFERROR(ROUND(E386/L386,2),0)</f>
        <v>53.85</v>
      </c>
      <c r="Q386" s="25" t="s">
        <v>8315</v>
      </c>
      <c r="R386" s="3" t="s">
        <v>8316</v>
      </c>
      <c r="S386" s="4">
        <f t="shared" ref="S386:S413" si="32">(J386/60/60/24)+DATE(1970,1,1)</f>
        <v>41810.142199074071</v>
      </c>
      <c r="T386" s="4">
        <f t="shared" ref="T386:T413" si="33">(I386/60/60/24)+DATE(1970,1,1)</f>
        <v>41824.142199074071</v>
      </c>
      <c r="U386" s="3">
        <f t="shared" ref="U386:U413" si="34">ROUND(T386-S386,0)</f>
        <v>14</v>
      </c>
    </row>
    <row r="387" spans="1:21" ht="30" x14ac:dyDescent="0.25">
      <c r="A387" s="3">
        <v>3710</v>
      </c>
      <c r="B387" s="3" t="s">
        <v>3707</v>
      </c>
      <c r="C387" s="3" t="s">
        <v>7820</v>
      </c>
      <c r="D387" s="23">
        <v>1300</v>
      </c>
      <c r="E387" s="23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f t="shared" si="30"/>
        <v>141</v>
      </c>
      <c r="P387" s="24">
        <f t="shared" si="31"/>
        <v>67.959999999999994</v>
      </c>
      <c r="Q387" s="25" t="s">
        <v>8315</v>
      </c>
      <c r="R387" s="3" t="s">
        <v>8316</v>
      </c>
      <c r="S387" s="4">
        <f t="shared" si="32"/>
        <v>42072.576249999998</v>
      </c>
      <c r="T387" s="4">
        <f t="shared" si="33"/>
        <v>42097.576249999998</v>
      </c>
      <c r="U387" s="3">
        <f t="shared" si="34"/>
        <v>25</v>
      </c>
    </row>
    <row r="388" spans="1:21" ht="30" x14ac:dyDescent="0.25">
      <c r="A388" s="3">
        <v>3711</v>
      </c>
      <c r="B388" s="3" t="s">
        <v>3708</v>
      </c>
      <c r="C388" s="3" t="s">
        <v>7821</v>
      </c>
      <c r="D388" s="23">
        <v>500</v>
      </c>
      <c r="E388" s="23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f t="shared" si="30"/>
        <v>114</v>
      </c>
      <c r="P388" s="24">
        <f t="shared" si="31"/>
        <v>27.14</v>
      </c>
      <c r="Q388" s="25" t="s">
        <v>8315</v>
      </c>
      <c r="R388" s="3" t="s">
        <v>8316</v>
      </c>
      <c r="S388" s="4">
        <f t="shared" si="32"/>
        <v>41779.724224537036</v>
      </c>
      <c r="T388" s="4">
        <f t="shared" si="33"/>
        <v>41805.666666666664</v>
      </c>
      <c r="U388" s="3">
        <f t="shared" si="34"/>
        <v>26</v>
      </c>
    </row>
    <row r="389" spans="1:21" ht="30" x14ac:dyDescent="0.25">
      <c r="A389" s="3">
        <v>3712</v>
      </c>
      <c r="B389" s="3" t="s">
        <v>3709</v>
      </c>
      <c r="C389" s="3" t="s">
        <v>7822</v>
      </c>
      <c r="D389" s="23">
        <v>7500</v>
      </c>
      <c r="E389" s="23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f t="shared" si="30"/>
        <v>154</v>
      </c>
      <c r="P389" s="24">
        <f t="shared" si="31"/>
        <v>110.87</v>
      </c>
      <c r="Q389" s="25" t="s">
        <v>8315</v>
      </c>
      <c r="R389" s="3" t="s">
        <v>8316</v>
      </c>
      <c r="S389" s="4">
        <f t="shared" si="32"/>
        <v>42134.172071759262</v>
      </c>
      <c r="T389" s="4">
        <f t="shared" si="33"/>
        <v>42155.290972222225</v>
      </c>
      <c r="U389" s="3">
        <f t="shared" si="34"/>
        <v>21</v>
      </c>
    </row>
    <row r="390" spans="1:21" ht="30" x14ac:dyDescent="0.25">
      <c r="A390" s="3">
        <v>3713</v>
      </c>
      <c r="B390" s="3" t="s">
        <v>3710</v>
      </c>
      <c r="C390" s="3" t="s">
        <v>7823</v>
      </c>
      <c r="D390" s="23">
        <v>2000</v>
      </c>
      <c r="E390" s="23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f t="shared" si="30"/>
        <v>102</v>
      </c>
      <c r="P390" s="24">
        <f t="shared" si="31"/>
        <v>106.84</v>
      </c>
      <c r="Q390" s="25" t="s">
        <v>8315</v>
      </c>
      <c r="R390" s="3" t="s">
        <v>8316</v>
      </c>
      <c r="S390" s="4">
        <f t="shared" si="32"/>
        <v>42505.738032407404</v>
      </c>
      <c r="T390" s="4">
        <f t="shared" si="33"/>
        <v>42525.738032407404</v>
      </c>
      <c r="U390" s="3">
        <f t="shared" si="34"/>
        <v>20</v>
      </c>
    </row>
    <row r="391" spans="1:21" ht="45" x14ac:dyDescent="0.25">
      <c r="A391" s="3">
        <v>3714</v>
      </c>
      <c r="B391" s="3" t="s">
        <v>3711</v>
      </c>
      <c r="C391" s="3" t="s">
        <v>7824</v>
      </c>
      <c r="D391" s="23">
        <v>10000</v>
      </c>
      <c r="E391" s="23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f t="shared" si="30"/>
        <v>102</v>
      </c>
      <c r="P391" s="24">
        <f t="shared" si="31"/>
        <v>105.52</v>
      </c>
      <c r="Q391" s="25" t="s">
        <v>8315</v>
      </c>
      <c r="R391" s="3" t="s">
        <v>8316</v>
      </c>
      <c r="S391" s="4">
        <f t="shared" si="32"/>
        <v>42118.556331018524</v>
      </c>
      <c r="T391" s="4">
        <f t="shared" si="33"/>
        <v>42150.165972222225</v>
      </c>
      <c r="U391" s="3">
        <f t="shared" si="34"/>
        <v>32</v>
      </c>
    </row>
    <row r="392" spans="1:21" ht="30" x14ac:dyDescent="0.25">
      <c r="A392" s="3">
        <v>3716</v>
      </c>
      <c r="B392" s="3" t="s">
        <v>3713</v>
      </c>
      <c r="C392" s="3" t="s">
        <v>7826</v>
      </c>
      <c r="D392" s="23">
        <v>800</v>
      </c>
      <c r="E392" s="23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f t="shared" si="30"/>
        <v>156</v>
      </c>
      <c r="P392" s="24">
        <f t="shared" si="31"/>
        <v>51.92</v>
      </c>
      <c r="Q392" s="25" t="s">
        <v>8315</v>
      </c>
      <c r="R392" s="3" t="s">
        <v>8316</v>
      </c>
      <c r="S392" s="4">
        <f t="shared" si="32"/>
        <v>42360.887835648144</v>
      </c>
      <c r="T392" s="4">
        <f t="shared" si="33"/>
        <v>42390.887835648144</v>
      </c>
      <c r="U392" s="3">
        <f t="shared" si="34"/>
        <v>30</v>
      </c>
    </row>
    <row r="393" spans="1:21" x14ac:dyDescent="0.25">
      <c r="A393" s="3">
        <v>3720</v>
      </c>
      <c r="B393" s="3" t="s">
        <v>3717</v>
      </c>
      <c r="C393" s="3" t="s">
        <v>7830</v>
      </c>
      <c r="D393" s="23">
        <v>3300</v>
      </c>
      <c r="E393" s="23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f t="shared" si="30"/>
        <v>105</v>
      </c>
      <c r="P393" s="24">
        <f t="shared" si="31"/>
        <v>86.23</v>
      </c>
      <c r="Q393" s="25" t="s">
        <v>8315</v>
      </c>
      <c r="R393" s="3" t="s">
        <v>8316</v>
      </c>
      <c r="S393" s="4">
        <f t="shared" si="32"/>
        <v>42165.993125000001</v>
      </c>
      <c r="T393" s="4">
        <f t="shared" si="33"/>
        <v>42187.993125000001</v>
      </c>
      <c r="U393" s="3">
        <f t="shared" si="34"/>
        <v>22</v>
      </c>
    </row>
    <row r="394" spans="1:21" ht="45" x14ac:dyDescent="0.25">
      <c r="A394" s="3">
        <v>3721</v>
      </c>
      <c r="B394" s="3" t="s">
        <v>3718</v>
      </c>
      <c r="C394" s="3" t="s">
        <v>7831</v>
      </c>
      <c r="D394" s="23">
        <v>5000</v>
      </c>
      <c r="E394" s="23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f t="shared" si="30"/>
        <v>101</v>
      </c>
      <c r="P394" s="24">
        <f t="shared" si="31"/>
        <v>114.55</v>
      </c>
      <c r="Q394" s="25" t="s">
        <v>8315</v>
      </c>
      <c r="R394" s="3" t="s">
        <v>8316</v>
      </c>
      <c r="S394" s="4">
        <f t="shared" si="32"/>
        <v>41927.936157407406</v>
      </c>
      <c r="T394" s="4">
        <f t="shared" si="33"/>
        <v>41948.977824074071</v>
      </c>
      <c r="U394" s="3">
        <f t="shared" si="34"/>
        <v>21</v>
      </c>
    </row>
    <row r="395" spans="1:21" ht="30" x14ac:dyDescent="0.25">
      <c r="A395" s="3">
        <v>3726</v>
      </c>
      <c r="B395" s="3" t="s">
        <v>3723</v>
      </c>
      <c r="C395" s="3" t="s">
        <v>7836</v>
      </c>
      <c r="D395" s="23">
        <v>850</v>
      </c>
      <c r="E395" s="23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f t="shared" si="30"/>
        <v>339</v>
      </c>
      <c r="P395" s="24">
        <f t="shared" si="31"/>
        <v>62.59</v>
      </c>
      <c r="Q395" s="25" t="s">
        <v>8315</v>
      </c>
      <c r="R395" s="3" t="s">
        <v>8316</v>
      </c>
      <c r="S395" s="4">
        <f t="shared" si="32"/>
        <v>42462.140868055561</v>
      </c>
      <c r="T395" s="4">
        <f t="shared" si="33"/>
        <v>42489.875</v>
      </c>
      <c r="U395" s="3">
        <f t="shared" si="34"/>
        <v>28</v>
      </c>
    </row>
    <row r="396" spans="1:21" ht="30" x14ac:dyDescent="0.25">
      <c r="A396" s="3">
        <v>3727</v>
      </c>
      <c r="B396" s="3" t="s">
        <v>3724</v>
      </c>
      <c r="C396" s="3" t="s">
        <v>7837</v>
      </c>
      <c r="D396" s="23">
        <v>2000</v>
      </c>
      <c r="E396" s="23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f t="shared" si="30"/>
        <v>101</v>
      </c>
      <c r="P396" s="24">
        <f t="shared" si="31"/>
        <v>61.06</v>
      </c>
      <c r="Q396" s="25" t="s">
        <v>8315</v>
      </c>
      <c r="R396" s="3" t="s">
        <v>8316</v>
      </c>
      <c r="S396" s="4">
        <f t="shared" si="32"/>
        <v>42632.348310185189</v>
      </c>
      <c r="T396" s="4">
        <f t="shared" si="33"/>
        <v>42663.204861111109</v>
      </c>
      <c r="U396" s="3">
        <f t="shared" si="34"/>
        <v>31</v>
      </c>
    </row>
    <row r="397" spans="1:21" ht="30" x14ac:dyDescent="0.25">
      <c r="A397" s="3">
        <v>3810</v>
      </c>
      <c r="B397" s="3" t="s">
        <v>3807</v>
      </c>
      <c r="C397" s="3" t="s">
        <v>7920</v>
      </c>
      <c r="D397" s="23">
        <v>1500</v>
      </c>
      <c r="E397" s="23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f t="shared" si="30"/>
        <v>122</v>
      </c>
      <c r="P397" s="24">
        <f t="shared" si="31"/>
        <v>70.23</v>
      </c>
      <c r="Q397" s="25" t="s">
        <v>8315</v>
      </c>
      <c r="R397" s="3" t="s">
        <v>8316</v>
      </c>
      <c r="S397" s="4">
        <f t="shared" si="32"/>
        <v>42054.849050925928</v>
      </c>
      <c r="T397" s="4">
        <f t="shared" si="33"/>
        <v>42084.807384259257</v>
      </c>
      <c r="U397" s="3">
        <f t="shared" si="34"/>
        <v>30</v>
      </c>
    </row>
    <row r="398" spans="1:21" ht="45" x14ac:dyDescent="0.25">
      <c r="A398" s="3">
        <v>3813</v>
      </c>
      <c r="B398" s="3" t="s">
        <v>3810</v>
      </c>
      <c r="C398" s="3" t="s">
        <v>7923</v>
      </c>
      <c r="D398" s="23">
        <v>2100</v>
      </c>
      <c r="E398" s="23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f t="shared" si="30"/>
        <v>101</v>
      </c>
      <c r="P398" s="24">
        <f t="shared" si="31"/>
        <v>78.52</v>
      </c>
      <c r="Q398" s="25" t="s">
        <v>8315</v>
      </c>
      <c r="R398" s="3" t="s">
        <v>8316</v>
      </c>
      <c r="S398" s="4">
        <f t="shared" si="32"/>
        <v>42497.275706018518</v>
      </c>
      <c r="T398" s="4">
        <f t="shared" si="33"/>
        <v>42535.904861111107</v>
      </c>
      <c r="U398" s="3">
        <f t="shared" si="34"/>
        <v>39</v>
      </c>
    </row>
    <row r="399" spans="1:21" ht="30" x14ac:dyDescent="0.25">
      <c r="A399" s="3">
        <v>3814</v>
      </c>
      <c r="B399" s="3" t="s">
        <v>3811</v>
      </c>
      <c r="C399" s="3" t="s">
        <v>7924</v>
      </c>
      <c r="D399" s="23">
        <v>1500</v>
      </c>
      <c r="E399" s="23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f t="shared" si="30"/>
        <v>140</v>
      </c>
      <c r="P399" s="24">
        <f t="shared" si="31"/>
        <v>61.82</v>
      </c>
      <c r="Q399" s="25" t="s">
        <v>8315</v>
      </c>
      <c r="R399" s="3" t="s">
        <v>8316</v>
      </c>
      <c r="S399" s="4">
        <f t="shared" si="32"/>
        <v>42058.904074074075</v>
      </c>
      <c r="T399" s="4">
        <f t="shared" si="33"/>
        <v>42095.165972222225</v>
      </c>
      <c r="U399" s="3">
        <f t="shared" si="34"/>
        <v>36</v>
      </c>
    </row>
    <row r="400" spans="1:21" ht="45" x14ac:dyDescent="0.25">
      <c r="A400" s="3">
        <v>3816</v>
      </c>
      <c r="B400" s="3" t="s">
        <v>3813</v>
      </c>
      <c r="C400" s="3" t="s">
        <v>7926</v>
      </c>
      <c r="D400" s="23">
        <v>1500</v>
      </c>
      <c r="E400" s="23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f t="shared" si="30"/>
        <v>119</v>
      </c>
      <c r="P400" s="24">
        <f t="shared" si="31"/>
        <v>48.34</v>
      </c>
      <c r="Q400" s="25" t="s">
        <v>8315</v>
      </c>
      <c r="R400" s="3" t="s">
        <v>8316</v>
      </c>
      <c r="S400" s="4">
        <f t="shared" si="32"/>
        <v>41807.690081018518</v>
      </c>
      <c r="T400" s="4">
        <f t="shared" si="33"/>
        <v>41837.690081018518</v>
      </c>
      <c r="U400" s="3">
        <f t="shared" si="34"/>
        <v>30</v>
      </c>
    </row>
    <row r="401" spans="1:21" ht="45" x14ac:dyDescent="0.25">
      <c r="A401" s="3">
        <v>3817</v>
      </c>
      <c r="B401" s="3" t="s">
        <v>3814</v>
      </c>
      <c r="C401" s="3" t="s">
        <v>7927</v>
      </c>
      <c r="D401" s="23">
        <v>2000</v>
      </c>
      <c r="E401" s="23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f t="shared" si="30"/>
        <v>107</v>
      </c>
      <c r="P401" s="24">
        <f t="shared" si="31"/>
        <v>107.25</v>
      </c>
      <c r="Q401" s="25" t="s">
        <v>8315</v>
      </c>
      <c r="R401" s="3" t="s">
        <v>8316</v>
      </c>
      <c r="S401" s="4">
        <f t="shared" si="32"/>
        <v>42284.69694444444</v>
      </c>
      <c r="T401" s="4">
        <f t="shared" si="33"/>
        <v>42301.165972222225</v>
      </c>
      <c r="U401" s="3">
        <f t="shared" si="34"/>
        <v>16</v>
      </c>
    </row>
    <row r="402" spans="1:21" ht="30" x14ac:dyDescent="0.25">
      <c r="A402" s="3">
        <v>3818</v>
      </c>
      <c r="B402" s="3" t="s">
        <v>3815</v>
      </c>
      <c r="C402" s="3" t="s">
        <v>7928</v>
      </c>
      <c r="D402" s="23">
        <v>250</v>
      </c>
      <c r="E402" s="23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f t="shared" si="30"/>
        <v>228</v>
      </c>
      <c r="P402" s="24">
        <f t="shared" si="31"/>
        <v>57</v>
      </c>
      <c r="Q402" s="25" t="s">
        <v>8315</v>
      </c>
      <c r="R402" s="3" t="s">
        <v>8316</v>
      </c>
      <c r="S402" s="4">
        <f t="shared" si="32"/>
        <v>42045.84238425926</v>
      </c>
      <c r="T402" s="4">
        <f t="shared" si="33"/>
        <v>42075.800717592589</v>
      </c>
      <c r="U402" s="3">
        <f t="shared" si="34"/>
        <v>30</v>
      </c>
    </row>
    <row r="403" spans="1:21" ht="30" x14ac:dyDescent="0.25">
      <c r="A403" s="3">
        <v>3819</v>
      </c>
      <c r="B403" s="3" t="s">
        <v>3816</v>
      </c>
      <c r="C403" s="3" t="s">
        <v>7817</v>
      </c>
      <c r="D403" s="23">
        <v>1000</v>
      </c>
      <c r="E403" s="23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f t="shared" si="30"/>
        <v>106</v>
      </c>
      <c r="P403" s="24">
        <f t="shared" si="31"/>
        <v>40.92</v>
      </c>
      <c r="Q403" s="25" t="s">
        <v>8315</v>
      </c>
      <c r="R403" s="3" t="s">
        <v>8316</v>
      </c>
      <c r="S403" s="4">
        <f t="shared" si="32"/>
        <v>42184.209537037037</v>
      </c>
      <c r="T403" s="4">
        <f t="shared" si="33"/>
        <v>42202.876388888893</v>
      </c>
      <c r="U403" s="3">
        <f t="shared" si="34"/>
        <v>19</v>
      </c>
    </row>
    <row r="404" spans="1:21" ht="45" x14ac:dyDescent="0.25">
      <c r="A404" s="3">
        <v>3821</v>
      </c>
      <c r="B404" s="3" t="s">
        <v>3818</v>
      </c>
      <c r="C404" s="3" t="s">
        <v>7930</v>
      </c>
      <c r="D404" s="23">
        <v>3500</v>
      </c>
      <c r="E404" s="23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f t="shared" si="30"/>
        <v>105</v>
      </c>
      <c r="P404" s="24">
        <f t="shared" si="31"/>
        <v>79.540000000000006</v>
      </c>
      <c r="Q404" s="25" t="s">
        <v>8315</v>
      </c>
      <c r="R404" s="3" t="s">
        <v>8316</v>
      </c>
      <c r="S404" s="4">
        <f t="shared" si="32"/>
        <v>42341.180636574078</v>
      </c>
      <c r="T404" s="4">
        <f t="shared" si="33"/>
        <v>42373.180636574078</v>
      </c>
      <c r="U404" s="3">
        <f t="shared" si="34"/>
        <v>32</v>
      </c>
    </row>
    <row r="405" spans="1:21" ht="30" x14ac:dyDescent="0.25">
      <c r="A405" s="3">
        <v>3823</v>
      </c>
      <c r="B405" s="3" t="s">
        <v>3820</v>
      </c>
      <c r="C405" s="3" t="s">
        <v>7932</v>
      </c>
      <c r="D405" s="23">
        <v>2500</v>
      </c>
      <c r="E405" s="23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f t="shared" si="30"/>
        <v>106</v>
      </c>
      <c r="P405" s="24">
        <f t="shared" si="31"/>
        <v>64.63</v>
      </c>
      <c r="Q405" s="25" t="s">
        <v>8315</v>
      </c>
      <c r="R405" s="3" t="s">
        <v>8316</v>
      </c>
      <c r="S405" s="4">
        <f t="shared" si="32"/>
        <v>42170.910231481481</v>
      </c>
      <c r="T405" s="4">
        <f t="shared" si="33"/>
        <v>42205.165972222225</v>
      </c>
      <c r="U405" s="3">
        <f t="shared" si="34"/>
        <v>34</v>
      </c>
    </row>
    <row r="406" spans="1:21" ht="45" x14ac:dyDescent="0.25">
      <c r="A406" s="3">
        <v>3825</v>
      </c>
      <c r="B406" s="3" t="s">
        <v>3822</v>
      </c>
      <c r="C406" s="3" t="s">
        <v>7934</v>
      </c>
      <c r="D406" s="23">
        <v>5000</v>
      </c>
      <c r="E406" s="23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f t="shared" si="30"/>
        <v>105</v>
      </c>
      <c r="P406" s="24">
        <f t="shared" si="31"/>
        <v>107.57</v>
      </c>
      <c r="Q406" s="25" t="s">
        <v>8315</v>
      </c>
      <c r="R406" s="3" t="s">
        <v>8316</v>
      </c>
      <c r="S406" s="4">
        <f t="shared" si="32"/>
        <v>42151.069606481484</v>
      </c>
      <c r="T406" s="4">
        <f t="shared" si="33"/>
        <v>42172.069606481484</v>
      </c>
      <c r="U406" s="3">
        <f t="shared" si="34"/>
        <v>21</v>
      </c>
    </row>
    <row r="407" spans="1:21" ht="45" x14ac:dyDescent="0.25">
      <c r="A407" s="3">
        <v>3828</v>
      </c>
      <c r="B407" s="3" t="s">
        <v>3825</v>
      </c>
      <c r="C407" s="3" t="s">
        <v>7937</v>
      </c>
      <c r="D407" s="23">
        <v>5000</v>
      </c>
      <c r="E407" s="23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f t="shared" si="30"/>
        <v>100</v>
      </c>
      <c r="P407" s="24">
        <f t="shared" si="31"/>
        <v>178.57</v>
      </c>
      <c r="Q407" s="25" t="s">
        <v>8315</v>
      </c>
      <c r="R407" s="3" t="s">
        <v>8316</v>
      </c>
      <c r="S407" s="4">
        <f t="shared" si="32"/>
        <v>41944.527627314819</v>
      </c>
      <c r="T407" s="4">
        <f t="shared" si="33"/>
        <v>42004.569293981483</v>
      </c>
      <c r="U407" s="3">
        <f t="shared" si="34"/>
        <v>60</v>
      </c>
    </row>
    <row r="408" spans="1:21" ht="30" x14ac:dyDescent="0.25">
      <c r="A408" s="3">
        <v>3829</v>
      </c>
      <c r="B408" s="3" t="s">
        <v>3826</v>
      </c>
      <c r="C408" s="3" t="s">
        <v>7938</v>
      </c>
      <c r="D408" s="23">
        <v>500</v>
      </c>
      <c r="E408" s="23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f t="shared" si="30"/>
        <v>100</v>
      </c>
      <c r="P408" s="24">
        <f t="shared" si="31"/>
        <v>62.63</v>
      </c>
      <c r="Q408" s="25" t="s">
        <v>8315</v>
      </c>
      <c r="R408" s="3" t="s">
        <v>8316</v>
      </c>
      <c r="S408" s="4">
        <f t="shared" si="32"/>
        <v>42593.865405092598</v>
      </c>
      <c r="T408" s="4">
        <f t="shared" si="33"/>
        <v>42613.865405092598</v>
      </c>
      <c r="U408" s="3">
        <f t="shared" si="34"/>
        <v>20</v>
      </c>
    </row>
    <row r="409" spans="1:21" ht="30" x14ac:dyDescent="0.25">
      <c r="A409" s="3">
        <v>3830</v>
      </c>
      <c r="B409" s="3" t="s">
        <v>3827</v>
      </c>
      <c r="C409" s="3" t="s">
        <v>7939</v>
      </c>
      <c r="D409" s="23">
        <v>100</v>
      </c>
      <c r="E409" s="23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f t="shared" si="30"/>
        <v>225</v>
      </c>
      <c r="P409" s="24">
        <f t="shared" si="31"/>
        <v>75</v>
      </c>
      <c r="Q409" s="25" t="s">
        <v>8315</v>
      </c>
      <c r="R409" s="3" t="s">
        <v>8316</v>
      </c>
      <c r="S409" s="4">
        <f t="shared" si="32"/>
        <v>42503.740868055553</v>
      </c>
      <c r="T409" s="4">
        <f t="shared" si="33"/>
        <v>42517.740868055553</v>
      </c>
      <c r="U409" s="3">
        <f t="shared" si="34"/>
        <v>14</v>
      </c>
    </row>
    <row r="410" spans="1:21" ht="45" x14ac:dyDescent="0.25">
      <c r="A410" s="3">
        <v>3831</v>
      </c>
      <c r="B410" s="3" t="s">
        <v>3828</v>
      </c>
      <c r="C410" s="3" t="s">
        <v>7940</v>
      </c>
      <c r="D410" s="23">
        <v>500</v>
      </c>
      <c r="E410" s="23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f t="shared" si="30"/>
        <v>106</v>
      </c>
      <c r="P410" s="24">
        <f t="shared" si="31"/>
        <v>58.9</v>
      </c>
      <c r="Q410" s="25" t="s">
        <v>8315</v>
      </c>
      <c r="R410" s="3" t="s">
        <v>8316</v>
      </c>
      <c r="S410" s="4">
        <f t="shared" si="32"/>
        <v>41927.848900462966</v>
      </c>
      <c r="T410" s="4">
        <f t="shared" si="33"/>
        <v>41948.890567129631</v>
      </c>
      <c r="U410" s="3">
        <f t="shared" si="34"/>
        <v>21</v>
      </c>
    </row>
    <row r="411" spans="1:21" ht="45" x14ac:dyDescent="0.25">
      <c r="A411" s="3">
        <v>3832</v>
      </c>
      <c r="B411" s="3" t="s">
        <v>3829</v>
      </c>
      <c r="C411" s="3" t="s">
        <v>7941</v>
      </c>
      <c r="D411" s="23">
        <v>1200</v>
      </c>
      <c r="E411" s="23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f t="shared" si="30"/>
        <v>105</v>
      </c>
      <c r="P411" s="24">
        <f t="shared" si="31"/>
        <v>139.56</v>
      </c>
      <c r="Q411" s="25" t="s">
        <v>8315</v>
      </c>
      <c r="R411" s="3" t="s">
        <v>8316</v>
      </c>
      <c r="S411" s="4">
        <f t="shared" si="32"/>
        <v>42375.114988425921</v>
      </c>
      <c r="T411" s="4">
        <f t="shared" si="33"/>
        <v>42420.114988425921</v>
      </c>
      <c r="U411" s="3">
        <f t="shared" si="34"/>
        <v>45</v>
      </c>
    </row>
    <row r="412" spans="1:21" ht="30" x14ac:dyDescent="0.25">
      <c r="A412" s="3">
        <v>3836</v>
      </c>
      <c r="B412" s="3" t="s">
        <v>3833</v>
      </c>
      <c r="C412" s="3" t="s">
        <v>7945</v>
      </c>
      <c r="D412" s="23">
        <v>800</v>
      </c>
      <c r="E412" s="23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f t="shared" si="30"/>
        <v>113</v>
      </c>
      <c r="P412" s="24">
        <f t="shared" si="31"/>
        <v>64.290000000000006</v>
      </c>
      <c r="Q412" s="25" t="s">
        <v>8315</v>
      </c>
      <c r="R412" s="3" t="s">
        <v>8316</v>
      </c>
      <c r="S412" s="4">
        <f t="shared" si="32"/>
        <v>42553.926527777774</v>
      </c>
      <c r="T412" s="4">
        <f t="shared" si="33"/>
        <v>42585.172916666663</v>
      </c>
      <c r="U412" s="3">
        <f t="shared" si="34"/>
        <v>31</v>
      </c>
    </row>
    <row r="413" spans="1:21" ht="45" x14ac:dyDescent="0.25">
      <c r="A413" s="3">
        <v>3839</v>
      </c>
      <c r="B413" s="3" t="s">
        <v>3836</v>
      </c>
      <c r="C413" s="3" t="s">
        <v>7948</v>
      </c>
      <c r="D413" s="23">
        <v>2000</v>
      </c>
      <c r="E413" s="23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f t="shared" si="30"/>
        <v>101</v>
      </c>
      <c r="P413" s="24">
        <f t="shared" si="31"/>
        <v>63.28</v>
      </c>
      <c r="Q413" s="25" t="s">
        <v>8315</v>
      </c>
      <c r="R413" s="3" t="s">
        <v>8316</v>
      </c>
      <c r="S413" s="4">
        <f t="shared" si="32"/>
        <v>42155.142638888887</v>
      </c>
      <c r="T413" s="4">
        <f t="shared" si="33"/>
        <v>42215.142638888887</v>
      </c>
      <c r="U413" s="3">
        <f t="shared" si="34"/>
        <v>60</v>
      </c>
    </row>
  </sheetData>
  <autoFilter ref="A1:U1" xr:uid="{A1EBF9D3-6142-46CC-8EF8-3C74CB7196F8}"/>
  <conditionalFormatting sqref="O2:O413 O1:P1 R1:U1">
    <cfRule type="colorScale" priority="1">
      <colorScale>
        <cfvo type="num" val="0"/>
        <cfvo type="num" val="90"/>
        <color rgb="FFFF0000"/>
        <color rgb="FF0070C0"/>
      </colorScale>
    </cfRule>
  </conditionalFormatting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C5A63-C16E-45B9-8DD3-7F98D08E16CB}">
  <dimension ref="A1:L14"/>
  <sheetViews>
    <sheetView workbookViewId="0">
      <selection activeCell="F12" sqref="F12"/>
    </sheetView>
  </sheetViews>
  <sheetFormatPr defaultRowHeight="15" x14ac:dyDescent="0.25"/>
  <cols>
    <col min="1" max="1" width="31.42578125" customWidth="1"/>
    <col min="2" max="2" width="13.42578125" customWidth="1"/>
    <col min="3" max="3" width="11.5703125" bestFit="1" customWidth="1"/>
  </cols>
  <sheetData>
    <row r="1" spans="1:12" x14ac:dyDescent="0.25">
      <c r="B1" t="s">
        <v>8391</v>
      </c>
      <c r="C1" t="s">
        <v>8392</v>
      </c>
    </row>
    <row r="2" spans="1:12" x14ac:dyDescent="0.25">
      <c r="A2" t="s">
        <v>8387</v>
      </c>
      <c r="B2" s="26">
        <f>AVERAGE(Successful_US_kickstart_plays!D2:D413)</f>
        <v>5048.8786407766993</v>
      </c>
      <c r="C2" s="26">
        <f>AVERAGE(Failed_US_kickstart_plays!$D:$D)</f>
        <v>10554.212</v>
      </c>
    </row>
    <row r="3" spans="1:12" x14ac:dyDescent="0.25">
      <c r="A3" t="s">
        <v>8388</v>
      </c>
      <c r="B3" s="26">
        <f>MEDIAN(Successful_US_kickstart_plays!$D:$D)</f>
        <v>3000</v>
      </c>
      <c r="C3" s="26">
        <f>MEDIAN(Failed_US_kickstart_plays!$D:$D)</f>
        <v>5000</v>
      </c>
    </row>
    <row r="4" spans="1:12" x14ac:dyDescent="0.25">
      <c r="A4" t="s">
        <v>8393</v>
      </c>
      <c r="B4" s="26">
        <f>_xlfn.STDEV.P(Successful_US_kickstart_plays!$D:$D)</f>
        <v>7748.7537726373303</v>
      </c>
      <c r="C4" s="26">
        <f>_xlfn.STDEV.P(Failed_US_kickstart_plays!$D:$D)</f>
        <v>21967.731061515115</v>
      </c>
    </row>
    <row r="5" spans="1:12" x14ac:dyDescent="0.25">
      <c r="A5" t="s">
        <v>8394</v>
      </c>
      <c r="B5" s="26">
        <f>_xlfn.QUARTILE.EXC(Successful_US_kickstart_plays!$D:$D,3)</f>
        <v>5000</v>
      </c>
      <c r="C5" s="26">
        <f>_xlfn.QUARTILE.EXC(Failed_US_kickstart_plays!$D:$D,3)</f>
        <v>10000</v>
      </c>
    </row>
    <row r="6" spans="1:12" x14ac:dyDescent="0.25">
      <c r="A6" t="s">
        <v>8395</v>
      </c>
      <c r="B6" s="26">
        <f>_xlfn.QUARTILE.EXC(Successful_US_kickstart_plays!$D:$D,1)</f>
        <v>1500</v>
      </c>
      <c r="C6" s="26">
        <f>_xlfn.QUARTILE.EXC(Failed_US_kickstart_plays!$D:$D,1)</f>
        <v>2000</v>
      </c>
    </row>
    <row r="7" spans="1:12" x14ac:dyDescent="0.25">
      <c r="A7" t="s">
        <v>8396</v>
      </c>
      <c r="B7" s="26">
        <f>B5-B6</f>
        <v>3500</v>
      </c>
      <c r="C7" s="26">
        <f>C5-C6</f>
        <v>8000</v>
      </c>
    </row>
    <row r="8" spans="1:12" x14ac:dyDescent="0.25">
      <c r="B8" s="26"/>
      <c r="C8" s="26"/>
    </row>
    <row r="9" spans="1:12" x14ac:dyDescent="0.25">
      <c r="A9" t="s">
        <v>8389</v>
      </c>
      <c r="B9" s="26">
        <f>AVERAGE(Successful_US_kickstart_plays!$E:$E)</f>
        <v>5601.5458009708727</v>
      </c>
      <c r="C9" s="26">
        <f>AVERAGE(Failed_US_kickstart_plays!$E:$E)</f>
        <v>558.65484000000004</v>
      </c>
    </row>
    <row r="10" spans="1:12" x14ac:dyDescent="0.25">
      <c r="A10" t="s">
        <v>8390</v>
      </c>
      <c r="B10" s="26">
        <f>MEDIAN(Successful_US_kickstart_plays!$E:$E)</f>
        <v>3167.5</v>
      </c>
      <c r="C10" s="26">
        <f>MEDIAN(Failed_US_kickstart_plays!$E:$E)</f>
        <v>103</v>
      </c>
    </row>
    <row r="11" spans="1:12" x14ac:dyDescent="0.25">
      <c r="A11" t="s">
        <v>8397</v>
      </c>
      <c r="B11" s="26">
        <f>_xlfn.STDEV.P(Successful_US_kickstart_plays!$E:$E)</f>
        <v>8334.5731699164608</v>
      </c>
      <c r="C11" s="26">
        <f>_xlfn.STDEV.P(Failed_US_kickstart_plays!$E:$E)</f>
        <v>1330.5230280400915</v>
      </c>
    </row>
    <row r="12" spans="1:12" x14ac:dyDescent="0.25">
      <c r="A12" t="s">
        <v>8398</v>
      </c>
      <c r="B12" s="26">
        <f>_xlfn.QUARTILE.EXC(Successful_US_kickstart_plays!$E:$E,3)</f>
        <v>5699</v>
      </c>
      <c r="C12" s="26">
        <f>_xlfn.QUARTILE.EXC(Failed_US_kickstart_plays!$E:$E,3)</f>
        <v>501</v>
      </c>
    </row>
    <row r="13" spans="1:12" x14ac:dyDescent="0.25">
      <c r="A13" t="s">
        <v>8399</v>
      </c>
      <c r="B13" s="26">
        <f>_xlfn.QUARTILE.EXC(Successful_US_kickstart_plays!$E:$E,1)</f>
        <v>1716.5074999999999</v>
      </c>
      <c r="C13" s="26">
        <f>_xlfn.QUARTILE.EXC(Failed_US_kickstart_plays!$E:$E,1)</f>
        <v>9.25</v>
      </c>
      <c r="L13" t="s">
        <v>8401</v>
      </c>
    </row>
    <row r="14" spans="1:12" x14ac:dyDescent="0.25">
      <c r="A14" t="s">
        <v>8400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27E71-3BC7-468F-9411-246049F52059}">
  <dimension ref="A1:F6"/>
  <sheetViews>
    <sheetView workbookViewId="0">
      <selection activeCell="N8" sqref="N8"/>
    </sheetView>
  </sheetViews>
  <sheetFormatPr defaultRowHeight="35.25" customHeight="1" x14ac:dyDescent="0.25"/>
  <cols>
    <col min="1" max="1" width="33.5703125" bestFit="1" customWidth="1"/>
    <col min="2" max="2" width="60" customWidth="1"/>
    <col min="5" max="5" width="18.7109375" customWidth="1"/>
    <col min="6" max="6" width="17.7109375" customWidth="1"/>
  </cols>
  <sheetData>
    <row r="1" spans="1:6" s="3" customFormat="1" ht="15" x14ac:dyDescent="0.25">
      <c r="A1" s="3" t="s">
        <v>8380</v>
      </c>
      <c r="B1" s="3" t="s">
        <v>8381</v>
      </c>
      <c r="C1" s="3" t="s">
        <v>8383</v>
      </c>
      <c r="D1" s="3" t="s">
        <v>8384</v>
      </c>
      <c r="E1" s="3" t="s">
        <v>8385</v>
      </c>
      <c r="F1" s="3" t="s">
        <v>8386</v>
      </c>
    </row>
    <row r="2" spans="1:6" s="3" customFormat="1" ht="45" x14ac:dyDescent="0.25">
      <c r="A2" s="3" t="s">
        <v>3473</v>
      </c>
      <c r="B2" s="3" t="str">
        <f>VLOOKUP($A2,Kickstarter!$B$1:$U$4115,2,FALSE)</f>
        <v>Help us get actor-writer Ian Bonar's debut play - a hilarious, heartbreaking story of grief and loss - to the 2016 Edinburgh Fringe.</v>
      </c>
      <c r="C2" s="3">
        <f>VLOOKUP($A2,Kickstarter!$B$1:$U$4115,3,FALSE)</f>
        <v>2000</v>
      </c>
      <c r="D2" s="3">
        <f>VLOOKUP($A2,Kickstarter!$B$1:$U$4115,4,FALSE)</f>
        <v>2020</v>
      </c>
      <c r="E2" s="3">
        <f>VLOOKUP($A2,Kickstarter!$B$1:$U$4115,15,FALSE)</f>
        <v>51.79</v>
      </c>
      <c r="F2" s="3">
        <f>VLOOKUP($A2,Kickstarter!$B$1:$U$4115,11,FALSE)</f>
        <v>39</v>
      </c>
    </row>
    <row r="3" spans="1:6" s="3" customFormat="1" ht="45" x14ac:dyDescent="0.25">
      <c r="A3" s="3" t="s">
        <v>3616</v>
      </c>
      <c r="B3" s="3" t="str">
        <f>VLOOKUP($A3,Kickstarter!$B$1:$U$4115,2,FALSE)</f>
        <v>The play yet to be described as "A surefire Edinburgh Fringe Festival Cult Hit". Coming to the Underbelly, Edinburgh, 5th-30th August.</v>
      </c>
      <c r="C3" s="3">
        <f>VLOOKUP($A3,Kickstarter!$B$1:$U$4115,3,FALSE)</f>
        <v>2000</v>
      </c>
      <c r="D3" s="3">
        <f>VLOOKUP($A3,Kickstarter!$B$1:$U$4115,4,FALSE)</f>
        <v>2020</v>
      </c>
      <c r="E3" s="3">
        <f>VLOOKUP($A3,Kickstarter!$B$1:$U$4115,15,FALSE)</f>
        <v>36.07</v>
      </c>
      <c r="F3" s="3">
        <f>VLOOKUP($A3,Kickstarter!$B$1:$U$4115,11,FALSE)</f>
        <v>56</v>
      </c>
    </row>
    <row r="4" spans="1:6" s="3" customFormat="1" ht="45" x14ac:dyDescent="0.25">
      <c r="A4" s="3" t="s">
        <v>8382</v>
      </c>
      <c r="B4" s="3" t="str">
        <f>VLOOKUP($A4,Kickstarter!$B$1:$U$4115,2,FALSE)</f>
        <v>Cutting Off Kate Bush is a one-woman show written &amp; performed by Lucy Benson-Brown, premiering at the Edinburgh Fringe Festival 2014</v>
      </c>
      <c r="C4" s="3">
        <f>VLOOKUP($A4,Kickstarter!$B$1:$U$4115,3,FALSE)</f>
        <v>1500</v>
      </c>
      <c r="D4" s="3">
        <f>VLOOKUP($A4,Kickstarter!$B$1:$U$4115,4,FALSE)</f>
        <v>2576</v>
      </c>
      <c r="E4" s="3">
        <f>VLOOKUP($A4,Kickstarter!$B$1:$U$4115,15,FALSE)</f>
        <v>33.03</v>
      </c>
      <c r="F4" s="3">
        <f>VLOOKUP($A4,Kickstarter!$B$1:$U$4115,11,FALSE)</f>
        <v>78</v>
      </c>
    </row>
    <row r="5" spans="1:6" s="3" customFormat="1" ht="30" x14ac:dyDescent="0.25">
      <c r="A5" s="3" t="s">
        <v>3329</v>
      </c>
      <c r="B5" s="3" t="str">
        <f>VLOOKUP($A5,Kickstarter!$B$1:$U$4115,2,FALSE)</f>
        <v>Jestia and Raedon is a brand new romantic comedy play going to the Edinburgh Fringe Festival this summer.</v>
      </c>
      <c r="C5" s="3">
        <f>VLOOKUP($A5,Kickstarter!$B$1:$U$4115,3,FALSE)</f>
        <v>1000</v>
      </c>
      <c r="D5" s="3">
        <f>VLOOKUP($A5,Kickstarter!$B$1:$U$4115,4,FALSE)</f>
        <v>1168</v>
      </c>
      <c r="E5" s="3">
        <f>VLOOKUP($A5,Kickstarter!$B$1:$U$4115,15,FALSE)</f>
        <v>44.92</v>
      </c>
      <c r="F5" s="3">
        <f>VLOOKUP($A5,Kickstarter!$B$1:$U$4115,11,FALSE)</f>
        <v>26</v>
      </c>
    </row>
    <row r="6" spans="1:6" s="3" customFormat="1" ht="45" x14ac:dyDescent="0.25">
      <c r="A6" s="3" t="s">
        <v>3221</v>
      </c>
      <c r="B6" s="3" t="str">
        <f>VLOOKUP($A6,Kickstarter!$B$1:$U$4115,2,FALSE)</f>
        <v>A one-man show about love, loss, and motorways, written &amp; performed by Ben Norris. Help us get to the 2015 Edinburgh Fringe and beyond!</v>
      </c>
      <c r="C6" s="3">
        <f>VLOOKUP($A6,Kickstarter!$B$1:$U$4115,3,FALSE)</f>
        <v>4000</v>
      </c>
      <c r="D6" s="3">
        <f>VLOOKUP($A6,Kickstarter!$B$1:$U$4115,4,FALSE)</f>
        <v>4137</v>
      </c>
      <c r="E6" s="3">
        <f>VLOOKUP($A6,Kickstarter!$B$1:$U$4115,15,FALSE)</f>
        <v>36.61</v>
      </c>
      <c r="F6" s="3">
        <f>VLOOKUP($A6,Kickstarter!$B$1:$U$4115,11,FALSE)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category_statistics</vt:lpstr>
      <vt:lpstr>subcategory_statistics</vt:lpstr>
      <vt:lpstr>Outcomes_based_on_Launch_date</vt:lpstr>
      <vt:lpstr>Kickstarter</vt:lpstr>
      <vt:lpstr>Failed_US_kickstart_plays</vt:lpstr>
      <vt:lpstr>Successful_US_kickstart_plays</vt:lpstr>
      <vt:lpstr>Kickstarter_plays_statistics_US</vt:lpstr>
      <vt:lpstr>Edinburg_research</vt:lpstr>
      <vt:lpstr>Great_Britain_musicals_box_plot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Charlie Willmore</cp:lastModifiedBy>
  <dcterms:created xsi:type="dcterms:W3CDTF">2017-04-20T15:17:24Z</dcterms:created>
  <dcterms:modified xsi:type="dcterms:W3CDTF">2021-04-16T20:02:17Z</dcterms:modified>
</cp:coreProperties>
</file>