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420" tabRatio="500"/>
  </bookViews>
  <sheets>
    <sheet name="Sheet1" sheetId="1" r:id="rId1"/>
  </sheets>
  <definedNames>
    <definedName name="_xlnm._FilterDatabase" localSheetId="0" hidden="1">Sheet1!$A$3:$J$15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1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</calcChain>
</file>

<file path=xl/sharedStrings.xml><?xml version="1.0" encoding="utf-8"?>
<sst xmlns="http://schemas.openxmlformats.org/spreadsheetml/2006/main" count="53" uniqueCount="46">
  <si>
    <t>Model</t>
  </si>
  <si>
    <t>Replicate</t>
  </si>
  <si>
    <t>log-likelihood</t>
  </si>
  <si>
    <t>AIC</t>
  </si>
  <si>
    <t>chi-squared</t>
  </si>
  <si>
    <t>theta</t>
  </si>
  <si>
    <t>refugia_1</t>
  </si>
  <si>
    <t>Round_3_Replicate_1</t>
  </si>
  <si>
    <t>Round_3_Replicate_2</t>
  </si>
  <si>
    <t>Round_3_Replicate_3</t>
  </si>
  <si>
    <t>Round_3_Replicate_4</t>
  </si>
  <si>
    <t>1.3426,9.8208,0.3138,0.2858,1.1829,0.6509,1.8844,0.1958,0.8112</t>
  </si>
  <si>
    <t>Round_3_Replicate_7</t>
  </si>
  <si>
    <t>Round_3_Replicate_8</t>
  </si>
  <si>
    <t>Round_3_Replicate_10</t>
  </si>
  <si>
    <t>ancmig_1</t>
  </si>
  <si>
    <t>3.2999,1.654,2.9113,0.9562,0.6359,3.811,1.6588,2.8929,2.3593,0.6909</t>
  </si>
  <si>
    <t>ancmig_2</t>
  </si>
  <si>
    <t>2.3311,1.3484,2.139,0.6952,1.6586,2.0598,0.6345</t>
  </si>
  <si>
    <t>ancmig_3</t>
  </si>
  <si>
    <t>1.0675,4.6912,0.648,0.4322,0.0731,1.1811,0.4536,0.1655</t>
  </si>
  <si>
    <t>refugia_2</t>
  </si>
  <si>
    <t>1.5485,0.3184,0.1551,3.2688,0.796,3.3901,0.1248,10.8014</t>
  </si>
  <si>
    <t>refugia_3</t>
  </si>
  <si>
    <t>1.3113,1.2845,0.2567,0.5708,0.1326,1.8529,2.968,0.6844,1.772,0.2489</t>
  </si>
  <si>
    <t>sim_split_no_mig</t>
  </si>
  <si>
    <t>0.9366,0.7251,0.2751,0.1959</t>
  </si>
  <si>
    <t>sim_split_refugia_sym_mig_adjacent</t>
  </si>
  <si>
    <t>6.3932,2.9662,0.4447,0.1512,0.3246,3.2925,0.6905</t>
  </si>
  <si>
    <t>sim_split_refugia_sym_mig_all</t>
  </si>
  <si>
    <t>2.8305,0.9518,2.5363,0.6463,0.1688,0.5421,0.7801,0.1794</t>
  </si>
  <si>
    <t>sim_split_sym_mig_adjacent</t>
  </si>
  <si>
    <t>1.0694,2.2152,7.1579,0.3934,0.129,0.589</t>
  </si>
  <si>
    <t>sim_split_sym_mig_all</t>
  </si>
  <si>
    <t>0.6566,6.1538,0.1749,0.4385,2.226,0.1906,0.7316</t>
  </si>
  <si>
    <t>split_no_mig</t>
  </si>
  <si>
    <t>3.4995,1.9552,1.6082,0.3107,0.3913,0.2069</t>
  </si>
  <si>
    <t>split_symmig_adjacent</t>
  </si>
  <si>
    <t>0.7013,0.0936,0.5126,0.7409,2.1294,0.6855,1.1817,0.7621,0.2746</t>
  </si>
  <si>
    <t>split_symmig_all</t>
  </si>
  <si>
    <t>0.4504,0.0758,0.375,0.566,1.973,2.5037,0.9819,0.0826,0.7429,0.4305</t>
  </si>
  <si>
    <t>optimized_params(nu1, nuA, nu2, nu3, mA, m1, m2, m3, T1, T2)</t>
  </si>
  <si>
    <t>split_no_mig_human</t>
  </si>
  <si>
    <t>delta_AIC</t>
  </si>
  <si>
    <t>relative likelihood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</si>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</sst>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8" sqref="E8"/>
    </sheetView>
  </sheetViews>
  <sheetFormatPr baseColWidth="10" defaultRowHeight="15" x14ac:dyDescent="0"/>
  <cols>
    <col min="1" max="1" width="31.1640625" customWidth="1"/>
    <col min="2" max="2" width="22.5" customWidth="1"/>
    <col min="3" max="3" width="17.1640625" customWidth="1"/>
    <col min="7" max="7" width="10.83203125" style="1"/>
    <col min="8" max="8" width="16.5" style="1" customWidth="1"/>
    <col min="9" max="9" width="14.6640625" style="1" customWidth="1"/>
  </cols>
  <sheetData>
    <row r="1" spans="1:10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43</v>
      </c>
      <c r="H1" s="2" t="s">
        <v>44</v>
      </c>
      <c r="I1" s="2" t="s">
        <v>45</v>
      </c>
      <c r="J1" s="4" t="s">
        <v>41</v>
      </c>
    </row>
    <row r="2" spans="1:10">
      <c r="A2" t="s">
        <v>35</v>
      </c>
      <c r="B2" t="s">
        <v>12</v>
      </c>
      <c r="C2">
        <v>-662.82</v>
      </c>
      <c r="D2">
        <v>1337.64</v>
      </c>
      <c r="E2">
        <v>2454.19</v>
      </c>
      <c r="F2">
        <v>61.14</v>
      </c>
      <c r="G2" s="1">
        <f>D2-1337.64</f>
        <v>0</v>
      </c>
      <c r="H2" s="1">
        <f>EXP(-0.5*G2)</f>
        <v>1</v>
      </c>
      <c r="I2" s="1">
        <f>H2/$H$16</f>
        <v>0.58661757890337496</v>
      </c>
      <c r="J2" t="s">
        <v>36</v>
      </c>
    </row>
    <row r="3" spans="1:10">
      <c r="A3" t="s">
        <v>37</v>
      </c>
      <c r="B3" t="s">
        <v>13</v>
      </c>
      <c r="C3">
        <v>-660.17</v>
      </c>
      <c r="D3">
        <v>1338.34</v>
      </c>
      <c r="E3">
        <v>1799.88</v>
      </c>
      <c r="F3">
        <v>129.41999999999999</v>
      </c>
      <c r="G3" s="1">
        <f t="shared" ref="G3:G15" si="0">D3-1337.64</f>
        <v>0.6999999999998181</v>
      </c>
      <c r="H3" s="1">
        <f t="shared" ref="H3:H15" si="1">EXP(-0.5*G3)</f>
        <v>0.7046880897187775</v>
      </c>
      <c r="I3" s="1">
        <f>H3/$H$16</f>
        <v>0.41338242107287354</v>
      </c>
      <c r="J3" t="s">
        <v>38</v>
      </c>
    </row>
    <row r="4" spans="1:10">
      <c r="A4" t="s">
        <v>17</v>
      </c>
      <c r="B4" t="s">
        <v>12</v>
      </c>
      <c r="C4">
        <v>-685.75</v>
      </c>
      <c r="D4">
        <v>1385.5</v>
      </c>
      <c r="E4">
        <v>1682.51</v>
      </c>
      <c r="F4">
        <v>43.72</v>
      </c>
      <c r="G4" s="1">
        <f t="shared" si="0"/>
        <v>47.8599999999999</v>
      </c>
      <c r="H4" s="1">
        <f t="shared" si="1"/>
        <v>4.0488626840749427E-11</v>
      </c>
      <c r="I4" s="1">
        <f t="shared" ref="I4:I15" si="2">H4/$H$16</f>
        <v>2.3751340250442631E-11</v>
      </c>
      <c r="J4" t="s">
        <v>18</v>
      </c>
    </row>
    <row r="5" spans="1:10">
      <c r="A5" t="s">
        <v>15</v>
      </c>
      <c r="B5" t="s">
        <v>13</v>
      </c>
      <c r="C5">
        <v>-695.22</v>
      </c>
      <c r="D5">
        <v>1410.44</v>
      </c>
      <c r="E5">
        <v>2195.0100000000002</v>
      </c>
      <c r="F5">
        <v>27.92</v>
      </c>
      <c r="G5" s="1">
        <f t="shared" si="0"/>
        <v>72.799999999999955</v>
      </c>
      <c r="H5" s="1">
        <f t="shared" si="1"/>
        <v>1.5548226503496212E-16</v>
      </c>
      <c r="I5" s="1">
        <f t="shared" si="2"/>
        <v>9.1208629877222349E-17</v>
      </c>
      <c r="J5" t="s">
        <v>16</v>
      </c>
    </row>
    <row r="6" spans="1:10">
      <c r="A6" t="s">
        <v>25</v>
      </c>
      <c r="B6" t="s">
        <v>8</v>
      </c>
      <c r="C6">
        <v>-710.28</v>
      </c>
      <c r="D6">
        <v>1428.56</v>
      </c>
      <c r="E6">
        <v>2667.44</v>
      </c>
      <c r="F6">
        <v>113.83</v>
      </c>
      <c r="G6" s="1">
        <f t="shared" si="0"/>
        <v>90.919999999999845</v>
      </c>
      <c r="H6" s="1">
        <f t="shared" si="1"/>
        <v>1.8070611648606719E-20</v>
      </c>
      <c r="I6" s="1">
        <f t="shared" si="2"/>
        <v>1.0600538454608798E-20</v>
      </c>
      <c r="J6" t="s">
        <v>26</v>
      </c>
    </row>
    <row r="7" spans="1:10">
      <c r="A7" t="s">
        <v>27</v>
      </c>
      <c r="B7" t="s">
        <v>12</v>
      </c>
      <c r="C7">
        <v>-710.4</v>
      </c>
      <c r="D7">
        <v>1434.8</v>
      </c>
      <c r="E7">
        <v>3918.59</v>
      </c>
      <c r="F7">
        <v>23.95</v>
      </c>
      <c r="G7" s="1">
        <f t="shared" si="0"/>
        <v>97.159999999999854</v>
      </c>
      <c r="H7" s="1">
        <f t="shared" si="1"/>
        <v>7.9794704201438714E-22</v>
      </c>
      <c r="I7" s="1">
        <f t="shared" si="2"/>
        <v>4.6808976187958939E-22</v>
      </c>
      <c r="J7" t="s">
        <v>28</v>
      </c>
    </row>
    <row r="8" spans="1:10">
      <c r="A8" t="s">
        <v>39</v>
      </c>
      <c r="B8" t="s">
        <v>7</v>
      </c>
      <c r="C8">
        <v>-720.42</v>
      </c>
      <c r="D8">
        <v>1460.84</v>
      </c>
      <c r="E8">
        <v>3161.87</v>
      </c>
      <c r="F8">
        <v>151.47</v>
      </c>
      <c r="G8" s="1">
        <f t="shared" si="0"/>
        <v>123.19999999999982</v>
      </c>
      <c r="H8" s="1">
        <f t="shared" si="1"/>
        <v>1.7679090327713126E-27</v>
      </c>
      <c r="I8" s="1">
        <f t="shared" si="2"/>
        <v>1.0370865165257148E-27</v>
      </c>
      <c r="J8" t="s">
        <v>40</v>
      </c>
    </row>
    <row r="9" spans="1:10">
      <c r="A9" t="s">
        <v>29</v>
      </c>
      <c r="B9" t="s">
        <v>14</v>
      </c>
      <c r="C9">
        <v>-777.89</v>
      </c>
      <c r="D9">
        <v>1571.78</v>
      </c>
      <c r="E9">
        <v>188976.08</v>
      </c>
      <c r="F9">
        <v>49.89</v>
      </c>
      <c r="G9" s="1">
        <f t="shared" si="0"/>
        <v>234.13999999999987</v>
      </c>
      <c r="H9" s="1">
        <f t="shared" si="1"/>
        <v>1.4359687990320061E-51</v>
      </c>
      <c r="I9" s="1">
        <f t="shared" si="2"/>
        <v>8.4236454026894245E-52</v>
      </c>
      <c r="J9" t="s">
        <v>30</v>
      </c>
    </row>
    <row r="10" spans="1:10">
      <c r="A10" t="s">
        <v>31</v>
      </c>
      <c r="B10" t="s">
        <v>8</v>
      </c>
      <c r="C10">
        <v>-824.64</v>
      </c>
      <c r="D10">
        <v>1661.28</v>
      </c>
      <c r="E10">
        <v>16388.560000000001</v>
      </c>
      <c r="F10">
        <v>56.61</v>
      </c>
      <c r="G10" s="1">
        <f t="shared" si="0"/>
        <v>323.63999999999987</v>
      </c>
      <c r="H10" s="1">
        <f t="shared" si="1"/>
        <v>5.2779702558946228E-71</v>
      </c>
      <c r="I10" s="1">
        <f t="shared" si="2"/>
        <v>3.0961501330369298E-71</v>
      </c>
      <c r="J10" t="s">
        <v>32</v>
      </c>
    </row>
    <row r="11" spans="1:10">
      <c r="A11" t="s">
        <v>6</v>
      </c>
      <c r="B11" t="s">
        <v>10</v>
      </c>
      <c r="C11">
        <v>-846.3</v>
      </c>
      <c r="D11">
        <v>1710.6</v>
      </c>
      <c r="E11">
        <v>1836.86</v>
      </c>
      <c r="F11">
        <v>68.099999999999994</v>
      </c>
      <c r="G11" s="1">
        <f t="shared" si="0"/>
        <v>372.95999999999981</v>
      </c>
      <c r="H11" s="1">
        <f t="shared" si="1"/>
        <v>1.0298287564212449E-81</v>
      </c>
      <c r="I11" s="1">
        <f t="shared" si="2"/>
        <v>6.0411565177690407E-82</v>
      </c>
      <c r="J11" t="s">
        <v>11</v>
      </c>
    </row>
    <row r="12" spans="1:10">
      <c r="A12" t="s">
        <v>23</v>
      </c>
      <c r="B12" t="s">
        <v>9</v>
      </c>
      <c r="C12">
        <v>-859.42</v>
      </c>
      <c r="D12">
        <v>1738.84</v>
      </c>
      <c r="E12">
        <v>4027.72</v>
      </c>
      <c r="F12">
        <v>69.349999999999994</v>
      </c>
      <c r="G12" s="1">
        <f t="shared" si="0"/>
        <v>401.19999999999982</v>
      </c>
      <c r="H12" s="1">
        <f t="shared" si="1"/>
        <v>7.5949851702329857E-88</v>
      </c>
      <c r="I12" s="1">
        <f t="shared" si="2"/>
        <v>4.4553518123691111E-88</v>
      </c>
      <c r="J12" t="s">
        <v>24</v>
      </c>
    </row>
    <row r="13" spans="1:10">
      <c r="A13" t="s">
        <v>33</v>
      </c>
      <c r="B13" t="s">
        <v>14</v>
      </c>
      <c r="C13">
        <v>-866.9</v>
      </c>
      <c r="D13">
        <v>1747.8</v>
      </c>
      <c r="E13">
        <v>4144.45</v>
      </c>
      <c r="F13">
        <v>73.09</v>
      </c>
      <c r="G13" s="1">
        <f t="shared" si="0"/>
        <v>410.15999999999985</v>
      </c>
      <c r="H13" s="1">
        <f t="shared" si="1"/>
        <v>8.6077104837820724E-90</v>
      </c>
      <c r="I13" s="1">
        <f t="shared" si="2"/>
        <v>5.049434283897438E-90</v>
      </c>
      <c r="J13" t="s">
        <v>34</v>
      </c>
    </row>
    <row r="14" spans="1:10">
      <c r="A14" t="s">
        <v>19</v>
      </c>
      <c r="B14" t="s">
        <v>12</v>
      </c>
      <c r="C14">
        <v>-941.04</v>
      </c>
      <c r="D14">
        <v>1898.08</v>
      </c>
      <c r="E14">
        <v>7796.43</v>
      </c>
      <c r="F14">
        <v>57.91</v>
      </c>
      <c r="G14" s="1">
        <f t="shared" si="0"/>
        <v>560.43999999999983</v>
      </c>
      <c r="H14" s="1">
        <f t="shared" si="1"/>
        <v>2.004473324638746E-122</v>
      </c>
      <c r="I14" s="1">
        <f t="shared" si="2"/>
        <v>1.1758592886759799E-122</v>
      </c>
      <c r="J14" t="s">
        <v>20</v>
      </c>
    </row>
    <row r="15" spans="1:10">
      <c r="A15" t="s">
        <v>21</v>
      </c>
      <c r="B15" t="s">
        <v>7</v>
      </c>
      <c r="C15">
        <v>-964.07</v>
      </c>
      <c r="D15">
        <v>1944.14</v>
      </c>
      <c r="E15">
        <v>49913.56</v>
      </c>
      <c r="F15">
        <v>60.33</v>
      </c>
      <c r="G15" s="1">
        <f t="shared" si="0"/>
        <v>606.5</v>
      </c>
      <c r="H15" s="1">
        <f t="shared" si="1"/>
        <v>1.9961738538312089E-132</v>
      </c>
      <c r="I15" s="1">
        <f t="shared" si="2"/>
        <v>1.1709906732046832E-132</v>
      </c>
      <c r="J15" t="s">
        <v>22</v>
      </c>
    </row>
    <row r="16" spans="1:10">
      <c r="A16" t="s">
        <v>42</v>
      </c>
      <c r="H16" s="3">
        <f>SUM(H2:H15)</f>
        <v>1.7046880897592664</v>
      </c>
    </row>
  </sheetData>
  <sortState ref="A1:J16">
    <sortCondition ref="D1:D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Barratt</dc:creator>
  <cp:lastModifiedBy>Chris Barratt</cp:lastModifiedBy>
  <dcterms:created xsi:type="dcterms:W3CDTF">2019-10-23T11:56:30Z</dcterms:created>
  <dcterms:modified xsi:type="dcterms:W3CDTF">2019-10-23T12:55:36Z</dcterms:modified>
</cp:coreProperties>
</file>