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mailohio-my.sharepoint.com/personal/sormaz_ohio_edu/Documents/sormaz/Graduate-students/ise-ms-sormaz-advisor/malik/malik-shared/PhD - Research/"/>
    </mc:Choice>
  </mc:AlternateContent>
  <xr:revisionPtr revIDLastSave="890" documentId="8_{8ADDBD1B-25AC-40FB-B67D-474459341872}" xr6:coauthVersionLast="47" xr6:coauthVersionMax="47" xr10:uidLastSave="{3A222BF1-803D-48EE-89AE-CB4CB81830B5}"/>
  <bookViews>
    <workbookView xWindow="-108" yWindow="-108" windowWidth="23256" windowHeight="12576" xr2:uid="{2D7907A3-E876-4FA6-B9C6-209E690F9D0D}"/>
  </bookViews>
  <sheets>
    <sheet name="dp-method (2)" sheetId="5" r:id="rId1"/>
    <sheet name="made cap==3" sheetId="9" r:id="rId2"/>
    <sheet name="acutiyLevels" sheetId="6" r:id="rId3"/>
    <sheet name="dp-method" sheetId="3" r:id="rId4"/>
    <sheet name="IP-Method-C3 (2)" sheetId="4" r:id="rId5"/>
    <sheet name="Answer Report 1" sheetId="2" r:id="rId6"/>
    <sheet name="IP-Method-C3" sheetId="1" r:id="rId7"/>
    <sheet name="dp-method-dns" sheetId="8" r:id="rId8"/>
  </sheets>
  <definedNames>
    <definedName name="solver_adj" localSheetId="3" hidden="1">'dp-method'!$M$3:$M$6</definedName>
    <definedName name="solver_adj" localSheetId="6" hidden="1">'IP-Method-C3'!$M$3:$M$22</definedName>
    <definedName name="solver_adj" localSheetId="4" hidden="1">'IP-Method-C3 (2)'!$M$3:$M$22</definedName>
    <definedName name="solver_cvg" localSheetId="3" hidden="1">0.0001</definedName>
    <definedName name="solver_cvg" localSheetId="6" hidden="1">0.0001</definedName>
    <definedName name="solver_cvg" localSheetId="4" hidden="1">0.0001</definedName>
    <definedName name="solver_drv" localSheetId="3" hidden="1">1</definedName>
    <definedName name="solver_drv" localSheetId="6" hidden="1">2</definedName>
    <definedName name="solver_drv" localSheetId="4" hidden="1">2</definedName>
    <definedName name="solver_eng" localSheetId="3" hidden="1">2</definedName>
    <definedName name="solver_eng" localSheetId="0" hidden="1">1</definedName>
    <definedName name="solver_eng" localSheetId="6" hidden="1">2</definedName>
    <definedName name="solver_eng" localSheetId="4" hidden="1">2</definedName>
    <definedName name="solver_est" localSheetId="3" hidden="1">1</definedName>
    <definedName name="solver_est" localSheetId="6" hidden="1">1</definedName>
    <definedName name="solver_est" localSheetId="4" hidden="1">1</definedName>
    <definedName name="solver_itr" localSheetId="3" hidden="1">2147483647</definedName>
    <definedName name="solver_itr" localSheetId="6" hidden="1">2147483647</definedName>
    <definedName name="solver_itr" localSheetId="4" hidden="1">2147483647</definedName>
    <definedName name="solver_lhs1" localSheetId="3" hidden="1">'dp-method'!$M$18</definedName>
    <definedName name="solver_lhs1" localSheetId="6" hidden="1">'IP-Method-C3'!$B$24:$K$26</definedName>
    <definedName name="solver_lhs1" localSheetId="4" hidden="1">'IP-Method-C3 (2)'!$B$24:$K$24</definedName>
    <definedName name="solver_lhs2" localSheetId="3" hidden="1">'dp-method'!$M$3:$M$7</definedName>
    <definedName name="solver_lhs2" localSheetId="6" hidden="1">'IP-Method-C3'!$M$3:$M$22</definedName>
    <definedName name="solver_lhs2" localSheetId="4" hidden="1">'IP-Method-C3 (2)'!$M$3:$M$22</definedName>
    <definedName name="solver_lhs3" localSheetId="4" hidden="1">'IP-Method-C3 (2)'!$M$3:$M$22</definedName>
    <definedName name="solver_mip" localSheetId="3" hidden="1">2147483647</definedName>
    <definedName name="solver_mip" localSheetId="6" hidden="1">2147483647</definedName>
    <definedName name="solver_mip" localSheetId="4" hidden="1">2147483647</definedName>
    <definedName name="solver_mni" localSheetId="3" hidden="1">30</definedName>
    <definedName name="solver_mni" localSheetId="6" hidden="1">30</definedName>
    <definedName name="solver_mni" localSheetId="4" hidden="1">30</definedName>
    <definedName name="solver_mrt" localSheetId="3" hidden="1">0.075</definedName>
    <definedName name="solver_mrt" localSheetId="6" hidden="1">0.075</definedName>
    <definedName name="solver_mrt" localSheetId="4" hidden="1">0.075</definedName>
    <definedName name="solver_msl" localSheetId="3" hidden="1">2</definedName>
    <definedName name="solver_msl" localSheetId="6" hidden="1">2</definedName>
    <definedName name="solver_msl" localSheetId="4" hidden="1">2</definedName>
    <definedName name="solver_neg" localSheetId="3" hidden="1">1</definedName>
    <definedName name="solver_neg" localSheetId="0" hidden="1">1</definedName>
    <definedName name="solver_neg" localSheetId="6" hidden="1">1</definedName>
    <definedName name="solver_neg" localSheetId="4" hidden="1">1</definedName>
    <definedName name="solver_nod" localSheetId="3" hidden="1">2147483647</definedName>
    <definedName name="solver_nod" localSheetId="6" hidden="1">2147483647</definedName>
    <definedName name="solver_nod" localSheetId="4" hidden="1">2147483647</definedName>
    <definedName name="solver_num" localSheetId="3" hidden="1">2</definedName>
    <definedName name="solver_num" localSheetId="0" hidden="1">0</definedName>
    <definedName name="solver_num" localSheetId="6" hidden="1">2</definedName>
    <definedName name="solver_num" localSheetId="4" hidden="1">2</definedName>
    <definedName name="solver_nwt" localSheetId="3" hidden="1">1</definedName>
    <definedName name="solver_nwt" localSheetId="6" hidden="1">1</definedName>
    <definedName name="solver_nwt" localSheetId="4" hidden="1">1</definedName>
    <definedName name="solver_opt" localSheetId="3" hidden="1">'dp-method'!$L$18</definedName>
    <definedName name="solver_opt" localSheetId="0" hidden="1">'dp-method (2)'!$E$3</definedName>
    <definedName name="solver_opt" localSheetId="6" hidden="1">'IP-Method-C3'!$M$26</definedName>
    <definedName name="solver_opt" localSheetId="4" hidden="1">'IP-Method-C3 (2)'!$M$26</definedName>
    <definedName name="solver_pre" localSheetId="3" hidden="1">0.000001</definedName>
    <definedName name="solver_pre" localSheetId="6" hidden="1">0.000001</definedName>
    <definedName name="solver_pre" localSheetId="4" hidden="1">0.000001</definedName>
    <definedName name="solver_rbv" localSheetId="3" hidden="1">1</definedName>
    <definedName name="solver_rbv" localSheetId="6" hidden="1">2</definedName>
    <definedName name="solver_rbv" localSheetId="4" hidden="1">2</definedName>
    <definedName name="solver_rel1" localSheetId="3" hidden="1">1</definedName>
    <definedName name="solver_rel1" localSheetId="6" hidden="1">1</definedName>
    <definedName name="solver_rel1" localSheetId="4" hidden="1">2</definedName>
    <definedName name="solver_rel2" localSheetId="3" hidden="1">1</definedName>
    <definedName name="solver_rel2" localSheetId="6" hidden="1">1</definedName>
    <definedName name="solver_rel2" localSheetId="4" hidden="1">1</definedName>
    <definedName name="solver_rel3" localSheetId="4" hidden="1">1</definedName>
    <definedName name="solver_rhs1" localSheetId="3" hidden="1">'dp-method'!$C$12</definedName>
    <definedName name="solver_rhs1" localSheetId="6" hidden="1">3</definedName>
    <definedName name="solver_rhs1" localSheetId="4" hidden="1">'IP-Method-C3 (2)'!$B$26</definedName>
    <definedName name="solver_rhs2" localSheetId="3" hidden="1">1</definedName>
    <definedName name="solver_rhs2" localSheetId="6" hidden="1">1</definedName>
    <definedName name="solver_rhs2" localSheetId="4" hidden="1">1</definedName>
    <definedName name="solver_rhs3" localSheetId="4" hidden="1">1</definedName>
    <definedName name="solver_rlx" localSheetId="3" hidden="1">2</definedName>
    <definedName name="solver_rlx" localSheetId="6" hidden="1">2</definedName>
    <definedName name="solver_rlx" localSheetId="4" hidden="1">2</definedName>
    <definedName name="solver_rsd" localSheetId="3" hidden="1">0</definedName>
    <definedName name="solver_rsd" localSheetId="6" hidden="1">0</definedName>
    <definedName name="solver_rsd" localSheetId="4" hidden="1">0</definedName>
    <definedName name="solver_scl" localSheetId="3" hidden="1">1</definedName>
    <definedName name="solver_scl" localSheetId="6" hidden="1">2</definedName>
    <definedName name="solver_scl" localSheetId="4" hidden="1">2</definedName>
    <definedName name="solver_sho" localSheetId="3" hidden="1">2</definedName>
    <definedName name="solver_sho" localSheetId="6" hidden="1">2</definedName>
    <definedName name="solver_sho" localSheetId="4" hidden="1">2</definedName>
    <definedName name="solver_ssz" localSheetId="3" hidden="1">100</definedName>
    <definedName name="solver_ssz" localSheetId="6" hidden="1">100</definedName>
    <definedName name="solver_ssz" localSheetId="4" hidden="1">100</definedName>
    <definedName name="solver_tim" localSheetId="3" hidden="1">2147483647</definedName>
    <definedName name="solver_tim" localSheetId="6" hidden="1">2147483647</definedName>
    <definedName name="solver_tim" localSheetId="4" hidden="1">2147483647</definedName>
    <definedName name="solver_tol" localSheetId="3" hidden="1">0.01</definedName>
    <definedName name="solver_tol" localSheetId="6" hidden="1">0.01</definedName>
    <definedName name="solver_tol" localSheetId="4" hidden="1">0.01</definedName>
    <definedName name="solver_typ" localSheetId="3" hidden="1">1</definedName>
    <definedName name="solver_typ" localSheetId="0" hidden="1">1</definedName>
    <definedName name="solver_typ" localSheetId="6" hidden="1">1</definedName>
    <definedName name="solver_typ" localSheetId="4" hidden="1">1</definedName>
    <definedName name="solver_val" localSheetId="3" hidden="1">0</definedName>
    <definedName name="solver_val" localSheetId="0" hidden="1">0</definedName>
    <definedName name="solver_val" localSheetId="6" hidden="1">0</definedName>
    <definedName name="solver_val" localSheetId="4" hidden="1">0</definedName>
    <definedName name="solver_ver" localSheetId="3" hidden="1">3</definedName>
    <definedName name="solver_ver" localSheetId="0" hidden="1">3</definedName>
    <definedName name="solver_ver" localSheetId="6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9" l="1"/>
  <c r="K24" i="9"/>
  <c r="J24" i="9"/>
  <c r="I24" i="9"/>
  <c r="H24" i="9"/>
  <c r="G24" i="9"/>
  <c r="F24" i="9"/>
  <c r="E24" i="9"/>
  <c r="D24" i="9"/>
  <c r="C24" i="9"/>
  <c r="B24" i="9"/>
  <c r="K23" i="9"/>
  <c r="J23" i="9"/>
  <c r="I23" i="9"/>
  <c r="H23" i="9"/>
  <c r="G23" i="9"/>
  <c r="F23" i="9"/>
  <c r="E23" i="9"/>
  <c r="D23" i="9"/>
  <c r="C23" i="9"/>
  <c r="B23" i="9"/>
  <c r="B19" i="3"/>
  <c r="B20" i="3"/>
  <c r="B18" i="3"/>
  <c r="C18" i="3" s="1"/>
  <c r="B21" i="3"/>
  <c r="C16" i="3"/>
  <c r="C17" i="3"/>
  <c r="C19" i="3"/>
  <c r="C20" i="3"/>
  <c r="B17" i="3"/>
  <c r="B16" i="3"/>
  <c r="L18" i="3"/>
  <c r="M18" i="3"/>
  <c r="C8" i="5"/>
  <c r="D8" i="5"/>
  <c r="E8" i="5"/>
  <c r="B8" i="5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I12" i="5" a="1"/>
  <c r="I12" i="5" s="1"/>
  <c r="I13" i="3" a="1"/>
  <c r="I13" i="3" s="1"/>
  <c r="C24" i="4"/>
  <c r="M26" i="4"/>
  <c r="K24" i="4"/>
  <c r="J24" i="4"/>
  <c r="I24" i="4"/>
  <c r="H24" i="4"/>
  <c r="G24" i="4"/>
  <c r="F24" i="4"/>
  <c r="E24" i="4"/>
  <c r="D24" i="4"/>
  <c r="B24" i="4"/>
  <c r="K23" i="4"/>
  <c r="J23" i="4"/>
  <c r="I23" i="4"/>
  <c r="H23" i="4"/>
  <c r="G23" i="4"/>
  <c r="F23" i="4"/>
  <c r="E23" i="4"/>
  <c r="D23" i="4"/>
  <c r="C23" i="4"/>
  <c r="B23" i="4"/>
  <c r="C23" i="1"/>
  <c r="D23" i="1"/>
  <c r="E23" i="1"/>
  <c r="F23" i="1"/>
  <c r="G23" i="1"/>
  <c r="H23" i="1"/>
  <c r="I23" i="1"/>
  <c r="J23" i="1"/>
  <c r="K23" i="1"/>
  <c r="B23" i="1"/>
  <c r="H24" i="1"/>
  <c r="C21" i="3" l="1"/>
  <c r="F24" i="1"/>
  <c r="G24" i="1"/>
  <c r="K24" i="1"/>
  <c r="E24" i="1"/>
  <c r="C24" i="1"/>
  <c r="I24" i="1"/>
  <c r="J24" i="1"/>
  <c r="M26" i="1"/>
  <c r="B24" i="1"/>
  <c r="D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<sst xmlns="http://schemas.openxmlformats.org/spreadsheetml/2006/main" count="454" uniqueCount="208">
  <si>
    <t>patient</t>
  </si>
  <si>
    <t>day</t>
  </si>
  <si>
    <t>request</t>
  </si>
  <si>
    <t>capacity</t>
  </si>
  <si>
    <t>take it</t>
  </si>
  <si>
    <t>number of patients that day</t>
  </si>
  <si>
    <t>ri</t>
  </si>
  <si>
    <t>remaing bed that day</t>
  </si>
  <si>
    <t>di</t>
  </si>
  <si>
    <t>discharged patient that day</t>
  </si>
  <si>
    <t>ai</t>
  </si>
  <si>
    <t>admitted that day</t>
  </si>
  <si>
    <t>pt</t>
  </si>
  <si>
    <t>ps</t>
  </si>
  <si>
    <t>patient stay days</t>
  </si>
  <si>
    <t>number of patient admitted a day</t>
  </si>
  <si>
    <t>&lt;= ri</t>
  </si>
  <si>
    <t xml:space="preserve">  </t>
  </si>
  <si>
    <t>Microsoft Excel 16.0 Answer Report</t>
  </si>
  <si>
    <t>Worksheet: [multi-period-resource.xlsx]Sheet1</t>
  </si>
  <si>
    <t>Report Created: 1/23/2022 11:44:08 AM</t>
  </si>
  <si>
    <t>Result: Solver found a solution.  All Constraints and optimality conditions are satisfied.</t>
  </si>
  <si>
    <t>Solver Engine</t>
  </si>
  <si>
    <t>Engine: Simplex LP</t>
  </si>
  <si>
    <t>Solution Time: 0.016 Seconds.</t>
  </si>
  <si>
    <t>Iterations: 17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</si>
  <si>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</si>
  <si>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</si>
  <si>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</si>
  <si>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</si>
  <si>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</si>
  <si>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</si>
  <si>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</si>
  <si>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</si>
  <si>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</si>
  <si>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</si>
  <si>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</si>
  <si>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</si>
  <si>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</si>
  <si>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</si>
  <si>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</si>
  <si>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$M$26</t>
  </si>
  <si>
    <t>capacity take it</t>
  </si>
  <si>
    <t>$M$3</t>
  </si>
  <si>
    <t>Contin</t>
  </si>
  <si>
    <t>$M$4</t>
  </si>
  <si>
    <t>$M$5</t>
  </si>
  <si>
    <t>$M$6</t>
  </si>
  <si>
    <t>$M$7</t>
  </si>
  <si>
    <t>$M$8</t>
  </si>
  <si>
    <t>$M$9</t>
  </si>
  <si>
    <t>$M$10</t>
  </si>
  <si>
    <t>$M$11</t>
  </si>
  <si>
    <t>$M$12</t>
  </si>
  <si>
    <t>$M$13</t>
  </si>
  <si>
    <t>$M$14</t>
  </si>
  <si>
    <t>$M$15</t>
  </si>
  <si>
    <t>$M$16</t>
  </si>
  <si>
    <t>$M$17</t>
  </si>
  <si>
    <t>$M$18</t>
  </si>
  <si>
    <t>$M$19</t>
  </si>
  <si>
    <t>$M$20</t>
  </si>
  <si>
    <t>$M$21</t>
  </si>
  <si>
    <t>$M$22</t>
  </si>
  <si>
    <t>$B$24</t>
  </si>
  <si>
    <t>request day</t>
  </si>
  <si>
    <t>$B$24&lt;=3</t>
  </si>
  <si>
    <t>Binding</t>
  </si>
  <si>
    <t>$C$24</t>
  </si>
  <si>
    <t>$C$24&lt;=3</t>
  </si>
  <si>
    <t>$D$24</t>
  </si>
  <si>
    <t>$D$24&lt;=3</t>
  </si>
  <si>
    <t>Not Binding</t>
  </si>
  <si>
    <t>$E$24</t>
  </si>
  <si>
    <t>$E$24&lt;=3</t>
  </si>
  <si>
    <t>$F$24</t>
  </si>
  <si>
    <t>$F$24&lt;=3</t>
  </si>
  <si>
    <t>$G$24</t>
  </si>
  <si>
    <t>$G$24&lt;=3</t>
  </si>
  <si>
    <t>$H$24</t>
  </si>
  <si>
    <t>$H$24&lt;=3</t>
  </si>
  <si>
    <t>$I$24</t>
  </si>
  <si>
    <t>$I$24&lt;=3</t>
  </si>
  <si>
    <t>$J$24</t>
  </si>
  <si>
    <t>$J$24&lt;=3</t>
  </si>
  <si>
    <t>$K$24</t>
  </si>
  <si>
    <t>$K$24&lt;=3</t>
  </si>
  <si>
    <t>$B$25</t>
  </si>
  <si>
    <t>$B$25&lt;=3</t>
  </si>
  <si>
    <t>$C$25</t>
  </si>
  <si>
    <t>$C$25&lt;=3</t>
  </si>
  <si>
    <t>$D$25</t>
  </si>
  <si>
    <t>$D$25&lt;=3</t>
  </si>
  <si>
    <t>$E$25</t>
  </si>
  <si>
    <t>$E$25&lt;=3</t>
  </si>
  <si>
    <t>$F$25</t>
  </si>
  <si>
    <t>$F$25&lt;=3</t>
  </si>
  <si>
    <t>$G$25</t>
  </si>
  <si>
    <t>$G$25&lt;=3</t>
  </si>
  <si>
    <t>$H$25</t>
  </si>
  <si>
    <t>$H$25&lt;=3</t>
  </si>
  <si>
    <t>$I$25</t>
  </si>
  <si>
    <t>$I$25&lt;=3</t>
  </si>
  <si>
    <t>$J$25</t>
  </si>
  <si>
    <t>$J$25&lt;=3</t>
  </si>
  <si>
    <t>$K$25</t>
  </si>
  <si>
    <t>$K$25&lt;=3</t>
  </si>
  <si>
    <t>$B$26</t>
  </si>
  <si>
    <t>capacity day</t>
  </si>
  <si>
    <t>$B$26&lt;=3</t>
  </si>
  <si>
    <t>$C$26</t>
  </si>
  <si>
    <t>$C$26&lt;=3</t>
  </si>
  <si>
    <t>$D$26</t>
  </si>
  <si>
    <t>$D$26&lt;=3</t>
  </si>
  <si>
    <t>$E$26</t>
  </si>
  <si>
    <t>$E$26&lt;=3</t>
  </si>
  <si>
    <t>$F$26</t>
  </si>
  <si>
    <t>$F$26&lt;=3</t>
  </si>
  <si>
    <t>$G$26</t>
  </si>
  <si>
    <t>$G$26&lt;=3</t>
  </si>
  <si>
    <t>$H$26</t>
  </si>
  <si>
    <t>$H$26&lt;=3</t>
  </si>
  <si>
    <t>$I$26</t>
  </si>
  <si>
    <t>$I$26&lt;=3</t>
  </si>
  <si>
    <t>$J$26</t>
  </si>
  <si>
    <t>$J$26&lt;=3</t>
  </si>
  <si>
    <t>$K$26</t>
  </si>
  <si>
    <t>$K$26&lt;=3</t>
  </si>
  <si>
    <t>$M$3&lt;=1</t>
  </si>
  <si>
    <t>$M$4&lt;=1</t>
  </si>
  <si>
    <t>$M$5&lt;=1</t>
  </si>
  <si>
    <t>$M$6&lt;=1</t>
  </si>
  <si>
    <t>$M$7&lt;=1</t>
  </si>
  <si>
    <t>$M$8&lt;=1</t>
  </si>
  <si>
    <t>$M$9&lt;=1</t>
  </si>
  <si>
    <t>$M$10&lt;=1</t>
  </si>
  <si>
    <t>$M$11&lt;=1</t>
  </si>
  <si>
    <t>$M$12&lt;=1</t>
  </si>
  <si>
    <t>$M$13&lt;=1</t>
  </si>
  <si>
    <t>$M$14&lt;=1</t>
  </si>
  <si>
    <t>$M$15&lt;=1</t>
  </si>
  <si>
    <t>$M$16&lt;=1</t>
  </si>
  <si>
    <t>$M$17&lt;=1</t>
  </si>
  <si>
    <t>$M$18&lt;=1</t>
  </si>
  <si>
    <t>$M$19&lt;=1</t>
  </si>
  <si>
    <t>$M$20&lt;=1</t>
  </si>
  <si>
    <t>$M$21&lt;=1</t>
  </si>
  <si>
    <t>$M$22&lt;=1</t>
  </si>
  <si>
    <t>$M$3:$M$22</t>
  </si>
  <si>
    <t>$B$24:$K$26 &lt;= 3</t>
  </si>
  <si>
    <t>$M$3:$M$22 &lt;= 1</t>
  </si>
  <si>
    <t xml:space="preserve">capacity </t>
  </si>
  <si>
    <t xml:space="preserve"> </t>
  </si>
  <si>
    <t>p1</t>
  </si>
  <si>
    <t>p2</t>
  </si>
  <si>
    <t>p3</t>
  </si>
  <si>
    <t>p4</t>
  </si>
  <si>
    <t>p5</t>
  </si>
  <si>
    <t>value</t>
  </si>
  <si>
    <t>days</t>
  </si>
  <si>
    <t>capacity options</t>
  </si>
  <si>
    <t>Objective</t>
  </si>
  <si>
    <t>max value</t>
  </si>
  <si>
    <t>not arrived</t>
  </si>
  <si>
    <t xml:space="preserve">    </t>
  </si>
  <si>
    <t>select</t>
  </si>
  <si>
    <t>100 not picked</t>
  </si>
  <si>
    <t xml:space="preserve">   </t>
  </si>
  <si>
    <t>Region 1</t>
  </si>
  <si>
    <t>Region 2</t>
  </si>
  <si>
    <t>Low</t>
  </si>
  <si>
    <t>Medium</t>
  </si>
  <si>
    <t>High</t>
  </si>
  <si>
    <t>15(10)</t>
  </si>
  <si>
    <t>10(5)</t>
  </si>
  <si>
    <t>5(10)</t>
  </si>
  <si>
    <t>10(15)</t>
  </si>
  <si>
    <t>Next Day</t>
  </si>
  <si>
    <r>
      <t>5+</t>
    </r>
    <r>
      <rPr>
        <sz val="11"/>
        <color rgb="FFFF0000"/>
        <rFont val="Calibri"/>
        <family val="2"/>
        <scheme val="minor"/>
      </rPr>
      <t>5(5)</t>
    </r>
  </si>
  <si>
    <t>Added Resources</t>
  </si>
  <si>
    <t>Low Requires Drugs</t>
  </si>
  <si>
    <t>Don’t need to be moved we wait for drugs</t>
  </si>
  <si>
    <t xml:space="preserve">Medium can be moved </t>
  </si>
  <si>
    <t>High resources are moved</t>
  </si>
  <si>
    <t>instead of making decision forward, we move backwards</t>
  </si>
  <si>
    <t xml:space="preserve">decision </t>
  </si>
  <si>
    <t>Day 1</t>
  </si>
  <si>
    <t>total</t>
  </si>
  <si>
    <t>A</t>
  </si>
  <si>
    <t>no</t>
  </si>
  <si>
    <t>B</t>
  </si>
  <si>
    <t>C</t>
  </si>
  <si>
    <t>D</t>
  </si>
  <si>
    <t>E</t>
  </si>
  <si>
    <t>p1p2</t>
  </si>
  <si>
    <t>F</t>
  </si>
  <si>
    <t>p1p3</t>
  </si>
  <si>
    <t>G</t>
  </si>
  <si>
    <t>p2p3</t>
  </si>
  <si>
    <t>Day 2 (day 1 no)</t>
  </si>
  <si>
    <t>AH</t>
  </si>
  <si>
    <t>Day 2 (day 1 p1)</t>
  </si>
  <si>
    <t>BJ</t>
  </si>
  <si>
    <t xml:space="preserve">Day 3 - </t>
  </si>
  <si>
    <t>AHK</t>
  </si>
  <si>
    <t>Day 4</t>
  </si>
  <si>
    <t>AHKO</t>
  </si>
  <si>
    <t>AHLP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</si>
</sst>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5" fillId="5" borderId="0" xfId="2"/>
    <xf numFmtId="0" fontId="4" fillId="4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1C81-1E65-438D-A200-356ECF7698DE}">
  <dimension ref="A1:I23"/>
  <sheetViews>
    <sheetView tabSelected="1" workbookViewId="0">
      <selection activeCell="L25" sqref="L25"/>
    </sheetView>
  </sheetViews>
  <sheetFormatPr defaultRowHeight="14.4" x14ac:dyDescent="0.3"/>
  <sheetData>
    <row r="1" spans="1:9" x14ac:dyDescent="0.3">
      <c r="C1" t="s">
        <v>1</v>
      </c>
    </row>
    <row r="2" spans="1:9" x14ac:dyDescent="0.3">
      <c r="B2">
        <v>1</v>
      </c>
      <c r="C2">
        <v>2</v>
      </c>
      <c r="D2">
        <v>3</v>
      </c>
      <c r="E2">
        <v>4</v>
      </c>
      <c r="F2">
        <v>5</v>
      </c>
      <c r="G2" t="s">
        <v>158</v>
      </c>
      <c r="H2" t="s">
        <v>159</v>
      </c>
    </row>
    <row r="3" spans="1:9" x14ac:dyDescent="0.3">
      <c r="A3" t="s">
        <v>153</v>
      </c>
      <c r="B3">
        <v>1</v>
      </c>
      <c r="C3">
        <v>1</v>
      </c>
      <c r="D3">
        <v>1</v>
      </c>
      <c r="G3">
        <v>8</v>
      </c>
      <c r="H3">
        <v>3</v>
      </c>
    </row>
    <row r="4" spans="1:9" x14ac:dyDescent="0.3">
      <c r="A4" t="s">
        <v>154</v>
      </c>
      <c r="B4">
        <v>1</v>
      </c>
      <c r="C4">
        <v>1</v>
      </c>
      <c r="D4">
        <v>1</v>
      </c>
      <c r="E4">
        <v>1</v>
      </c>
      <c r="G4">
        <v>7</v>
      </c>
      <c r="H4">
        <v>4</v>
      </c>
    </row>
    <row r="5" spans="1:9" x14ac:dyDescent="0.3">
      <c r="A5" t="s">
        <v>155</v>
      </c>
      <c r="B5">
        <v>1</v>
      </c>
      <c r="G5">
        <v>3</v>
      </c>
      <c r="H5">
        <v>1</v>
      </c>
    </row>
    <row r="6" spans="1:9" x14ac:dyDescent="0.3">
      <c r="A6" t="s">
        <v>156</v>
      </c>
      <c r="B6">
        <v>0</v>
      </c>
      <c r="C6">
        <v>1</v>
      </c>
      <c r="D6">
        <v>1</v>
      </c>
      <c r="E6">
        <v>1</v>
      </c>
      <c r="G6">
        <v>5</v>
      </c>
      <c r="H6">
        <v>3</v>
      </c>
    </row>
    <row r="7" spans="1:9" x14ac:dyDescent="0.3">
      <c r="A7" t="s">
        <v>157</v>
      </c>
      <c r="B7">
        <v>0</v>
      </c>
      <c r="C7" t="s">
        <v>163</v>
      </c>
      <c r="D7">
        <v>1</v>
      </c>
      <c r="E7">
        <v>1</v>
      </c>
      <c r="G7">
        <v>6</v>
      </c>
      <c r="H7">
        <v>2</v>
      </c>
    </row>
    <row r="8" spans="1:9" x14ac:dyDescent="0.3">
      <c r="B8">
        <f>SUM(B3:B7)</f>
        <v>3</v>
      </c>
      <c r="C8">
        <f>SUM(C3:C7)</f>
        <v>3</v>
      </c>
      <c r="D8">
        <f>SUM(D3:D7)</f>
        <v>4</v>
      </c>
      <c r="E8">
        <f>SUM(E3:E7)</f>
        <v>3</v>
      </c>
    </row>
    <row r="10" spans="1:9" x14ac:dyDescent="0.3">
      <c r="B10" t="s">
        <v>160</v>
      </c>
    </row>
    <row r="11" spans="1:9" x14ac:dyDescent="0.3">
      <c r="B11">
        <v>1</v>
      </c>
      <c r="C11">
        <v>2</v>
      </c>
      <c r="D11">
        <v>2</v>
      </c>
      <c r="E11">
        <v>2</v>
      </c>
      <c r="F11" t="s">
        <v>161</v>
      </c>
      <c r="G11" t="s">
        <v>162</v>
      </c>
    </row>
    <row r="12" spans="1:9" x14ac:dyDescent="0.3">
      <c r="B12">
        <v>3</v>
      </c>
      <c r="I12" cm="1">
        <f t="array" ref="I12">_xlfn.IFS(G3&gt;G4,1,G3&gt;G5,1,G3&gt;G6,1,G3&gt;G7,1,SUM C15:C19&gt;=2,0)</f>
        <v>1</v>
      </c>
    </row>
    <row r="13" spans="1:9" x14ac:dyDescent="0.3">
      <c r="B13">
        <v>4</v>
      </c>
    </row>
    <row r="14" spans="1:9" x14ac:dyDescent="0.3">
      <c r="B14" s="8">
        <v>0</v>
      </c>
      <c r="C14" s="8">
        <v>1</v>
      </c>
      <c r="D14" s="8">
        <v>2</v>
      </c>
      <c r="E14" s="8">
        <v>3</v>
      </c>
      <c r="F14" s="8">
        <v>4</v>
      </c>
    </row>
    <row r="15" spans="1:9" x14ac:dyDescent="0.3">
      <c r="A15" t="s">
        <v>153</v>
      </c>
      <c r="B15">
        <v>8</v>
      </c>
      <c r="C15" cm="1">
        <f t="array" ref="C15">_xlfn.IFS(B11&gt;=2,0,G3&gt;G4,1,0,G3&gt;G5,1,0,G3&gt;G6,1,0,G3&gt;G7,1,0)</f>
        <v>1</v>
      </c>
    </row>
    <row r="16" spans="1:9" x14ac:dyDescent="0.3">
      <c r="A16" t="s">
        <v>154</v>
      </c>
      <c r="B16">
        <v>7</v>
      </c>
      <c r="C16" cm="1">
        <f t="array" ref="C16">_xlfn.IFS(B11&gt;=2,0,G4&gt;G3,1,0,G4&gt;G5,1,0,G4&gt;G6,1,0,G5&gt;G4&gt;G7,1,0)</f>
        <v>0</v>
      </c>
    </row>
    <row r="17" spans="1:5" x14ac:dyDescent="0.3">
      <c r="A17" t="s">
        <v>155</v>
      </c>
      <c r="B17">
        <v>7</v>
      </c>
      <c r="C17" cm="1">
        <f t="array" ref="C17">_xlfn.IFS(B11&gt;=2,0,G5&gt;G4,1,0,G5&gt;G3,1,0,G5&gt;G6,1,0,G6&gt;G7,1,0)</f>
        <v>0</v>
      </c>
    </row>
    <row r="18" spans="1:5" x14ac:dyDescent="0.3">
      <c r="A18" t="s">
        <v>156</v>
      </c>
      <c r="B18">
        <v>7</v>
      </c>
      <c r="C18" cm="1">
        <f t="array" ref="C18">_xlfn.IFS(B11&gt;=2,0,G6&gt;G5,1,0,G6&gt;G4,1,0,G6&gt;G3,1,0,G6&gt;G7,1,0)</f>
        <v>1</v>
      </c>
    </row>
    <row r="19" spans="1:5" x14ac:dyDescent="0.3">
      <c r="A19" t="s">
        <v>157</v>
      </c>
      <c r="B19">
        <v>0</v>
      </c>
      <c r="C19" cm="1">
        <f t="array" ref="C19">_xlfn.IFS(B11&gt;=2,0,G7&gt;G6,1,0,G7&gt;G5,1,0,G7&gt;G4,1,0,G7&gt;G3,1,0)</f>
        <v>1</v>
      </c>
    </row>
    <row r="21" spans="1:5" x14ac:dyDescent="0.3">
      <c r="E21" t="s">
        <v>164</v>
      </c>
    </row>
    <row r="23" spans="1:5" x14ac:dyDescent="0.3">
      <c r="B23" t="s">
        <v>152</v>
      </c>
    </row>
  </sheetData>
  <conditionalFormatting sqref="B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C7AF-25CE-453F-81A6-DEDB112C8E09}">
  <dimension ref="A1:S27"/>
  <sheetViews>
    <sheetView workbookViewId="0">
      <selection activeCell="M26" sqref="M26"/>
    </sheetView>
  </sheetViews>
  <sheetFormatPr defaultRowHeight="14.4" x14ac:dyDescent="0.3"/>
  <sheetData>
    <row r="1" spans="1:19" x14ac:dyDescent="0.3">
      <c r="B1" t="s">
        <v>1</v>
      </c>
    </row>
    <row r="2" spans="1:19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4</v>
      </c>
    </row>
    <row r="3" spans="1:19" x14ac:dyDescent="0.3">
      <c r="A3">
        <v>1</v>
      </c>
      <c r="B3" t="s">
        <v>152</v>
      </c>
      <c r="C3">
        <v>1</v>
      </c>
      <c r="D3">
        <v>1</v>
      </c>
      <c r="M3">
        <v>0</v>
      </c>
    </row>
    <row r="4" spans="1:19" x14ac:dyDescent="0.3">
      <c r="A4">
        <v>2</v>
      </c>
      <c r="C4">
        <v>1</v>
      </c>
      <c r="D4">
        <v>1</v>
      </c>
      <c r="E4">
        <v>1</v>
      </c>
      <c r="F4">
        <v>1</v>
      </c>
      <c r="G4">
        <v>1</v>
      </c>
      <c r="M4">
        <v>1</v>
      </c>
    </row>
    <row r="5" spans="1:19" x14ac:dyDescent="0.3">
      <c r="A5">
        <v>3</v>
      </c>
      <c r="E5">
        <v>1</v>
      </c>
      <c r="F5">
        <v>1</v>
      </c>
      <c r="M5">
        <v>0</v>
      </c>
    </row>
    <row r="6" spans="1:19" x14ac:dyDescent="0.3">
      <c r="A6">
        <v>4</v>
      </c>
      <c r="F6">
        <v>1</v>
      </c>
      <c r="G6">
        <v>1</v>
      </c>
      <c r="H6">
        <v>1</v>
      </c>
      <c r="M6">
        <v>1</v>
      </c>
    </row>
    <row r="7" spans="1:19" x14ac:dyDescent="0.3">
      <c r="A7">
        <v>5</v>
      </c>
      <c r="M7">
        <v>0</v>
      </c>
      <c r="O7" t="s">
        <v>12</v>
      </c>
      <c r="P7" t="s">
        <v>5</v>
      </c>
    </row>
    <row r="8" spans="1:19" x14ac:dyDescent="0.3">
      <c r="A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 t="s">
        <v>6</v>
      </c>
      <c r="P8" t="s">
        <v>7</v>
      </c>
    </row>
    <row r="9" spans="1:19" x14ac:dyDescent="0.3">
      <c r="A9">
        <v>7</v>
      </c>
      <c r="D9">
        <v>1</v>
      </c>
      <c r="E9">
        <v>1</v>
      </c>
      <c r="F9">
        <v>1</v>
      </c>
      <c r="G9">
        <v>1</v>
      </c>
      <c r="M9">
        <v>0</v>
      </c>
      <c r="O9" t="s">
        <v>8</v>
      </c>
      <c r="P9" t="s">
        <v>9</v>
      </c>
    </row>
    <row r="10" spans="1:19" x14ac:dyDescent="0.3">
      <c r="A10">
        <v>8</v>
      </c>
      <c r="B10">
        <v>1</v>
      </c>
      <c r="C10">
        <v>1</v>
      </c>
      <c r="D10">
        <v>1</v>
      </c>
      <c r="E10">
        <v>1</v>
      </c>
      <c r="M10">
        <v>1</v>
      </c>
      <c r="O10" t="s">
        <v>10</v>
      </c>
      <c r="P10" t="s">
        <v>11</v>
      </c>
    </row>
    <row r="11" spans="1:19" x14ac:dyDescent="0.3">
      <c r="A11">
        <v>9</v>
      </c>
      <c r="D11">
        <v>1</v>
      </c>
      <c r="E11">
        <v>1</v>
      </c>
      <c r="F11">
        <v>1</v>
      </c>
      <c r="G11">
        <v>1</v>
      </c>
      <c r="M11">
        <v>0</v>
      </c>
      <c r="O11" t="s">
        <v>13</v>
      </c>
      <c r="P11" t="s">
        <v>14</v>
      </c>
    </row>
    <row r="12" spans="1:19" x14ac:dyDescent="0.3">
      <c r="A12">
        <v>10</v>
      </c>
      <c r="M12">
        <v>0</v>
      </c>
      <c r="O12" t="s">
        <v>17</v>
      </c>
      <c r="P12" t="s">
        <v>15</v>
      </c>
      <c r="S12" t="s">
        <v>16</v>
      </c>
    </row>
    <row r="13" spans="1:19" x14ac:dyDescent="0.3">
      <c r="A13">
        <v>11</v>
      </c>
      <c r="C13">
        <v>1</v>
      </c>
      <c r="D13">
        <v>1</v>
      </c>
      <c r="M13">
        <v>0</v>
      </c>
    </row>
    <row r="14" spans="1:19" x14ac:dyDescent="0.3">
      <c r="A14">
        <v>12</v>
      </c>
      <c r="D14">
        <v>1</v>
      </c>
      <c r="E14">
        <v>1</v>
      </c>
      <c r="F14">
        <v>1</v>
      </c>
      <c r="M14">
        <v>0</v>
      </c>
    </row>
    <row r="15" spans="1:19" x14ac:dyDescent="0.3">
      <c r="A15">
        <v>13</v>
      </c>
      <c r="C15">
        <v>1</v>
      </c>
      <c r="D15">
        <v>1</v>
      </c>
      <c r="E15">
        <v>1</v>
      </c>
      <c r="M15">
        <v>0</v>
      </c>
    </row>
    <row r="16" spans="1:19" x14ac:dyDescent="0.3">
      <c r="A16">
        <v>14</v>
      </c>
      <c r="B16">
        <v>1</v>
      </c>
      <c r="M16">
        <v>1</v>
      </c>
    </row>
    <row r="17" spans="1:13" x14ac:dyDescent="0.3">
      <c r="A17">
        <v>15</v>
      </c>
      <c r="C17">
        <v>1</v>
      </c>
      <c r="D17">
        <v>1</v>
      </c>
      <c r="E17">
        <v>1</v>
      </c>
      <c r="M17">
        <v>0</v>
      </c>
    </row>
    <row r="18" spans="1:13" x14ac:dyDescent="0.3">
      <c r="A18">
        <v>16</v>
      </c>
      <c r="B18">
        <v>1</v>
      </c>
      <c r="C18">
        <v>1</v>
      </c>
      <c r="D18">
        <v>1</v>
      </c>
      <c r="E18">
        <v>1</v>
      </c>
      <c r="M18">
        <v>1</v>
      </c>
    </row>
    <row r="19" spans="1:13" x14ac:dyDescent="0.3">
      <c r="A19">
        <v>17</v>
      </c>
      <c r="C19">
        <v>1</v>
      </c>
      <c r="D19">
        <v>1</v>
      </c>
      <c r="M19">
        <v>0</v>
      </c>
    </row>
    <row r="20" spans="1:13" x14ac:dyDescent="0.3">
      <c r="A20">
        <v>18</v>
      </c>
      <c r="F20">
        <v>1</v>
      </c>
      <c r="M20">
        <v>0</v>
      </c>
    </row>
    <row r="21" spans="1:13" x14ac:dyDescent="0.3">
      <c r="A21">
        <v>19</v>
      </c>
      <c r="M21">
        <v>0</v>
      </c>
    </row>
    <row r="22" spans="1:13" x14ac:dyDescent="0.3">
      <c r="A22">
        <v>20</v>
      </c>
      <c r="M22">
        <v>0</v>
      </c>
    </row>
    <row r="23" spans="1:13" x14ac:dyDescent="0.3">
      <c r="B23">
        <f>SUM(B3:B22)</f>
        <v>3</v>
      </c>
      <c r="C23">
        <f t="shared" ref="C23:K23" si="0">SUM(C3:C22)</f>
        <v>8</v>
      </c>
      <c r="D23">
        <f t="shared" si="0"/>
        <v>11</v>
      </c>
      <c r="E23">
        <f t="shared" si="0"/>
        <v>9</v>
      </c>
      <c r="F23">
        <f t="shared" si="0"/>
        <v>8</v>
      </c>
      <c r="G23">
        <f t="shared" si="0"/>
        <v>5</v>
      </c>
      <c r="H23">
        <f t="shared" si="0"/>
        <v>2</v>
      </c>
      <c r="I23">
        <f t="shared" si="0"/>
        <v>1</v>
      </c>
      <c r="J23">
        <f t="shared" si="0"/>
        <v>1</v>
      </c>
      <c r="K23">
        <f t="shared" si="0"/>
        <v>1</v>
      </c>
    </row>
    <row r="24" spans="1:13" x14ac:dyDescent="0.3">
      <c r="A24" t="s">
        <v>2</v>
      </c>
      <c r="B24">
        <f>SUMPRODUCT(B3:B22,$M3:$M22)</f>
        <v>3</v>
      </c>
      <c r="C24">
        <f>SUMPRODUCT(C3:C22,$M3:$M22)</f>
        <v>3</v>
      </c>
      <c r="D24">
        <f t="shared" ref="D24:K24" si="1">SUMPRODUCT(D3:D22,$M3:$M22)</f>
        <v>3</v>
      </c>
      <c r="E24">
        <f t="shared" si="1"/>
        <v>3</v>
      </c>
      <c r="F24">
        <f t="shared" si="1"/>
        <v>3</v>
      </c>
      <c r="G24">
        <f t="shared" si="1"/>
        <v>3</v>
      </c>
      <c r="H24">
        <f t="shared" si="1"/>
        <v>2</v>
      </c>
      <c r="I24">
        <f t="shared" si="1"/>
        <v>1</v>
      </c>
      <c r="J24">
        <f t="shared" si="1"/>
        <v>1</v>
      </c>
      <c r="K24">
        <f t="shared" si="1"/>
        <v>1</v>
      </c>
    </row>
    <row r="25" spans="1:13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 x14ac:dyDescent="0.3">
      <c r="A26" t="s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M26">
        <f>SUM(M3:M22)</f>
        <v>6</v>
      </c>
    </row>
    <row r="27" spans="1:13" x14ac:dyDescent="0.3">
      <c r="A2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71A6-DD84-4D7A-9929-180C13EF6035}">
  <dimension ref="A1:S17"/>
  <sheetViews>
    <sheetView workbookViewId="0">
      <selection activeCell="G7" sqref="G7"/>
    </sheetView>
  </sheetViews>
  <sheetFormatPr defaultRowHeight="14.4" x14ac:dyDescent="0.3"/>
  <sheetData>
    <row r="1" spans="1:19" x14ac:dyDescent="0.3">
      <c r="C1" t="s">
        <v>168</v>
      </c>
      <c r="E1" t="s">
        <v>177</v>
      </c>
      <c r="H1" t="s">
        <v>179</v>
      </c>
      <c r="O1" t="s">
        <v>169</v>
      </c>
      <c r="R1" t="s">
        <v>179</v>
      </c>
    </row>
    <row r="2" spans="1:19" x14ac:dyDescent="0.3">
      <c r="A2" s="10"/>
      <c r="B2" s="10" t="s">
        <v>170</v>
      </c>
      <c r="C2" s="10" t="s">
        <v>171</v>
      </c>
      <c r="D2" s="10" t="s">
        <v>172</v>
      </c>
      <c r="E2" s="10" t="s">
        <v>170</v>
      </c>
      <c r="F2" s="10" t="s">
        <v>171</v>
      </c>
      <c r="G2" s="10" t="s">
        <v>172</v>
      </c>
      <c r="H2" s="10"/>
      <c r="L2" s="11"/>
      <c r="M2" s="10" t="s">
        <v>170</v>
      </c>
      <c r="N2" s="10" t="s">
        <v>171</v>
      </c>
      <c r="O2" s="10" t="s">
        <v>172</v>
      </c>
      <c r="P2" s="11"/>
      <c r="Q2" s="11"/>
      <c r="R2" s="11"/>
      <c r="S2" s="11"/>
    </row>
    <row r="3" spans="1:19" x14ac:dyDescent="0.3">
      <c r="A3" s="10"/>
      <c r="B3" s="10" t="s">
        <v>174</v>
      </c>
      <c r="C3" s="10" t="s">
        <v>173</v>
      </c>
      <c r="D3" s="10" t="s">
        <v>174</v>
      </c>
      <c r="E3" s="10" t="s">
        <v>178</v>
      </c>
      <c r="F3" s="10"/>
      <c r="G3" s="10"/>
      <c r="H3" s="10"/>
      <c r="L3" s="11"/>
      <c r="M3" s="10" t="s">
        <v>175</v>
      </c>
      <c r="N3" s="10" t="s">
        <v>176</v>
      </c>
      <c r="O3" s="10" t="s">
        <v>175</v>
      </c>
      <c r="P3" s="11"/>
      <c r="Q3" s="11"/>
      <c r="R3" s="11"/>
      <c r="S3" s="11"/>
    </row>
    <row r="4" spans="1:19" x14ac:dyDescent="0.3">
      <c r="A4" s="10"/>
      <c r="B4" s="10"/>
      <c r="C4" s="10"/>
      <c r="D4" s="10"/>
      <c r="E4" s="10"/>
      <c r="F4" s="10"/>
      <c r="G4" s="10"/>
      <c r="H4" s="10"/>
      <c r="L4" s="11"/>
      <c r="M4" s="11"/>
      <c r="N4" s="11"/>
      <c r="O4" s="11"/>
      <c r="P4" s="11"/>
      <c r="Q4" s="11"/>
      <c r="R4" s="11"/>
      <c r="S4" s="11"/>
    </row>
    <row r="5" spans="1:19" x14ac:dyDescent="0.3">
      <c r="A5" s="10"/>
      <c r="B5" s="10"/>
      <c r="C5" s="10"/>
      <c r="D5" s="10"/>
      <c r="E5" s="10"/>
      <c r="F5" s="10"/>
      <c r="G5" s="10"/>
      <c r="H5" s="10"/>
      <c r="L5" s="11"/>
      <c r="M5" s="11"/>
      <c r="N5" s="11"/>
      <c r="O5" s="11"/>
      <c r="P5" s="11"/>
      <c r="Q5" s="11"/>
      <c r="R5" s="11"/>
      <c r="S5" s="11"/>
    </row>
    <row r="6" spans="1:19" x14ac:dyDescent="0.3">
      <c r="A6" s="10"/>
      <c r="B6" s="10"/>
      <c r="C6" s="10"/>
      <c r="D6" s="10"/>
      <c r="E6" s="10"/>
      <c r="F6" s="10"/>
      <c r="G6" s="10"/>
      <c r="H6" s="10"/>
      <c r="L6" s="11"/>
      <c r="M6" s="11"/>
      <c r="N6" s="11"/>
      <c r="O6" s="11"/>
      <c r="P6" s="11"/>
      <c r="Q6" s="11"/>
      <c r="R6" s="11"/>
      <c r="S6" s="11"/>
    </row>
    <row r="7" spans="1:19" x14ac:dyDescent="0.3">
      <c r="A7" s="10"/>
      <c r="B7" s="10"/>
      <c r="C7" s="10"/>
      <c r="D7" s="10"/>
      <c r="E7" s="10"/>
      <c r="F7" s="10"/>
      <c r="G7" s="10"/>
      <c r="H7" s="10"/>
      <c r="L7" s="11"/>
      <c r="M7" s="11"/>
      <c r="N7" s="11"/>
      <c r="O7" s="11"/>
      <c r="P7" s="11"/>
      <c r="Q7" s="11"/>
      <c r="R7" s="11"/>
      <c r="S7" s="11"/>
    </row>
    <row r="8" spans="1:19" x14ac:dyDescent="0.3">
      <c r="A8" s="10"/>
      <c r="B8" s="10"/>
      <c r="C8" s="10"/>
      <c r="D8" s="10"/>
      <c r="E8" s="10"/>
      <c r="F8" s="10"/>
      <c r="G8" s="10"/>
      <c r="H8" s="10"/>
      <c r="L8" s="11"/>
      <c r="M8" s="11"/>
      <c r="N8" s="11"/>
      <c r="O8" s="11"/>
      <c r="P8" s="11"/>
      <c r="Q8" s="11"/>
      <c r="R8" s="11"/>
      <c r="S8" s="11"/>
    </row>
    <row r="9" spans="1:19" x14ac:dyDescent="0.3">
      <c r="A9" s="10"/>
      <c r="B9" s="10"/>
      <c r="C9" s="10"/>
      <c r="D9" s="10"/>
      <c r="E9" s="10"/>
      <c r="F9" s="10"/>
      <c r="G9" s="10"/>
      <c r="H9" s="10"/>
      <c r="L9" s="11"/>
      <c r="M9" s="11"/>
      <c r="N9" s="11"/>
      <c r="O9" s="11"/>
      <c r="P9" s="11"/>
      <c r="Q9" s="11"/>
      <c r="R9" s="11"/>
      <c r="S9" s="11"/>
    </row>
    <row r="13" spans="1:19" x14ac:dyDescent="0.3">
      <c r="H13" t="s">
        <v>180</v>
      </c>
      <c r="J13" s="1" t="s">
        <v>181</v>
      </c>
      <c r="K13" s="1"/>
      <c r="L13" s="1"/>
      <c r="M13" s="1"/>
    </row>
    <row r="14" spans="1:19" x14ac:dyDescent="0.3">
      <c r="H14" t="s">
        <v>182</v>
      </c>
    </row>
    <row r="15" spans="1:19" x14ac:dyDescent="0.3">
      <c r="H15" t="s">
        <v>183</v>
      </c>
    </row>
    <row r="17" spans="8:8" x14ac:dyDescent="0.3">
      <c r="H17" t="s">
        <v>184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436A-58E2-4F62-A274-68E5B9B0676F}">
  <dimension ref="A1:M24"/>
  <sheetViews>
    <sheetView workbookViewId="0">
      <selection activeCell="C21" sqref="C21"/>
    </sheetView>
  </sheetViews>
  <sheetFormatPr defaultRowHeight="14.4" x14ac:dyDescent="0.3"/>
  <sheetData>
    <row r="1" spans="1:13" x14ac:dyDescent="0.3">
      <c r="C1" t="s">
        <v>1</v>
      </c>
    </row>
    <row r="2" spans="1:13" x14ac:dyDescent="0.3">
      <c r="B2">
        <v>1</v>
      </c>
      <c r="C2">
        <v>2</v>
      </c>
      <c r="D2">
        <v>3</v>
      </c>
      <c r="E2">
        <v>4</v>
      </c>
      <c r="F2">
        <v>5</v>
      </c>
      <c r="G2" t="s">
        <v>158</v>
      </c>
      <c r="H2" t="s">
        <v>159</v>
      </c>
      <c r="K2" t="s">
        <v>1</v>
      </c>
      <c r="L2" t="s">
        <v>158</v>
      </c>
      <c r="M2" t="s">
        <v>165</v>
      </c>
    </row>
    <row r="3" spans="1:13" x14ac:dyDescent="0.3">
      <c r="A3" t="s">
        <v>153</v>
      </c>
      <c r="B3">
        <v>1</v>
      </c>
      <c r="C3">
        <v>1</v>
      </c>
      <c r="D3">
        <v>1</v>
      </c>
      <c r="E3">
        <v>0</v>
      </c>
      <c r="G3">
        <v>8</v>
      </c>
      <c r="H3">
        <v>3</v>
      </c>
      <c r="K3">
        <v>1</v>
      </c>
      <c r="L3">
        <v>8</v>
      </c>
      <c r="M3">
        <v>1</v>
      </c>
    </row>
    <row r="4" spans="1:13" x14ac:dyDescent="0.3">
      <c r="A4" t="s">
        <v>154</v>
      </c>
      <c r="B4">
        <v>1</v>
      </c>
      <c r="C4">
        <v>1</v>
      </c>
      <c r="D4">
        <v>1</v>
      </c>
      <c r="E4">
        <v>1</v>
      </c>
      <c r="G4">
        <v>7</v>
      </c>
      <c r="H4">
        <v>4</v>
      </c>
      <c r="K4">
        <v>1</v>
      </c>
      <c r="L4">
        <v>7</v>
      </c>
      <c r="M4">
        <v>1</v>
      </c>
    </row>
    <row r="5" spans="1:13" x14ac:dyDescent="0.3">
      <c r="A5" t="s">
        <v>155</v>
      </c>
      <c r="B5">
        <v>1</v>
      </c>
      <c r="C5">
        <v>0</v>
      </c>
      <c r="D5">
        <v>0</v>
      </c>
      <c r="E5">
        <v>0</v>
      </c>
      <c r="G5">
        <v>3</v>
      </c>
      <c r="H5">
        <v>1</v>
      </c>
      <c r="K5">
        <v>1</v>
      </c>
      <c r="L5">
        <v>3</v>
      </c>
      <c r="M5">
        <v>0</v>
      </c>
    </row>
    <row r="6" spans="1:13" x14ac:dyDescent="0.3">
      <c r="A6" t="s">
        <v>156</v>
      </c>
      <c r="B6">
        <v>0</v>
      </c>
      <c r="C6">
        <v>1</v>
      </c>
      <c r="D6">
        <v>1</v>
      </c>
      <c r="E6">
        <v>1</v>
      </c>
      <c r="G6">
        <v>5</v>
      </c>
      <c r="H6">
        <v>3</v>
      </c>
      <c r="K6">
        <v>1</v>
      </c>
      <c r="L6">
        <v>5</v>
      </c>
      <c r="M6">
        <v>0</v>
      </c>
    </row>
    <row r="7" spans="1:13" x14ac:dyDescent="0.3">
      <c r="A7" t="s">
        <v>157</v>
      </c>
      <c r="B7">
        <v>0</v>
      </c>
      <c r="C7">
        <v>0</v>
      </c>
      <c r="D7">
        <v>1</v>
      </c>
      <c r="E7">
        <v>1</v>
      </c>
      <c r="G7">
        <v>6</v>
      </c>
      <c r="H7">
        <v>2</v>
      </c>
      <c r="K7">
        <v>1</v>
      </c>
      <c r="L7">
        <v>6</v>
      </c>
      <c r="M7">
        <v>0</v>
      </c>
    </row>
    <row r="11" spans="1:13" x14ac:dyDescent="0.3">
      <c r="B11" t="s">
        <v>160</v>
      </c>
    </row>
    <row r="12" spans="1:13" x14ac:dyDescent="0.3">
      <c r="B12">
        <v>2</v>
      </c>
      <c r="C12">
        <v>2</v>
      </c>
      <c r="D12">
        <v>2</v>
      </c>
      <c r="E12">
        <v>2</v>
      </c>
      <c r="F12" t="s">
        <v>161</v>
      </c>
      <c r="G12" t="s">
        <v>162</v>
      </c>
    </row>
    <row r="13" spans="1:13" x14ac:dyDescent="0.3">
      <c r="B13">
        <v>3</v>
      </c>
      <c r="I13" cm="1">
        <f t="array" ref="I13">_xlfn.IFS(G3&gt;G4,1,G3&gt;G5,1,G3&gt;G6,1,G3&gt;G7,1,SUM C16:C20&gt;=2,0)</f>
        <v>1</v>
      </c>
    </row>
    <row r="14" spans="1:13" x14ac:dyDescent="0.3">
      <c r="B14">
        <v>4</v>
      </c>
    </row>
    <row r="15" spans="1:13" x14ac:dyDescent="0.3">
      <c r="B15" s="8">
        <v>1</v>
      </c>
      <c r="C15" s="8">
        <v>2</v>
      </c>
      <c r="D15" s="8">
        <v>2</v>
      </c>
      <c r="E15" s="8">
        <v>3</v>
      </c>
      <c r="F15" s="8">
        <v>4</v>
      </c>
    </row>
    <row r="16" spans="1:13" x14ac:dyDescent="0.3">
      <c r="A16" t="s">
        <v>153</v>
      </c>
      <c r="B16">
        <f>IF(M3=1,1,IF(B3=0,"not arrived"))</f>
        <v>1</v>
      </c>
      <c r="C16">
        <f>IF(B16=C3,1,IF(B16=100,100,IF(B16=-1,IF(C3=1,"Arrived","not arrived"))))</f>
        <v>1</v>
      </c>
    </row>
    <row r="17" spans="1:13" x14ac:dyDescent="0.3">
      <c r="A17" t="s">
        <v>154</v>
      </c>
      <c r="B17">
        <f>IF(M4=1,1,IF(B4=0,"not arrived"))</f>
        <v>1</v>
      </c>
      <c r="C17">
        <f>IF(B17=C4,1,IF(B17=100,100,IF(B17=-1,IF(C4=1,"Arrived","not arrived"))))</f>
        <v>1</v>
      </c>
    </row>
    <row r="18" spans="1:13" x14ac:dyDescent="0.3">
      <c r="A18" t="s">
        <v>155</v>
      </c>
      <c r="B18">
        <f>IF(M5=1,1,IF(B5=0,-1,100))</f>
        <v>100</v>
      </c>
      <c r="C18">
        <f>IF(B18=C5,1,IF(B18=100,100,IF(B18=-1,IF(C5=1,"Arrived","not arrived"))))</f>
        <v>100</v>
      </c>
      <c r="L18">
        <f>SUMPRODUCT(M3:M6,L3:L6)</f>
        <v>15</v>
      </c>
      <c r="M18">
        <f>SUM(M3:M6)</f>
        <v>2</v>
      </c>
    </row>
    <row r="19" spans="1:13" x14ac:dyDescent="0.3">
      <c r="A19" t="s">
        <v>156</v>
      </c>
      <c r="B19">
        <f>IF(M6=1,1,IF(B6=0,-1,100))</f>
        <v>-1</v>
      </c>
      <c r="C19" t="str">
        <f>IF(B19=C6,1,IF(B19=100,100,IF(B19=-1,IF(C6=1,"Arrived","not arrived"))))</f>
        <v>Arrived</v>
      </c>
    </row>
    <row r="20" spans="1:13" x14ac:dyDescent="0.3">
      <c r="A20" t="s">
        <v>157</v>
      </c>
      <c r="B20">
        <f>IF(M7=1,1,IF(B7=0,-1,100))</f>
        <v>-1</v>
      </c>
      <c r="C20" t="str">
        <f>IF(B20=C7,1,IF(B20=100,100,IF(B20=-1,IF(C7=1,"Arrived","not arrived"))))</f>
        <v>not arrived</v>
      </c>
    </row>
    <row r="21" spans="1:13" x14ac:dyDescent="0.3">
      <c r="B21" s="9">
        <f>SUMIF(B16:B20,1)</f>
        <v>2</v>
      </c>
      <c r="C21" s="9">
        <f>SUMIF(C16:C20,1)</f>
        <v>2</v>
      </c>
    </row>
    <row r="22" spans="1:13" x14ac:dyDescent="0.3">
      <c r="E22" t="s">
        <v>164</v>
      </c>
    </row>
    <row r="24" spans="1:13" x14ac:dyDescent="0.3">
      <c r="A24" t="s">
        <v>166</v>
      </c>
      <c r="B24" t="s">
        <v>152</v>
      </c>
    </row>
  </sheetData>
  <conditionalFormatting sqref="B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C85F-66F2-4CB8-9819-DD35E20FC6F6}">
  <dimension ref="A1:S27"/>
  <sheetViews>
    <sheetView workbookViewId="0">
      <selection activeCell="M20" sqref="M20"/>
    </sheetView>
  </sheetViews>
  <sheetFormatPr defaultRowHeight="14.4" x14ac:dyDescent="0.3"/>
  <sheetData>
    <row r="1" spans="1:19" x14ac:dyDescent="0.3">
      <c r="B1" t="s">
        <v>1</v>
      </c>
    </row>
    <row r="2" spans="1:19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4</v>
      </c>
    </row>
    <row r="3" spans="1:19" x14ac:dyDescent="0.3">
      <c r="A3">
        <v>1</v>
      </c>
      <c r="C3">
        <v>1</v>
      </c>
      <c r="D3">
        <v>1</v>
      </c>
      <c r="M3">
        <v>0</v>
      </c>
    </row>
    <row r="4" spans="1:19" x14ac:dyDescent="0.3">
      <c r="A4">
        <v>2</v>
      </c>
      <c r="C4">
        <v>1</v>
      </c>
      <c r="D4">
        <v>1</v>
      </c>
      <c r="E4">
        <v>1</v>
      </c>
      <c r="F4">
        <v>1</v>
      </c>
      <c r="G4">
        <v>1</v>
      </c>
      <c r="M4">
        <v>0</v>
      </c>
    </row>
    <row r="5" spans="1:19" x14ac:dyDescent="0.3">
      <c r="A5">
        <v>3</v>
      </c>
      <c r="E5">
        <v>1</v>
      </c>
      <c r="F5">
        <v>1</v>
      </c>
      <c r="M5">
        <v>0</v>
      </c>
    </row>
    <row r="6" spans="1:19" x14ac:dyDescent="0.3">
      <c r="A6">
        <v>4</v>
      </c>
      <c r="F6">
        <v>1</v>
      </c>
      <c r="G6">
        <v>1</v>
      </c>
      <c r="H6">
        <v>1</v>
      </c>
      <c r="M6">
        <v>0</v>
      </c>
    </row>
    <row r="7" spans="1:19" x14ac:dyDescent="0.3">
      <c r="A7">
        <v>5</v>
      </c>
      <c r="M7">
        <v>1</v>
      </c>
      <c r="O7" t="s">
        <v>12</v>
      </c>
      <c r="P7" t="s">
        <v>5</v>
      </c>
    </row>
    <row r="8" spans="1:19" x14ac:dyDescent="0.3">
      <c r="A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 t="s">
        <v>6</v>
      </c>
      <c r="P8" t="s">
        <v>7</v>
      </c>
    </row>
    <row r="9" spans="1:19" x14ac:dyDescent="0.3">
      <c r="A9">
        <v>7</v>
      </c>
      <c r="D9">
        <v>1</v>
      </c>
      <c r="E9">
        <v>1</v>
      </c>
      <c r="F9">
        <v>1</v>
      </c>
      <c r="G9">
        <v>1</v>
      </c>
      <c r="M9">
        <v>0</v>
      </c>
      <c r="O9" t="s">
        <v>8</v>
      </c>
      <c r="P9" t="s">
        <v>9</v>
      </c>
    </row>
    <row r="10" spans="1:19" x14ac:dyDescent="0.3">
      <c r="A10">
        <v>8</v>
      </c>
      <c r="B10">
        <v>1</v>
      </c>
      <c r="C10">
        <v>1</v>
      </c>
      <c r="D10">
        <v>1</v>
      </c>
      <c r="E10">
        <v>1</v>
      </c>
      <c r="M10">
        <v>1</v>
      </c>
      <c r="O10" t="s">
        <v>10</v>
      </c>
      <c r="P10" t="s">
        <v>11</v>
      </c>
    </row>
    <row r="11" spans="1:19" x14ac:dyDescent="0.3">
      <c r="A11">
        <v>9</v>
      </c>
      <c r="D11">
        <v>1</v>
      </c>
      <c r="E11">
        <v>1</v>
      </c>
      <c r="F11">
        <v>1</v>
      </c>
      <c r="G11">
        <v>1</v>
      </c>
      <c r="M11">
        <v>0</v>
      </c>
      <c r="O11" t="s">
        <v>13</v>
      </c>
      <c r="P11" t="s">
        <v>14</v>
      </c>
    </row>
    <row r="12" spans="1:19" x14ac:dyDescent="0.3">
      <c r="A12">
        <v>10</v>
      </c>
      <c r="M12">
        <v>1</v>
      </c>
      <c r="O12" t="s">
        <v>17</v>
      </c>
      <c r="P12" t="s">
        <v>15</v>
      </c>
      <c r="S12" t="s">
        <v>16</v>
      </c>
    </row>
    <row r="13" spans="1:19" x14ac:dyDescent="0.3">
      <c r="A13">
        <v>11</v>
      </c>
      <c r="C13">
        <v>1</v>
      </c>
      <c r="D13">
        <v>1</v>
      </c>
      <c r="M13">
        <v>0</v>
      </c>
    </row>
    <row r="14" spans="1:19" x14ac:dyDescent="0.3">
      <c r="A14">
        <v>12</v>
      </c>
      <c r="D14">
        <v>1</v>
      </c>
      <c r="E14">
        <v>1</v>
      </c>
      <c r="F14">
        <v>1</v>
      </c>
      <c r="M14">
        <v>0</v>
      </c>
    </row>
    <row r="15" spans="1:19" x14ac:dyDescent="0.3">
      <c r="A15">
        <v>13</v>
      </c>
      <c r="C15">
        <v>1</v>
      </c>
      <c r="D15">
        <v>1</v>
      </c>
      <c r="E15">
        <v>1</v>
      </c>
      <c r="M15">
        <v>1</v>
      </c>
    </row>
    <row r="16" spans="1:19" x14ac:dyDescent="0.3">
      <c r="A16">
        <v>14</v>
      </c>
      <c r="B16">
        <v>1</v>
      </c>
      <c r="M16">
        <v>1</v>
      </c>
    </row>
    <row r="17" spans="1:17" x14ac:dyDescent="0.3">
      <c r="A17">
        <v>15</v>
      </c>
      <c r="C17">
        <v>1</v>
      </c>
      <c r="D17">
        <v>1</v>
      </c>
      <c r="E17">
        <v>1</v>
      </c>
      <c r="M17">
        <v>0</v>
      </c>
    </row>
    <row r="18" spans="1:17" x14ac:dyDescent="0.3">
      <c r="A18">
        <v>16</v>
      </c>
      <c r="B18">
        <v>1</v>
      </c>
      <c r="C18">
        <v>1</v>
      </c>
      <c r="D18">
        <v>1</v>
      </c>
      <c r="E18">
        <v>1</v>
      </c>
      <c r="M18">
        <v>0</v>
      </c>
    </row>
    <row r="19" spans="1:17" x14ac:dyDescent="0.3">
      <c r="A19">
        <v>17</v>
      </c>
      <c r="C19">
        <v>1</v>
      </c>
      <c r="D19">
        <v>1</v>
      </c>
      <c r="M19">
        <v>0</v>
      </c>
    </row>
    <row r="20" spans="1:17" x14ac:dyDescent="0.3">
      <c r="A20">
        <v>18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</row>
    <row r="21" spans="1:17" x14ac:dyDescent="0.3">
      <c r="A21">
        <v>19</v>
      </c>
      <c r="E21">
        <v>1</v>
      </c>
      <c r="F21">
        <v>1</v>
      </c>
      <c r="G21">
        <v>1</v>
      </c>
      <c r="M21">
        <v>0</v>
      </c>
    </row>
    <row r="22" spans="1:17" x14ac:dyDescent="0.3">
      <c r="A22">
        <v>20</v>
      </c>
      <c r="B22">
        <v>1</v>
      </c>
      <c r="C22">
        <v>1</v>
      </c>
      <c r="D22">
        <v>1</v>
      </c>
      <c r="M22">
        <v>0</v>
      </c>
    </row>
    <row r="23" spans="1:17" x14ac:dyDescent="0.3">
      <c r="B23">
        <f>SUM(B3:B22)</f>
        <v>4</v>
      </c>
      <c r="C23">
        <f t="shared" ref="C23:K23" si="0">SUM(C3:C22)</f>
        <v>9</v>
      </c>
      <c r="D23">
        <f t="shared" si="0"/>
        <v>12</v>
      </c>
      <c r="E23">
        <f t="shared" si="0"/>
        <v>10</v>
      </c>
      <c r="F23">
        <f t="shared" si="0"/>
        <v>9</v>
      </c>
      <c r="G23">
        <f t="shared" si="0"/>
        <v>7</v>
      </c>
      <c r="H23">
        <f t="shared" si="0"/>
        <v>3</v>
      </c>
      <c r="I23">
        <f t="shared" si="0"/>
        <v>2</v>
      </c>
      <c r="J23">
        <f t="shared" si="0"/>
        <v>2</v>
      </c>
      <c r="K23">
        <f t="shared" si="0"/>
        <v>2</v>
      </c>
    </row>
    <row r="24" spans="1:17" x14ac:dyDescent="0.3">
      <c r="A24" t="s">
        <v>2</v>
      </c>
      <c r="B24">
        <f>SUMPRODUCT(B3:B22,$M3:$M22)</f>
        <v>2</v>
      </c>
      <c r="C24">
        <f>SUMPRODUCT(C3:C22,$M3:$M22)</f>
        <v>2</v>
      </c>
      <c r="D24">
        <f t="shared" ref="D24:K24" si="1">SUMPRODUCT(D3:D22,$M3:$M22)</f>
        <v>2</v>
      </c>
      <c r="E24">
        <f t="shared" si="1"/>
        <v>2</v>
      </c>
      <c r="F24">
        <f t="shared" si="1"/>
        <v>2</v>
      </c>
      <c r="G24">
        <f t="shared" si="1"/>
        <v>2</v>
      </c>
      <c r="H24">
        <f t="shared" si="1"/>
        <v>2</v>
      </c>
      <c r="I24">
        <f t="shared" si="1"/>
        <v>2</v>
      </c>
      <c r="J24">
        <f t="shared" si="1"/>
        <v>2</v>
      </c>
      <c r="K24">
        <f t="shared" si="1"/>
        <v>2</v>
      </c>
    </row>
    <row r="25" spans="1:17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7" x14ac:dyDescent="0.3">
      <c r="A26" t="s">
        <v>3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f>SUM(M3:M22)</f>
        <v>7</v>
      </c>
      <c r="Q26" t="s">
        <v>167</v>
      </c>
    </row>
    <row r="27" spans="1:17" x14ac:dyDescent="0.3">
      <c r="A27" t="s">
        <v>151</v>
      </c>
    </row>
  </sheetData>
  <scenarios current="0">
    <scenario name="scenario1" count="20" user="HP" comment="Created by HP on 1/22/2022">
      <inputCells r="M3" val="0"/>
      <inputCells r="M4" val="0"/>
      <inputCells r="M5" val="0"/>
      <inputCells r="M6" val="0"/>
      <inputCells r="M7" val="0"/>
      <inputCells r="M8" val="0"/>
      <inputCells r="M9" val="0"/>
      <inputCells r="M10" val="0"/>
      <inputCells r="M11" val="0"/>
      <inputCells r="M12" val="0"/>
      <inputCells r="M13" val="0"/>
      <inputCells r="M14" val="0"/>
      <inputCells r="M15" val="0"/>
      <inputCells r="M16" val="0"/>
      <inputCells r="M17" val="0"/>
      <inputCells r="M18" val="0"/>
      <inputCells r="M19" val="0"/>
      <inputCells r="M20" val="0"/>
      <inputCells r="M21" val="0"/>
      <inputCells r="M22" val="0"/>
    </scenario>
  </scenario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4164-33D1-43B1-B1B6-F05669B2953E}">
  <dimension ref="A1:G100"/>
  <sheetViews>
    <sheetView showGridLines="0" workbookViewId="0"/>
  </sheetViews>
  <sheetFormatPr defaultRowHeight="14.4" outlineLevelRow="1" x14ac:dyDescent="0.3"/>
  <cols>
    <col min="1" max="1" width="2.33203125" customWidth="1"/>
    <col min="2" max="2" width="6.6640625" bestFit="1" customWidth="1"/>
    <col min="3" max="3" width="13.44140625" bestFit="1" customWidth="1"/>
    <col min="4" max="4" width="12.6640625" bestFit="1" customWidth="1"/>
    <col min="5" max="5" width="10.109375" bestFit="1" customWidth="1"/>
    <col min="6" max="6" width="10.44140625" bestFit="1" customWidth="1"/>
    <col min="7" max="7" width="5.33203125" bestFit="1" customWidth="1"/>
  </cols>
  <sheetData>
    <row r="1" spans="1:5" x14ac:dyDescent="0.3">
      <c r="A1" s="1" t="s">
        <v>18</v>
      </c>
    </row>
    <row r="2" spans="1:5" x14ac:dyDescent="0.3">
      <c r="A2" s="1" t="s">
        <v>19</v>
      </c>
    </row>
    <row r="3" spans="1:5" x14ac:dyDescent="0.3">
      <c r="A3" s="1" t="s">
        <v>20</v>
      </c>
    </row>
    <row r="4" spans="1:5" x14ac:dyDescent="0.3">
      <c r="A4" s="1" t="s">
        <v>21</v>
      </c>
    </row>
    <row r="5" spans="1:5" x14ac:dyDescent="0.3">
      <c r="A5" s="1" t="s">
        <v>22</v>
      </c>
    </row>
    <row r="6" spans="1:5" hidden="1" outlineLevel="1" x14ac:dyDescent="0.3">
      <c r="A6" s="1"/>
      <c r="B6" t="s">
        <v>23</v>
      </c>
    </row>
    <row r="7" spans="1:5" hidden="1" outlineLevel="1" x14ac:dyDescent="0.3">
      <c r="A7" s="1"/>
      <c r="B7" t="s">
        <v>24</v>
      </c>
    </row>
    <row r="8" spans="1:5" hidden="1" outlineLevel="1" x14ac:dyDescent="0.3">
      <c r="A8" s="1"/>
      <c r="B8" t="s">
        <v>25</v>
      </c>
    </row>
    <row r="9" spans="1:5" collapsed="1" x14ac:dyDescent="0.3">
      <c r="A9" s="1" t="s">
        <v>26</v>
      </c>
    </row>
    <row r="10" spans="1:5" hidden="1" outlineLevel="1" x14ac:dyDescent="0.3">
      <c r="B10" t="s">
        <v>27</v>
      </c>
    </row>
    <row r="11" spans="1:5" hidden="1" outlineLevel="1" x14ac:dyDescent="0.3">
      <c r="B11" t="s">
        <v>28</v>
      </c>
    </row>
    <row r="12" spans="1:5" collapsed="1" x14ac:dyDescent="0.3"/>
    <row r="14" spans="1:5" ht="15" thickBot="1" x14ac:dyDescent="0.35">
      <c r="A14" t="s">
        <v>29</v>
      </c>
    </row>
    <row r="15" spans="1:5" ht="15" thickBot="1" x14ac:dyDescent="0.35">
      <c r="B15" s="3" t="s">
        <v>30</v>
      </c>
      <c r="C15" s="3" t="s">
        <v>31</v>
      </c>
      <c r="D15" s="3" t="s">
        <v>32</v>
      </c>
      <c r="E15" s="3" t="s">
        <v>33</v>
      </c>
    </row>
    <row r="16" spans="1:5" ht="15" thickBot="1" x14ac:dyDescent="0.35">
      <c r="B16" s="2" t="s">
        <v>41</v>
      </c>
      <c r="C16" s="2" t="s">
        <v>42</v>
      </c>
      <c r="D16" s="2">
        <v>11</v>
      </c>
      <c r="E16" s="2">
        <v>11</v>
      </c>
    </row>
    <row r="19" spans="1:6" ht="15" thickBot="1" x14ac:dyDescent="0.35">
      <c r="A19" t="s">
        <v>34</v>
      </c>
    </row>
    <row r="20" spans="1:6" ht="15" thickBot="1" x14ac:dyDescent="0.35">
      <c r="B20" s="3" t="s">
        <v>30</v>
      </c>
      <c r="C20" s="3" t="s">
        <v>31</v>
      </c>
      <c r="D20" s="3" t="s">
        <v>32</v>
      </c>
      <c r="E20" s="3" t="s">
        <v>33</v>
      </c>
      <c r="F20" s="3" t="s">
        <v>35</v>
      </c>
    </row>
    <row r="21" spans="1:6" x14ac:dyDescent="0.3">
      <c r="B21" s="6" t="s">
        <v>148</v>
      </c>
      <c r="C21" s="5"/>
      <c r="D21" s="5"/>
      <c r="E21" s="5"/>
      <c r="F21" s="5"/>
    </row>
    <row r="22" spans="1:6" hidden="1" outlineLevel="1" x14ac:dyDescent="0.3">
      <c r="B22" s="4" t="s">
        <v>43</v>
      </c>
      <c r="C22" s="4" t="s">
        <v>4</v>
      </c>
      <c r="D22" s="4">
        <v>1</v>
      </c>
      <c r="E22" s="4">
        <v>1</v>
      </c>
      <c r="F22" s="4" t="s">
        <v>44</v>
      </c>
    </row>
    <row r="23" spans="1:6" hidden="1" outlineLevel="1" x14ac:dyDescent="0.3">
      <c r="B23" s="4" t="s">
        <v>45</v>
      </c>
      <c r="C23" s="4" t="s">
        <v>4</v>
      </c>
      <c r="D23" s="4">
        <v>0</v>
      </c>
      <c r="E23" s="4">
        <v>0</v>
      </c>
      <c r="F23" s="4" t="s">
        <v>44</v>
      </c>
    </row>
    <row r="24" spans="1:6" hidden="1" outlineLevel="1" x14ac:dyDescent="0.3">
      <c r="B24" s="4" t="s">
        <v>46</v>
      </c>
      <c r="C24" s="4" t="s">
        <v>4</v>
      </c>
      <c r="D24" s="4">
        <v>1</v>
      </c>
      <c r="E24" s="4">
        <v>1</v>
      </c>
      <c r="F24" s="4" t="s">
        <v>44</v>
      </c>
    </row>
    <row r="25" spans="1:6" hidden="1" outlineLevel="1" x14ac:dyDescent="0.3">
      <c r="B25" s="4" t="s">
        <v>47</v>
      </c>
      <c r="C25" s="4" t="s">
        <v>4</v>
      </c>
      <c r="D25" s="4">
        <v>1</v>
      </c>
      <c r="E25" s="4">
        <v>1</v>
      </c>
      <c r="F25" s="4" t="s">
        <v>44</v>
      </c>
    </row>
    <row r="26" spans="1:6" hidden="1" outlineLevel="1" x14ac:dyDescent="0.3">
      <c r="B26" s="4" t="s">
        <v>48</v>
      </c>
      <c r="C26" s="4" t="s">
        <v>4</v>
      </c>
      <c r="D26" s="4">
        <v>1</v>
      </c>
      <c r="E26" s="4">
        <v>1</v>
      </c>
      <c r="F26" s="4" t="s">
        <v>44</v>
      </c>
    </row>
    <row r="27" spans="1:6" hidden="1" outlineLevel="1" x14ac:dyDescent="0.3">
      <c r="B27" s="4" t="s">
        <v>49</v>
      </c>
      <c r="C27" s="4" t="s">
        <v>4</v>
      </c>
      <c r="D27" s="4">
        <v>1</v>
      </c>
      <c r="E27" s="4">
        <v>1</v>
      </c>
      <c r="F27" s="4" t="s">
        <v>44</v>
      </c>
    </row>
    <row r="28" spans="1:6" hidden="1" outlineLevel="1" x14ac:dyDescent="0.3">
      <c r="B28" s="4" t="s">
        <v>50</v>
      </c>
      <c r="C28" s="4" t="s">
        <v>4</v>
      </c>
      <c r="D28" s="4">
        <v>0</v>
      </c>
      <c r="E28" s="4">
        <v>0</v>
      </c>
      <c r="F28" s="4" t="s">
        <v>44</v>
      </c>
    </row>
    <row r="29" spans="1:6" hidden="1" outlineLevel="1" x14ac:dyDescent="0.3">
      <c r="B29" s="4" t="s">
        <v>51</v>
      </c>
      <c r="C29" s="4" t="s">
        <v>4</v>
      </c>
      <c r="D29" s="4">
        <v>1</v>
      </c>
      <c r="E29" s="4">
        <v>1</v>
      </c>
      <c r="F29" s="4" t="s">
        <v>44</v>
      </c>
    </row>
    <row r="30" spans="1:6" hidden="1" outlineLevel="1" x14ac:dyDescent="0.3">
      <c r="B30" s="4" t="s">
        <v>52</v>
      </c>
      <c r="C30" s="4" t="s">
        <v>4</v>
      </c>
      <c r="D30" s="4">
        <v>0</v>
      </c>
      <c r="E30" s="4">
        <v>0</v>
      </c>
      <c r="F30" s="4" t="s">
        <v>44</v>
      </c>
    </row>
    <row r="31" spans="1:6" hidden="1" outlineLevel="1" x14ac:dyDescent="0.3">
      <c r="B31" s="4" t="s">
        <v>53</v>
      </c>
      <c r="C31" s="4" t="s">
        <v>4</v>
      </c>
      <c r="D31" s="4">
        <v>1</v>
      </c>
      <c r="E31" s="4">
        <v>1</v>
      </c>
      <c r="F31" s="4" t="s">
        <v>44</v>
      </c>
    </row>
    <row r="32" spans="1:6" hidden="1" outlineLevel="1" x14ac:dyDescent="0.3">
      <c r="B32" s="4" t="s">
        <v>54</v>
      </c>
      <c r="C32" s="4" t="s">
        <v>4</v>
      </c>
      <c r="D32" s="4">
        <v>0</v>
      </c>
      <c r="E32" s="4">
        <v>0</v>
      </c>
      <c r="F32" s="4" t="s">
        <v>44</v>
      </c>
    </row>
    <row r="33" spans="1:7" hidden="1" outlineLevel="1" x14ac:dyDescent="0.3">
      <c r="B33" s="4" t="s">
        <v>55</v>
      </c>
      <c r="C33" s="4" t="s">
        <v>4</v>
      </c>
      <c r="D33" s="4">
        <v>0</v>
      </c>
      <c r="E33" s="4">
        <v>0</v>
      </c>
      <c r="F33" s="4" t="s">
        <v>44</v>
      </c>
    </row>
    <row r="34" spans="1:7" hidden="1" outlineLevel="1" x14ac:dyDescent="0.3">
      <c r="B34" s="4" t="s">
        <v>56</v>
      </c>
      <c r="C34" s="4" t="s">
        <v>4</v>
      </c>
      <c r="D34" s="4">
        <v>1</v>
      </c>
      <c r="E34" s="4">
        <v>1</v>
      </c>
      <c r="F34" s="4" t="s">
        <v>44</v>
      </c>
    </row>
    <row r="35" spans="1:7" hidden="1" outlineLevel="1" x14ac:dyDescent="0.3">
      <c r="B35" s="4" t="s">
        <v>57</v>
      </c>
      <c r="C35" s="4" t="s">
        <v>4</v>
      </c>
      <c r="D35" s="4">
        <v>1</v>
      </c>
      <c r="E35" s="4">
        <v>1</v>
      </c>
      <c r="F35" s="4" t="s">
        <v>44</v>
      </c>
    </row>
    <row r="36" spans="1:7" hidden="1" outlineLevel="1" x14ac:dyDescent="0.3">
      <c r="B36" s="4" t="s">
        <v>58</v>
      </c>
      <c r="C36" s="4" t="s">
        <v>4</v>
      </c>
      <c r="D36" s="4">
        <v>0</v>
      </c>
      <c r="E36" s="4">
        <v>0</v>
      </c>
      <c r="F36" s="4" t="s">
        <v>44</v>
      </c>
    </row>
    <row r="37" spans="1:7" hidden="1" outlineLevel="1" x14ac:dyDescent="0.3">
      <c r="B37" s="4" t="s">
        <v>59</v>
      </c>
      <c r="C37" s="4" t="s">
        <v>4</v>
      </c>
      <c r="D37" s="4">
        <v>0</v>
      </c>
      <c r="E37" s="4">
        <v>0</v>
      </c>
      <c r="F37" s="4" t="s">
        <v>44</v>
      </c>
    </row>
    <row r="38" spans="1:7" hidden="1" outlineLevel="1" x14ac:dyDescent="0.3">
      <c r="B38" s="4" t="s">
        <v>60</v>
      </c>
      <c r="C38" s="4" t="s">
        <v>4</v>
      </c>
      <c r="D38" s="4">
        <v>0</v>
      </c>
      <c r="E38" s="4">
        <v>0</v>
      </c>
      <c r="F38" s="4" t="s">
        <v>44</v>
      </c>
    </row>
    <row r="39" spans="1:7" hidden="1" outlineLevel="1" x14ac:dyDescent="0.3">
      <c r="B39" s="4" t="s">
        <v>61</v>
      </c>
      <c r="C39" s="4" t="s">
        <v>4</v>
      </c>
      <c r="D39" s="4">
        <v>0</v>
      </c>
      <c r="E39" s="4">
        <v>0</v>
      </c>
      <c r="F39" s="4" t="s">
        <v>44</v>
      </c>
    </row>
    <row r="40" spans="1:7" hidden="1" outlineLevel="1" x14ac:dyDescent="0.3">
      <c r="B40" s="4" t="s">
        <v>62</v>
      </c>
      <c r="C40" s="4" t="s">
        <v>4</v>
      </c>
      <c r="D40" s="4">
        <v>1</v>
      </c>
      <c r="E40" s="4">
        <v>1</v>
      </c>
      <c r="F40" s="4" t="s">
        <v>44</v>
      </c>
    </row>
    <row r="41" spans="1:7" ht="15" hidden="1" outlineLevel="1" thickBot="1" x14ac:dyDescent="0.35">
      <c r="B41" s="2" t="s">
        <v>63</v>
      </c>
      <c r="C41" s="2" t="s">
        <v>4</v>
      </c>
      <c r="D41" s="2">
        <v>1</v>
      </c>
      <c r="E41" s="2">
        <v>1</v>
      </c>
      <c r="F41" s="2" t="s">
        <v>44</v>
      </c>
    </row>
    <row r="42" spans="1:7" collapsed="1" x14ac:dyDescent="0.3"/>
    <row r="45" spans="1:7" ht="15" thickBot="1" x14ac:dyDescent="0.35">
      <c r="A45" t="s">
        <v>36</v>
      </c>
    </row>
    <row r="46" spans="1:7" ht="15" thickBot="1" x14ac:dyDescent="0.35">
      <c r="B46" s="3" t="s">
        <v>30</v>
      </c>
      <c r="C46" s="3" t="s">
        <v>31</v>
      </c>
      <c r="D46" s="3" t="s">
        <v>37</v>
      </c>
      <c r="E46" s="3" t="s">
        <v>38</v>
      </c>
      <c r="F46" s="3" t="s">
        <v>39</v>
      </c>
      <c r="G46" s="3" t="s">
        <v>40</v>
      </c>
    </row>
    <row r="47" spans="1:7" x14ac:dyDescent="0.3">
      <c r="B47" s="6" t="s">
        <v>149</v>
      </c>
      <c r="C47" s="5"/>
      <c r="D47" s="5"/>
      <c r="E47" s="5"/>
      <c r="F47" s="5"/>
      <c r="G47" s="5"/>
    </row>
    <row r="48" spans="1:7" hidden="1" outlineLevel="1" x14ac:dyDescent="0.3">
      <c r="B48" s="4" t="s">
        <v>64</v>
      </c>
      <c r="C48" s="4" t="s">
        <v>65</v>
      </c>
      <c r="D48" s="4">
        <v>3</v>
      </c>
      <c r="E48" s="4" t="s">
        <v>66</v>
      </c>
      <c r="F48" s="4" t="s">
        <v>67</v>
      </c>
      <c r="G48" s="4">
        <v>0</v>
      </c>
    </row>
    <row r="49" spans="2:7" hidden="1" outlineLevel="1" x14ac:dyDescent="0.3">
      <c r="B49" s="4" t="s">
        <v>68</v>
      </c>
      <c r="C49" s="4" t="s">
        <v>2</v>
      </c>
      <c r="D49" s="4">
        <v>3</v>
      </c>
      <c r="E49" s="4" t="s">
        <v>69</v>
      </c>
      <c r="F49" s="4" t="s">
        <v>67</v>
      </c>
      <c r="G49" s="4">
        <v>0</v>
      </c>
    </row>
    <row r="50" spans="2:7" hidden="1" outlineLevel="1" x14ac:dyDescent="0.3">
      <c r="B50" s="4" t="s">
        <v>70</v>
      </c>
      <c r="C50" s="4" t="s">
        <v>2</v>
      </c>
      <c r="D50" s="4">
        <v>2</v>
      </c>
      <c r="E50" s="4" t="s">
        <v>71</v>
      </c>
      <c r="F50" s="4" t="s">
        <v>72</v>
      </c>
      <c r="G50" s="4">
        <v>1</v>
      </c>
    </row>
    <row r="51" spans="2:7" hidden="1" outlineLevel="1" x14ac:dyDescent="0.3">
      <c r="B51" s="4" t="s">
        <v>73</v>
      </c>
      <c r="C51" s="4" t="s">
        <v>2</v>
      </c>
      <c r="D51" s="4">
        <v>2</v>
      </c>
      <c r="E51" s="4" t="s">
        <v>74</v>
      </c>
      <c r="F51" s="4" t="s">
        <v>72</v>
      </c>
      <c r="G51" s="4">
        <v>1</v>
      </c>
    </row>
    <row r="52" spans="2:7" hidden="1" outlineLevel="1" x14ac:dyDescent="0.3">
      <c r="B52" s="4" t="s">
        <v>75</v>
      </c>
      <c r="C52" s="4" t="s">
        <v>2</v>
      </c>
      <c r="D52" s="4">
        <v>3</v>
      </c>
      <c r="E52" s="4" t="s">
        <v>76</v>
      </c>
      <c r="F52" s="4" t="s">
        <v>67</v>
      </c>
      <c r="G52" s="4">
        <v>0</v>
      </c>
    </row>
    <row r="53" spans="2:7" hidden="1" outlineLevel="1" x14ac:dyDescent="0.3">
      <c r="B53" s="4" t="s">
        <v>77</v>
      </c>
      <c r="C53" s="4" t="s">
        <v>2</v>
      </c>
      <c r="D53" s="4">
        <v>3</v>
      </c>
      <c r="E53" s="4" t="s">
        <v>78</v>
      </c>
      <c r="F53" s="4" t="s">
        <v>67</v>
      </c>
      <c r="G53" s="4">
        <v>0</v>
      </c>
    </row>
    <row r="54" spans="2:7" hidden="1" outlineLevel="1" x14ac:dyDescent="0.3">
      <c r="B54" s="4" t="s">
        <v>79</v>
      </c>
      <c r="C54" s="4" t="s">
        <v>2</v>
      </c>
      <c r="D54" s="4">
        <v>2</v>
      </c>
      <c r="E54" s="4" t="s">
        <v>80</v>
      </c>
      <c r="F54" s="4" t="s">
        <v>72</v>
      </c>
      <c r="G54" s="4">
        <v>1</v>
      </c>
    </row>
    <row r="55" spans="2:7" hidden="1" outlineLevel="1" x14ac:dyDescent="0.3">
      <c r="B55" s="4" t="s">
        <v>81</v>
      </c>
      <c r="C55" s="4" t="s">
        <v>2</v>
      </c>
      <c r="D55" s="4">
        <v>2</v>
      </c>
      <c r="E55" s="4" t="s">
        <v>82</v>
      </c>
      <c r="F55" s="4" t="s">
        <v>72</v>
      </c>
      <c r="G55" s="4">
        <v>1</v>
      </c>
    </row>
    <row r="56" spans="2:7" hidden="1" outlineLevel="1" x14ac:dyDescent="0.3">
      <c r="B56" s="4" t="s">
        <v>83</v>
      </c>
      <c r="C56" s="4" t="s">
        <v>2</v>
      </c>
      <c r="D56" s="4">
        <v>1</v>
      </c>
      <c r="E56" s="4" t="s">
        <v>84</v>
      </c>
      <c r="F56" s="4" t="s">
        <v>72</v>
      </c>
      <c r="G56" s="4">
        <v>2</v>
      </c>
    </row>
    <row r="57" spans="2:7" hidden="1" outlineLevel="1" x14ac:dyDescent="0.3">
      <c r="B57" s="4" t="s">
        <v>85</v>
      </c>
      <c r="C57" s="4" t="s">
        <v>2</v>
      </c>
      <c r="D57" s="4">
        <v>1</v>
      </c>
      <c r="E57" s="4" t="s">
        <v>86</v>
      </c>
      <c r="F57" s="4" t="s">
        <v>72</v>
      </c>
      <c r="G57" s="4">
        <v>2</v>
      </c>
    </row>
    <row r="58" spans="2:7" hidden="1" outlineLevel="1" x14ac:dyDescent="0.3">
      <c r="B58" s="4" t="s">
        <v>87</v>
      </c>
      <c r="C58" s="4" t="s">
        <v>1</v>
      </c>
      <c r="D58" s="4">
        <v>0</v>
      </c>
      <c r="E58" s="4" t="s">
        <v>88</v>
      </c>
      <c r="F58" s="4" t="s">
        <v>72</v>
      </c>
      <c r="G58" s="4">
        <v>3</v>
      </c>
    </row>
    <row r="59" spans="2:7" hidden="1" outlineLevel="1" x14ac:dyDescent="0.3">
      <c r="B59" s="4" t="s">
        <v>89</v>
      </c>
      <c r="C59" s="4"/>
      <c r="D59" s="4">
        <v>0</v>
      </c>
      <c r="E59" s="4" t="s">
        <v>90</v>
      </c>
      <c r="F59" s="4" t="s">
        <v>72</v>
      </c>
      <c r="G59" s="4">
        <v>3</v>
      </c>
    </row>
    <row r="60" spans="2:7" hidden="1" outlineLevel="1" x14ac:dyDescent="0.3">
      <c r="B60" s="4" t="s">
        <v>91</v>
      </c>
      <c r="C60" s="4"/>
      <c r="D60" s="4">
        <v>0</v>
      </c>
      <c r="E60" s="4" t="s">
        <v>92</v>
      </c>
      <c r="F60" s="4" t="s">
        <v>72</v>
      </c>
      <c r="G60" s="4">
        <v>3</v>
      </c>
    </row>
    <row r="61" spans="2:7" hidden="1" outlineLevel="1" x14ac:dyDescent="0.3">
      <c r="B61" s="4" t="s">
        <v>93</v>
      </c>
      <c r="C61" s="4"/>
      <c r="D61" s="4">
        <v>0</v>
      </c>
      <c r="E61" s="4" t="s">
        <v>94</v>
      </c>
      <c r="F61" s="4" t="s">
        <v>72</v>
      </c>
      <c r="G61" s="4">
        <v>3</v>
      </c>
    </row>
    <row r="62" spans="2:7" hidden="1" outlineLevel="1" x14ac:dyDescent="0.3">
      <c r="B62" s="4" t="s">
        <v>95</v>
      </c>
      <c r="C62" s="4"/>
      <c r="D62" s="4">
        <v>0</v>
      </c>
      <c r="E62" s="4" t="s">
        <v>96</v>
      </c>
      <c r="F62" s="4" t="s">
        <v>72</v>
      </c>
      <c r="G62" s="4">
        <v>3</v>
      </c>
    </row>
    <row r="63" spans="2:7" hidden="1" outlineLevel="1" x14ac:dyDescent="0.3">
      <c r="B63" s="4" t="s">
        <v>97</v>
      </c>
      <c r="C63" s="4"/>
      <c r="D63" s="4">
        <v>0</v>
      </c>
      <c r="E63" s="4" t="s">
        <v>98</v>
      </c>
      <c r="F63" s="4" t="s">
        <v>72</v>
      </c>
      <c r="G63" s="4">
        <v>3</v>
      </c>
    </row>
    <row r="64" spans="2:7" hidden="1" outlineLevel="1" x14ac:dyDescent="0.3">
      <c r="B64" s="4" t="s">
        <v>99</v>
      </c>
      <c r="C64" s="4"/>
      <c r="D64" s="4">
        <v>0</v>
      </c>
      <c r="E64" s="4" t="s">
        <v>100</v>
      </c>
      <c r="F64" s="4" t="s">
        <v>72</v>
      </c>
      <c r="G64" s="4">
        <v>3</v>
      </c>
    </row>
    <row r="65" spans="2:7" hidden="1" outlineLevel="1" x14ac:dyDescent="0.3">
      <c r="B65" s="4" t="s">
        <v>101</v>
      </c>
      <c r="C65" s="4"/>
      <c r="D65" s="4">
        <v>0</v>
      </c>
      <c r="E65" s="4" t="s">
        <v>102</v>
      </c>
      <c r="F65" s="4" t="s">
        <v>72</v>
      </c>
      <c r="G65" s="4">
        <v>3</v>
      </c>
    </row>
    <row r="66" spans="2:7" hidden="1" outlineLevel="1" x14ac:dyDescent="0.3">
      <c r="B66" s="4" t="s">
        <v>103</v>
      </c>
      <c r="C66" s="4"/>
      <c r="D66" s="4">
        <v>0</v>
      </c>
      <c r="E66" s="4" t="s">
        <v>104</v>
      </c>
      <c r="F66" s="4" t="s">
        <v>72</v>
      </c>
      <c r="G66" s="4">
        <v>3</v>
      </c>
    </row>
    <row r="67" spans="2:7" hidden="1" outlineLevel="1" x14ac:dyDescent="0.3">
      <c r="B67" s="4" t="s">
        <v>105</v>
      </c>
      <c r="C67" s="4"/>
      <c r="D67" s="4">
        <v>0</v>
      </c>
      <c r="E67" s="4" t="s">
        <v>106</v>
      </c>
      <c r="F67" s="4" t="s">
        <v>72</v>
      </c>
      <c r="G67" s="4">
        <v>3</v>
      </c>
    </row>
    <row r="68" spans="2:7" hidden="1" outlineLevel="1" x14ac:dyDescent="0.3">
      <c r="B68" s="4" t="s">
        <v>107</v>
      </c>
      <c r="C68" s="4" t="s">
        <v>108</v>
      </c>
      <c r="D68" s="4">
        <v>3</v>
      </c>
      <c r="E68" s="4" t="s">
        <v>109</v>
      </c>
      <c r="F68" s="4" t="s">
        <v>67</v>
      </c>
      <c r="G68" s="4">
        <v>0</v>
      </c>
    </row>
    <row r="69" spans="2:7" hidden="1" outlineLevel="1" x14ac:dyDescent="0.3">
      <c r="B69" s="4" t="s">
        <v>110</v>
      </c>
      <c r="C69" s="4" t="s">
        <v>3</v>
      </c>
      <c r="D69" s="4">
        <v>3</v>
      </c>
      <c r="E69" s="4" t="s">
        <v>111</v>
      </c>
      <c r="F69" s="4" t="s">
        <v>67</v>
      </c>
      <c r="G69" s="4">
        <v>0</v>
      </c>
    </row>
    <row r="70" spans="2:7" hidden="1" outlineLevel="1" x14ac:dyDescent="0.3">
      <c r="B70" s="4" t="s">
        <v>112</v>
      </c>
      <c r="C70" s="4" t="s">
        <v>3</v>
      </c>
      <c r="D70" s="4">
        <v>3</v>
      </c>
      <c r="E70" s="4" t="s">
        <v>113</v>
      </c>
      <c r="F70" s="4" t="s">
        <v>67</v>
      </c>
      <c r="G70" s="4">
        <v>0</v>
      </c>
    </row>
    <row r="71" spans="2:7" hidden="1" outlineLevel="1" x14ac:dyDescent="0.3">
      <c r="B71" s="4" t="s">
        <v>114</v>
      </c>
      <c r="C71" s="4" t="s">
        <v>3</v>
      </c>
      <c r="D71" s="4">
        <v>3</v>
      </c>
      <c r="E71" s="4" t="s">
        <v>115</v>
      </c>
      <c r="F71" s="4" t="s">
        <v>67</v>
      </c>
      <c r="G71" s="4">
        <v>0</v>
      </c>
    </row>
    <row r="72" spans="2:7" hidden="1" outlineLevel="1" x14ac:dyDescent="0.3">
      <c r="B72" s="4" t="s">
        <v>116</v>
      </c>
      <c r="C72" s="4" t="s">
        <v>3</v>
      </c>
      <c r="D72" s="4">
        <v>3</v>
      </c>
      <c r="E72" s="4" t="s">
        <v>117</v>
      </c>
      <c r="F72" s="4" t="s">
        <v>67</v>
      </c>
      <c r="G72" s="4">
        <v>0</v>
      </c>
    </row>
    <row r="73" spans="2:7" hidden="1" outlineLevel="1" x14ac:dyDescent="0.3">
      <c r="B73" s="4" t="s">
        <v>118</v>
      </c>
      <c r="C73" s="4" t="s">
        <v>3</v>
      </c>
      <c r="D73" s="4">
        <v>3</v>
      </c>
      <c r="E73" s="4" t="s">
        <v>119</v>
      </c>
      <c r="F73" s="4" t="s">
        <v>67</v>
      </c>
      <c r="G73" s="4">
        <v>0</v>
      </c>
    </row>
    <row r="74" spans="2:7" hidden="1" outlineLevel="1" x14ac:dyDescent="0.3">
      <c r="B74" s="4" t="s">
        <v>120</v>
      </c>
      <c r="C74" s="4" t="s">
        <v>3</v>
      </c>
      <c r="D74" s="4">
        <v>3</v>
      </c>
      <c r="E74" s="4" t="s">
        <v>121</v>
      </c>
      <c r="F74" s="4" t="s">
        <v>67</v>
      </c>
      <c r="G74" s="4">
        <v>0</v>
      </c>
    </row>
    <row r="75" spans="2:7" hidden="1" outlineLevel="1" x14ac:dyDescent="0.3">
      <c r="B75" s="4" t="s">
        <v>122</v>
      </c>
      <c r="C75" s="4" t="s">
        <v>3</v>
      </c>
      <c r="D75" s="4">
        <v>3</v>
      </c>
      <c r="E75" s="4" t="s">
        <v>123</v>
      </c>
      <c r="F75" s="4" t="s">
        <v>67</v>
      </c>
      <c r="G75" s="4">
        <v>0</v>
      </c>
    </row>
    <row r="76" spans="2:7" hidden="1" outlineLevel="1" x14ac:dyDescent="0.3">
      <c r="B76" s="4" t="s">
        <v>124</v>
      </c>
      <c r="C76" s="4" t="s">
        <v>3</v>
      </c>
      <c r="D76" s="4">
        <v>3</v>
      </c>
      <c r="E76" s="4" t="s">
        <v>125</v>
      </c>
      <c r="F76" s="4" t="s">
        <v>67</v>
      </c>
      <c r="G76" s="4">
        <v>0</v>
      </c>
    </row>
    <row r="77" spans="2:7" hidden="1" outlineLevel="1" x14ac:dyDescent="0.3">
      <c r="B77" s="4" t="s">
        <v>126</v>
      </c>
      <c r="C77" s="4" t="s">
        <v>3</v>
      </c>
      <c r="D77" s="4">
        <v>3</v>
      </c>
      <c r="E77" s="4" t="s">
        <v>127</v>
      </c>
      <c r="F77" s="4" t="s">
        <v>67</v>
      </c>
      <c r="G77" s="4">
        <v>0</v>
      </c>
    </row>
    <row r="78" spans="2:7" collapsed="1" x14ac:dyDescent="0.3">
      <c r="B78" s="4"/>
      <c r="C78" s="4"/>
      <c r="D78" s="4"/>
      <c r="E78" s="4"/>
      <c r="F78" s="4"/>
      <c r="G78" s="4"/>
    </row>
    <row r="79" spans="2:7" x14ac:dyDescent="0.3">
      <c r="B79" s="7" t="s">
        <v>150</v>
      </c>
      <c r="C79" s="4"/>
      <c r="D79" s="4"/>
      <c r="E79" s="4"/>
      <c r="F79" s="4"/>
      <c r="G79" s="4"/>
    </row>
    <row r="80" spans="2:7" hidden="1" outlineLevel="1" x14ac:dyDescent="0.3">
      <c r="B80" s="4" t="s">
        <v>43</v>
      </c>
      <c r="C80" s="4" t="s">
        <v>4</v>
      </c>
      <c r="D80" s="4">
        <v>1</v>
      </c>
      <c r="E80" s="4" t="s">
        <v>128</v>
      </c>
      <c r="F80" s="4" t="s">
        <v>67</v>
      </c>
      <c r="G80" s="4">
        <v>0</v>
      </c>
    </row>
    <row r="81" spans="2:7" hidden="1" outlineLevel="1" x14ac:dyDescent="0.3">
      <c r="B81" s="4" t="s">
        <v>45</v>
      </c>
      <c r="C81" s="4" t="s">
        <v>4</v>
      </c>
      <c r="D81" s="4">
        <v>0</v>
      </c>
      <c r="E81" s="4" t="s">
        <v>129</v>
      </c>
      <c r="F81" s="4" t="s">
        <v>72</v>
      </c>
      <c r="G81" s="4">
        <v>1</v>
      </c>
    </row>
    <row r="82" spans="2:7" hidden="1" outlineLevel="1" x14ac:dyDescent="0.3">
      <c r="B82" s="4" t="s">
        <v>46</v>
      </c>
      <c r="C82" s="4" t="s">
        <v>4</v>
      </c>
      <c r="D82" s="4">
        <v>1</v>
      </c>
      <c r="E82" s="4" t="s">
        <v>130</v>
      </c>
      <c r="F82" s="4" t="s">
        <v>67</v>
      </c>
      <c r="G82" s="4">
        <v>0</v>
      </c>
    </row>
    <row r="83" spans="2:7" hidden="1" outlineLevel="1" x14ac:dyDescent="0.3">
      <c r="B83" s="4" t="s">
        <v>47</v>
      </c>
      <c r="C83" s="4" t="s">
        <v>4</v>
      </c>
      <c r="D83" s="4">
        <v>1</v>
      </c>
      <c r="E83" s="4" t="s">
        <v>131</v>
      </c>
      <c r="F83" s="4" t="s">
        <v>67</v>
      </c>
      <c r="G83" s="4">
        <v>0</v>
      </c>
    </row>
    <row r="84" spans="2:7" hidden="1" outlineLevel="1" x14ac:dyDescent="0.3">
      <c r="B84" s="4" t="s">
        <v>48</v>
      </c>
      <c r="C84" s="4" t="s">
        <v>4</v>
      </c>
      <c r="D84" s="4">
        <v>1</v>
      </c>
      <c r="E84" s="4" t="s">
        <v>132</v>
      </c>
      <c r="F84" s="4" t="s">
        <v>67</v>
      </c>
      <c r="G84" s="4">
        <v>0</v>
      </c>
    </row>
    <row r="85" spans="2:7" hidden="1" outlineLevel="1" x14ac:dyDescent="0.3">
      <c r="B85" s="4" t="s">
        <v>49</v>
      </c>
      <c r="C85" s="4" t="s">
        <v>4</v>
      </c>
      <c r="D85" s="4">
        <v>1</v>
      </c>
      <c r="E85" s="4" t="s">
        <v>133</v>
      </c>
      <c r="F85" s="4" t="s">
        <v>67</v>
      </c>
      <c r="G85" s="4">
        <v>0</v>
      </c>
    </row>
    <row r="86" spans="2:7" hidden="1" outlineLevel="1" x14ac:dyDescent="0.3">
      <c r="B86" s="4" t="s">
        <v>50</v>
      </c>
      <c r="C86" s="4" t="s">
        <v>4</v>
      </c>
      <c r="D86" s="4">
        <v>0</v>
      </c>
      <c r="E86" s="4" t="s">
        <v>134</v>
      </c>
      <c r="F86" s="4" t="s">
        <v>72</v>
      </c>
      <c r="G86" s="4">
        <v>1</v>
      </c>
    </row>
    <row r="87" spans="2:7" hidden="1" outlineLevel="1" x14ac:dyDescent="0.3">
      <c r="B87" s="4" t="s">
        <v>51</v>
      </c>
      <c r="C87" s="4" t="s">
        <v>4</v>
      </c>
      <c r="D87" s="4">
        <v>1</v>
      </c>
      <c r="E87" s="4" t="s">
        <v>135</v>
      </c>
      <c r="F87" s="4" t="s">
        <v>67</v>
      </c>
      <c r="G87" s="4">
        <v>0</v>
      </c>
    </row>
    <row r="88" spans="2:7" hidden="1" outlineLevel="1" x14ac:dyDescent="0.3">
      <c r="B88" s="4" t="s">
        <v>52</v>
      </c>
      <c r="C88" s="4" t="s">
        <v>4</v>
      </c>
      <c r="D88" s="4">
        <v>0</v>
      </c>
      <c r="E88" s="4" t="s">
        <v>136</v>
      </c>
      <c r="F88" s="4" t="s">
        <v>72</v>
      </c>
      <c r="G88" s="4">
        <v>1</v>
      </c>
    </row>
    <row r="89" spans="2:7" hidden="1" outlineLevel="1" x14ac:dyDescent="0.3">
      <c r="B89" s="4" t="s">
        <v>53</v>
      </c>
      <c r="C89" s="4" t="s">
        <v>4</v>
      </c>
      <c r="D89" s="4">
        <v>1</v>
      </c>
      <c r="E89" s="4" t="s">
        <v>137</v>
      </c>
      <c r="F89" s="4" t="s">
        <v>67</v>
      </c>
      <c r="G89" s="4">
        <v>0</v>
      </c>
    </row>
    <row r="90" spans="2:7" hidden="1" outlineLevel="1" x14ac:dyDescent="0.3">
      <c r="B90" s="4" t="s">
        <v>54</v>
      </c>
      <c r="C90" s="4" t="s">
        <v>4</v>
      </c>
      <c r="D90" s="4">
        <v>0</v>
      </c>
      <c r="E90" s="4" t="s">
        <v>138</v>
      </c>
      <c r="F90" s="4" t="s">
        <v>72</v>
      </c>
      <c r="G90" s="4">
        <v>1</v>
      </c>
    </row>
    <row r="91" spans="2:7" hidden="1" outlineLevel="1" x14ac:dyDescent="0.3">
      <c r="B91" s="4" t="s">
        <v>55</v>
      </c>
      <c r="C91" s="4" t="s">
        <v>4</v>
      </c>
      <c r="D91" s="4">
        <v>0</v>
      </c>
      <c r="E91" s="4" t="s">
        <v>139</v>
      </c>
      <c r="F91" s="4" t="s">
        <v>72</v>
      </c>
      <c r="G91" s="4">
        <v>1</v>
      </c>
    </row>
    <row r="92" spans="2:7" hidden="1" outlineLevel="1" x14ac:dyDescent="0.3">
      <c r="B92" s="4" t="s">
        <v>56</v>
      </c>
      <c r="C92" s="4" t="s">
        <v>4</v>
      </c>
      <c r="D92" s="4">
        <v>1</v>
      </c>
      <c r="E92" s="4" t="s">
        <v>140</v>
      </c>
      <c r="F92" s="4" t="s">
        <v>67</v>
      </c>
      <c r="G92" s="4">
        <v>0</v>
      </c>
    </row>
    <row r="93" spans="2:7" hidden="1" outlineLevel="1" x14ac:dyDescent="0.3">
      <c r="B93" s="4" t="s">
        <v>57</v>
      </c>
      <c r="C93" s="4" t="s">
        <v>4</v>
      </c>
      <c r="D93" s="4">
        <v>1</v>
      </c>
      <c r="E93" s="4" t="s">
        <v>141</v>
      </c>
      <c r="F93" s="4" t="s">
        <v>67</v>
      </c>
      <c r="G93" s="4">
        <v>0</v>
      </c>
    </row>
    <row r="94" spans="2:7" hidden="1" outlineLevel="1" x14ac:dyDescent="0.3">
      <c r="B94" s="4" t="s">
        <v>58</v>
      </c>
      <c r="C94" s="4" t="s">
        <v>4</v>
      </c>
      <c r="D94" s="4">
        <v>0</v>
      </c>
      <c r="E94" s="4" t="s">
        <v>142</v>
      </c>
      <c r="F94" s="4" t="s">
        <v>72</v>
      </c>
      <c r="G94" s="4">
        <v>1</v>
      </c>
    </row>
    <row r="95" spans="2:7" hidden="1" outlineLevel="1" x14ac:dyDescent="0.3">
      <c r="B95" s="4" t="s">
        <v>59</v>
      </c>
      <c r="C95" s="4" t="s">
        <v>4</v>
      </c>
      <c r="D95" s="4">
        <v>0</v>
      </c>
      <c r="E95" s="4" t="s">
        <v>143</v>
      </c>
      <c r="F95" s="4" t="s">
        <v>72</v>
      </c>
      <c r="G95" s="4">
        <v>1</v>
      </c>
    </row>
    <row r="96" spans="2:7" hidden="1" outlineLevel="1" x14ac:dyDescent="0.3">
      <c r="B96" s="4" t="s">
        <v>60</v>
      </c>
      <c r="C96" s="4" t="s">
        <v>4</v>
      </c>
      <c r="D96" s="4">
        <v>0</v>
      </c>
      <c r="E96" s="4" t="s">
        <v>144</v>
      </c>
      <c r="F96" s="4" t="s">
        <v>72</v>
      </c>
      <c r="G96" s="4">
        <v>1</v>
      </c>
    </row>
    <row r="97" spans="2:7" hidden="1" outlineLevel="1" x14ac:dyDescent="0.3">
      <c r="B97" s="4" t="s">
        <v>61</v>
      </c>
      <c r="C97" s="4" t="s">
        <v>4</v>
      </c>
      <c r="D97" s="4">
        <v>0</v>
      </c>
      <c r="E97" s="4" t="s">
        <v>145</v>
      </c>
      <c r="F97" s="4" t="s">
        <v>72</v>
      </c>
      <c r="G97" s="4">
        <v>1</v>
      </c>
    </row>
    <row r="98" spans="2:7" hidden="1" outlineLevel="1" x14ac:dyDescent="0.3">
      <c r="B98" s="4" t="s">
        <v>62</v>
      </c>
      <c r="C98" s="4" t="s">
        <v>4</v>
      </c>
      <c r="D98" s="4">
        <v>1</v>
      </c>
      <c r="E98" s="4" t="s">
        <v>146</v>
      </c>
      <c r="F98" s="4" t="s">
        <v>67</v>
      </c>
      <c r="G98" s="4">
        <v>0</v>
      </c>
    </row>
    <row r="99" spans="2:7" ht="15" hidden="1" outlineLevel="1" thickBot="1" x14ac:dyDescent="0.35">
      <c r="B99" s="2" t="s">
        <v>63</v>
      </c>
      <c r="C99" s="2" t="s">
        <v>4</v>
      </c>
      <c r="D99" s="2">
        <v>1</v>
      </c>
      <c r="E99" s="2" t="s">
        <v>147</v>
      </c>
      <c r="F99" s="2" t="s">
        <v>67</v>
      </c>
      <c r="G99" s="2">
        <v>0</v>
      </c>
    </row>
    <row r="100" spans="2:7" collapsed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73C1-84F1-429F-9216-DDBF12A19450}">
  <dimension ref="A1:S27"/>
  <sheetViews>
    <sheetView workbookViewId="0">
      <selection activeCell="F28" sqref="F28"/>
    </sheetView>
  </sheetViews>
  <sheetFormatPr defaultRowHeight="14.4" x14ac:dyDescent="0.3"/>
  <sheetData>
    <row r="1" spans="1:19" x14ac:dyDescent="0.3">
      <c r="B1" t="s">
        <v>1</v>
      </c>
    </row>
    <row r="2" spans="1:19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4</v>
      </c>
    </row>
    <row r="3" spans="1:19" x14ac:dyDescent="0.3">
      <c r="A3">
        <v>1</v>
      </c>
      <c r="B3" t="s">
        <v>152</v>
      </c>
      <c r="C3">
        <v>1</v>
      </c>
      <c r="D3">
        <v>1</v>
      </c>
      <c r="M3">
        <v>1</v>
      </c>
    </row>
    <row r="4" spans="1:19" x14ac:dyDescent="0.3">
      <c r="A4">
        <v>2</v>
      </c>
      <c r="C4">
        <v>1</v>
      </c>
      <c r="D4">
        <v>1</v>
      </c>
      <c r="E4">
        <v>1</v>
      </c>
      <c r="F4">
        <v>1</v>
      </c>
      <c r="G4">
        <v>1</v>
      </c>
      <c r="M4">
        <v>0</v>
      </c>
    </row>
    <row r="5" spans="1:19" x14ac:dyDescent="0.3">
      <c r="A5">
        <v>3</v>
      </c>
      <c r="E5">
        <v>1</v>
      </c>
      <c r="F5">
        <v>1</v>
      </c>
      <c r="M5">
        <v>1</v>
      </c>
    </row>
    <row r="6" spans="1:19" x14ac:dyDescent="0.3">
      <c r="A6">
        <v>4</v>
      </c>
      <c r="F6">
        <v>1</v>
      </c>
      <c r="G6">
        <v>1</v>
      </c>
      <c r="H6">
        <v>1</v>
      </c>
      <c r="M6">
        <v>1</v>
      </c>
    </row>
    <row r="7" spans="1:19" x14ac:dyDescent="0.3">
      <c r="A7">
        <v>5</v>
      </c>
      <c r="M7">
        <v>1</v>
      </c>
      <c r="O7" t="s">
        <v>12</v>
      </c>
      <c r="P7" t="s">
        <v>5</v>
      </c>
    </row>
    <row r="8" spans="1:19" x14ac:dyDescent="0.3">
      <c r="A8">
        <v>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 t="s">
        <v>6</v>
      </c>
      <c r="P8" t="s">
        <v>7</v>
      </c>
    </row>
    <row r="9" spans="1:19" x14ac:dyDescent="0.3">
      <c r="A9">
        <v>7</v>
      </c>
      <c r="D9">
        <v>1</v>
      </c>
      <c r="E9">
        <v>1</v>
      </c>
      <c r="F9">
        <v>1</v>
      </c>
      <c r="G9">
        <v>1</v>
      </c>
      <c r="M9">
        <v>0</v>
      </c>
      <c r="O9" t="s">
        <v>8</v>
      </c>
      <c r="P9" t="s">
        <v>9</v>
      </c>
    </row>
    <row r="10" spans="1:19" x14ac:dyDescent="0.3">
      <c r="A10">
        <v>8</v>
      </c>
      <c r="B10">
        <v>1</v>
      </c>
      <c r="C10">
        <v>1</v>
      </c>
      <c r="D10">
        <v>1</v>
      </c>
      <c r="E10">
        <v>1</v>
      </c>
      <c r="M10">
        <v>1</v>
      </c>
      <c r="O10" t="s">
        <v>10</v>
      </c>
      <c r="P10" t="s">
        <v>11</v>
      </c>
    </row>
    <row r="11" spans="1:19" x14ac:dyDescent="0.3">
      <c r="A11">
        <v>9</v>
      </c>
      <c r="D11">
        <v>1</v>
      </c>
      <c r="E11">
        <v>1</v>
      </c>
      <c r="F11">
        <v>1</v>
      </c>
      <c r="G11">
        <v>1</v>
      </c>
      <c r="M11">
        <v>0</v>
      </c>
      <c r="O11" t="s">
        <v>13</v>
      </c>
      <c r="P11" t="s">
        <v>14</v>
      </c>
    </row>
    <row r="12" spans="1:19" x14ac:dyDescent="0.3">
      <c r="A12">
        <v>10</v>
      </c>
      <c r="M12">
        <v>1</v>
      </c>
      <c r="O12" t="s">
        <v>17</v>
      </c>
      <c r="P12" t="s">
        <v>15</v>
      </c>
      <c r="S12" t="s">
        <v>16</v>
      </c>
    </row>
    <row r="13" spans="1:19" x14ac:dyDescent="0.3">
      <c r="A13">
        <v>11</v>
      </c>
      <c r="C13">
        <v>1</v>
      </c>
      <c r="D13">
        <v>1</v>
      </c>
      <c r="M13">
        <v>0</v>
      </c>
    </row>
    <row r="14" spans="1:19" x14ac:dyDescent="0.3">
      <c r="A14">
        <v>12</v>
      </c>
      <c r="D14">
        <v>1</v>
      </c>
      <c r="E14">
        <v>1</v>
      </c>
      <c r="F14">
        <v>1</v>
      </c>
      <c r="M14">
        <v>0</v>
      </c>
    </row>
    <row r="15" spans="1:19" x14ac:dyDescent="0.3">
      <c r="A15">
        <v>13</v>
      </c>
      <c r="C15">
        <v>1</v>
      </c>
      <c r="D15">
        <v>1</v>
      </c>
      <c r="E15">
        <v>1</v>
      </c>
      <c r="M15">
        <v>1</v>
      </c>
    </row>
    <row r="16" spans="1:19" x14ac:dyDescent="0.3">
      <c r="A16">
        <v>14</v>
      </c>
      <c r="B16">
        <v>1</v>
      </c>
      <c r="M16">
        <v>1</v>
      </c>
    </row>
    <row r="17" spans="1:13" x14ac:dyDescent="0.3">
      <c r="A17">
        <v>15</v>
      </c>
      <c r="C17">
        <v>1</v>
      </c>
      <c r="D17">
        <v>1</v>
      </c>
      <c r="E17">
        <v>1</v>
      </c>
      <c r="M17">
        <v>0</v>
      </c>
    </row>
    <row r="18" spans="1:13" x14ac:dyDescent="0.3">
      <c r="A18">
        <v>16</v>
      </c>
      <c r="B18">
        <v>1</v>
      </c>
      <c r="C18">
        <v>1</v>
      </c>
      <c r="D18">
        <v>1</v>
      </c>
      <c r="E18">
        <v>1</v>
      </c>
      <c r="M18">
        <v>0</v>
      </c>
    </row>
    <row r="19" spans="1:13" x14ac:dyDescent="0.3">
      <c r="A19">
        <v>17</v>
      </c>
      <c r="C19">
        <v>1</v>
      </c>
      <c r="D19">
        <v>1</v>
      </c>
      <c r="M19">
        <v>0</v>
      </c>
    </row>
    <row r="20" spans="1:13" x14ac:dyDescent="0.3">
      <c r="A20">
        <v>18</v>
      </c>
      <c r="F20">
        <v>1</v>
      </c>
      <c r="M20">
        <v>0</v>
      </c>
    </row>
    <row r="21" spans="1:13" x14ac:dyDescent="0.3">
      <c r="A21">
        <v>19</v>
      </c>
      <c r="M21">
        <v>1</v>
      </c>
    </row>
    <row r="22" spans="1:13" x14ac:dyDescent="0.3">
      <c r="A22">
        <v>20</v>
      </c>
      <c r="M22">
        <v>1</v>
      </c>
    </row>
    <row r="23" spans="1:13" x14ac:dyDescent="0.3">
      <c r="B23">
        <f>SUM(B3:B22)</f>
        <v>3</v>
      </c>
      <c r="C23">
        <f t="shared" ref="C23:K23" si="0">SUM(C3:C22)</f>
        <v>8</v>
      </c>
      <c r="D23">
        <f t="shared" si="0"/>
        <v>11</v>
      </c>
      <c r="E23">
        <f t="shared" si="0"/>
        <v>9</v>
      </c>
      <c r="F23">
        <f t="shared" si="0"/>
        <v>8</v>
      </c>
      <c r="G23">
        <f t="shared" si="0"/>
        <v>5</v>
      </c>
      <c r="H23">
        <f t="shared" si="0"/>
        <v>2</v>
      </c>
      <c r="I23">
        <f t="shared" si="0"/>
        <v>1</v>
      </c>
      <c r="J23">
        <f t="shared" si="0"/>
        <v>1</v>
      </c>
      <c r="K23">
        <f t="shared" si="0"/>
        <v>1</v>
      </c>
    </row>
    <row r="24" spans="1:13" x14ac:dyDescent="0.3">
      <c r="A24" t="s">
        <v>2</v>
      </c>
      <c r="B24">
        <f>SUMPRODUCT(B3:B22,$M3:$M22)</f>
        <v>2</v>
      </c>
      <c r="C24">
        <f>SUMPRODUCT(C3:C22,$M3:$M22)</f>
        <v>3</v>
      </c>
      <c r="D24">
        <f t="shared" ref="D24:K24" si="1">SUMPRODUCT(D3:D22,$M3:$M22)</f>
        <v>3</v>
      </c>
      <c r="E24">
        <f t="shared" si="1"/>
        <v>3</v>
      </c>
      <c r="F24">
        <f t="shared" si="1"/>
        <v>3</v>
      </c>
      <c r="G24">
        <f t="shared" si="1"/>
        <v>2</v>
      </c>
      <c r="H24">
        <f t="shared" si="1"/>
        <v>2</v>
      </c>
      <c r="I24">
        <f t="shared" si="1"/>
        <v>1</v>
      </c>
      <c r="J24">
        <f t="shared" si="1"/>
        <v>1</v>
      </c>
      <c r="K24">
        <f t="shared" si="1"/>
        <v>1</v>
      </c>
    </row>
    <row r="25" spans="1:13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 x14ac:dyDescent="0.3">
      <c r="A26" t="s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M26">
        <f>SUM(M3:M22)</f>
        <v>11</v>
      </c>
    </row>
    <row r="27" spans="1:13" x14ac:dyDescent="0.3">
      <c r="A27" t="s">
        <v>151</v>
      </c>
    </row>
  </sheetData>
  <scenarios current="0">
    <scenario name="scenario1" count="20" user="HP" comment="Created by HP on 1/22/2022">
      <inputCells r="M3" val="0"/>
      <inputCells r="M4" val="0"/>
      <inputCells r="M5" val="0"/>
      <inputCells r="M6" val="0"/>
      <inputCells r="M7" val="0"/>
      <inputCells r="M8" val="0"/>
      <inputCells r="M9" val="0"/>
      <inputCells r="M10" val="0"/>
      <inputCells r="M11" val="0"/>
      <inputCells r="M12" val="0"/>
      <inputCells r="M13" val="0"/>
      <inputCells r="M14" val="0"/>
      <inputCells r="M15" val="0"/>
      <inputCells r="M16" val="0"/>
      <inputCells r="M17" val="0"/>
      <inputCells r="M18" val="0"/>
      <inputCells r="M19" val="0"/>
      <inputCells r="M20" val="0"/>
      <inputCells r="M21" val="0"/>
      <inputCells r="M22" val="0"/>
    </scenario>
  </scenario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75F4-6695-48AF-BC69-EC078A440803}">
  <dimension ref="A1:I45"/>
  <sheetViews>
    <sheetView workbookViewId="0">
      <selection activeCell="L25" sqref="L25"/>
    </sheetView>
  </sheetViews>
  <sheetFormatPr defaultRowHeight="14.4" x14ac:dyDescent="0.3"/>
  <sheetData>
    <row r="1" spans="1:9" x14ac:dyDescent="0.3">
      <c r="D1" t="s">
        <v>1</v>
      </c>
    </row>
    <row r="2" spans="1:9" x14ac:dyDescent="0.3">
      <c r="C2">
        <v>1</v>
      </c>
      <c r="D2">
        <v>2</v>
      </c>
      <c r="E2">
        <v>3</v>
      </c>
      <c r="F2">
        <v>4</v>
      </c>
      <c r="G2">
        <v>5</v>
      </c>
      <c r="H2" t="s">
        <v>158</v>
      </c>
      <c r="I2" t="s">
        <v>159</v>
      </c>
    </row>
    <row r="3" spans="1:9" x14ac:dyDescent="0.3">
      <c r="B3" t="s">
        <v>153</v>
      </c>
      <c r="C3" s="9">
        <v>1</v>
      </c>
      <c r="D3">
        <v>1</v>
      </c>
      <c r="E3">
        <v>1</v>
      </c>
      <c r="F3">
        <v>0</v>
      </c>
      <c r="H3">
        <v>8</v>
      </c>
      <c r="I3">
        <v>3</v>
      </c>
    </row>
    <row r="4" spans="1:9" x14ac:dyDescent="0.3">
      <c r="B4" t="s">
        <v>154</v>
      </c>
      <c r="C4" s="9">
        <v>1</v>
      </c>
      <c r="D4">
        <v>1</v>
      </c>
      <c r="E4">
        <v>1</v>
      </c>
      <c r="F4">
        <v>1</v>
      </c>
      <c r="H4">
        <v>7</v>
      </c>
      <c r="I4">
        <v>4</v>
      </c>
    </row>
    <row r="5" spans="1:9" x14ac:dyDescent="0.3">
      <c r="B5" t="s">
        <v>155</v>
      </c>
      <c r="C5" s="9">
        <v>1</v>
      </c>
      <c r="D5">
        <v>0</v>
      </c>
      <c r="E5">
        <v>0</v>
      </c>
      <c r="F5">
        <v>0</v>
      </c>
      <c r="H5">
        <v>3</v>
      </c>
      <c r="I5">
        <v>1</v>
      </c>
    </row>
    <row r="6" spans="1:9" x14ac:dyDescent="0.3">
      <c r="B6" t="s">
        <v>156</v>
      </c>
      <c r="C6">
        <v>0</v>
      </c>
      <c r="D6" s="9">
        <v>1</v>
      </c>
      <c r="E6">
        <v>1</v>
      </c>
      <c r="F6">
        <v>1</v>
      </c>
      <c r="H6">
        <v>5</v>
      </c>
      <c r="I6">
        <v>3</v>
      </c>
    </row>
    <row r="7" spans="1:9" x14ac:dyDescent="0.3">
      <c r="B7" t="s">
        <v>157</v>
      </c>
      <c r="C7">
        <v>0</v>
      </c>
      <c r="D7">
        <v>0</v>
      </c>
      <c r="E7" s="9">
        <v>1</v>
      </c>
      <c r="F7">
        <v>1</v>
      </c>
      <c r="H7">
        <v>6</v>
      </c>
      <c r="I7">
        <v>2</v>
      </c>
    </row>
    <row r="11" spans="1:9" x14ac:dyDescent="0.3">
      <c r="A11" t="s">
        <v>185</v>
      </c>
      <c r="B11" t="s">
        <v>186</v>
      </c>
      <c r="D11" t="s">
        <v>158</v>
      </c>
      <c r="E11" t="s">
        <v>187</v>
      </c>
    </row>
    <row r="13" spans="1:9" x14ac:dyDescent="0.3">
      <c r="A13" t="s">
        <v>188</v>
      </c>
      <c r="B13" t="s">
        <v>189</v>
      </c>
      <c r="D13">
        <v>0</v>
      </c>
    </row>
    <row r="14" spans="1:9" x14ac:dyDescent="0.3">
      <c r="A14" t="s">
        <v>190</v>
      </c>
      <c r="B14" t="s">
        <v>153</v>
      </c>
      <c r="D14">
        <v>8</v>
      </c>
    </row>
    <row r="15" spans="1:9" x14ac:dyDescent="0.3">
      <c r="A15" t="s">
        <v>191</v>
      </c>
      <c r="B15" t="s">
        <v>154</v>
      </c>
      <c r="C15" s="8"/>
      <c r="D15" s="8">
        <v>7</v>
      </c>
      <c r="E15" s="8"/>
      <c r="F15" s="8"/>
      <c r="G15" s="8"/>
    </row>
    <row r="16" spans="1:9" x14ac:dyDescent="0.3">
      <c r="A16" t="s">
        <v>192</v>
      </c>
      <c r="B16" t="s">
        <v>155</v>
      </c>
      <c r="D16">
        <v>3</v>
      </c>
    </row>
    <row r="17" spans="1:5" x14ac:dyDescent="0.3">
      <c r="A17" t="s">
        <v>193</v>
      </c>
      <c r="B17" t="s">
        <v>194</v>
      </c>
      <c r="D17">
        <v>15</v>
      </c>
    </row>
    <row r="18" spans="1:5" x14ac:dyDescent="0.3">
      <c r="A18" t="s">
        <v>195</v>
      </c>
      <c r="B18" t="s">
        <v>196</v>
      </c>
      <c r="D18">
        <v>11</v>
      </c>
    </row>
    <row r="19" spans="1:5" x14ac:dyDescent="0.3">
      <c r="A19" t="s">
        <v>197</v>
      </c>
      <c r="B19" t="s">
        <v>198</v>
      </c>
      <c r="D19">
        <v>10</v>
      </c>
    </row>
    <row r="23" spans="1:5" x14ac:dyDescent="0.3">
      <c r="B23" t="s">
        <v>199</v>
      </c>
    </row>
    <row r="25" spans="1:5" x14ac:dyDescent="0.3">
      <c r="A25" t="s">
        <v>200</v>
      </c>
      <c r="B25" t="s">
        <v>156</v>
      </c>
      <c r="D25">
        <v>5</v>
      </c>
      <c r="E25">
        <v>5</v>
      </c>
    </row>
    <row r="26" spans="1:5" x14ac:dyDescent="0.3">
      <c r="B26" t="s">
        <v>189</v>
      </c>
    </row>
    <row r="28" spans="1:5" x14ac:dyDescent="0.3">
      <c r="B28" t="s">
        <v>201</v>
      </c>
    </row>
    <row r="31" spans="1:5" x14ac:dyDescent="0.3">
      <c r="A31" t="s">
        <v>202</v>
      </c>
      <c r="B31" t="s">
        <v>156</v>
      </c>
      <c r="D31">
        <v>5</v>
      </c>
      <c r="E31">
        <v>13</v>
      </c>
    </row>
    <row r="32" spans="1:5" x14ac:dyDescent="0.3">
      <c r="B32" t="s">
        <v>189</v>
      </c>
    </row>
    <row r="35" spans="1:5" x14ac:dyDescent="0.3">
      <c r="B35" t="s">
        <v>203</v>
      </c>
    </row>
    <row r="37" spans="1:5" x14ac:dyDescent="0.3">
      <c r="A37" t="s">
        <v>204</v>
      </c>
      <c r="B37" t="s">
        <v>157</v>
      </c>
      <c r="D37">
        <v>6</v>
      </c>
      <c r="E37">
        <v>11</v>
      </c>
    </row>
    <row r="42" spans="1:5" x14ac:dyDescent="0.3">
      <c r="B42" t="s">
        <v>205</v>
      </c>
    </row>
    <row r="43" spans="1:5" x14ac:dyDescent="0.3">
      <c r="A43" t="s">
        <v>206</v>
      </c>
      <c r="B43" t="s">
        <v>189</v>
      </c>
    </row>
    <row r="45" spans="1:5" x14ac:dyDescent="0.3">
      <c r="A45" t="s">
        <v>207</v>
      </c>
      <c r="B45" t="s">
        <v>189</v>
      </c>
    </row>
  </sheetData>
  <conditionalFormatting sqref="C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dp-method (2)</vt:lpstr>
      <vt:lpstr>made cap==3</vt:lpstr>
      <vt:lpstr>acutiyLevels</vt:lpstr>
      <vt:lpstr>dp-method</vt:lpstr>
      <vt:lpstr>IP-Method-C3 (2)</vt:lpstr>
      <vt:lpstr>Answer Report 1</vt:lpstr>
      <vt:lpstr>IP-Method-C3</vt:lpstr>
      <vt:lpstr>dp-method-dns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sormaz</dc:creator>
  <cp:lastModifiedBy>Fuloria, Mandvi</cp:lastModifiedBy>
  <dcterms:created xsi:type="dcterms:W3CDTF">2021-10-15T22:51:02Z</dcterms:created>
  <dcterms:modified xsi:type="dcterms:W3CDTF">2022-11-03T05:10:47Z</dcterms:modified>
</cp:coreProperties>
</file>