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oc\Git.LabourArbitration\"/>
    </mc:Choice>
  </mc:AlternateContent>
  <xr:revisionPtr revIDLastSave="0" documentId="12_ncr:500000_{0A6842A1-0B83-40F1-91D0-46F583F5D5D8}" xr6:coauthVersionLast="31" xr6:coauthVersionMax="31" xr10:uidLastSave="{00000000-0000-0000-0000-000000000000}"/>
  <bookViews>
    <workbookView xWindow="600" yWindow="105" windowWidth="19395" windowHeight="7620" activeTab="2" xr2:uid="{00000000-000D-0000-FFFF-FFFF00000000}"/>
  </bookViews>
  <sheets>
    <sheet name="年假计算" sheetId="1" r:id="rId1"/>
    <sheet name="扣除部分工资" sheetId="2" r:id="rId2"/>
    <sheet name="公积金差额" sheetId="3" r:id="rId3"/>
  </sheets>
  <calcPr calcId="162913"/>
</workbook>
</file>

<file path=xl/calcChain.xml><?xml version="1.0" encoding="utf-8"?>
<calcChain xmlns="http://schemas.openxmlformats.org/spreadsheetml/2006/main">
  <c r="D31" i="3" l="1"/>
  <c r="C31" i="3"/>
  <c r="D29" i="3"/>
  <c r="E29" i="3"/>
  <c r="E31" i="3" s="1"/>
  <c r="C29" i="3"/>
  <c r="D24" i="3"/>
  <c r="D26" i="3" s="1"/>
  <c r="E24" i="3"/>
  <c r="F24" i="3"/>
  <c r="G24" i="3"/>
  <c r="H24" i="3"/>
  <c r="H26" i="3" s="1"/>
  <c r="I24" i="3"/>
  <c r="J24" i="3"/>
  <c r="J26" i="3" s="1"/>
  <c r="K24" i="3"/>
  <c r="L24" i="3"/>
  <c r="L26" i="3" s="1"/>
  <c r="M24" i="3"/>
  <c r="N24" i="3"/>
  <c r="E26" i="3"/>
  <c r="F26" i="3"/>
  <c r="G26" i="3"/>
  <c r="I26" i="3"/>
  <c r="K26" i="3"/>
  <c r="M26" i="3"/>
  <c r="N26" i="3"/>
  <c r="C24" i="3"/>
  <c r="C26" i="3" s="1"/>
  <c r="O26" i="3" s="1"/>
  <c r="D19" i="3"/>
  <c r="E19" i="3"/>
  <c r="E21" i="3" s="1"/>
  <c r="F19" i="3"/>
  <c r="G19" i="3"/>
  <c r="G21" i="3" s="1"/>
  <c r="H19" i="3"/>
  <c r="I19" i="3"/>
  <c r="I21" i="3" s="1"/>
  <c r="J19" i="3"/>
  <c r="K19" i="3"/>
  <c r="K21" i="3" s="1"/>
  <c r="L19" i="3"/>
  <c r="M19" i="3"/>
  <c r="M21" i="3" s="1"/>
  <c r="N19" i="3"/>
  <c r="D21" i="3"/>
  <c r="F21" i="3"/>
  <c r="H21" i="3"/>
  <c r="J21" i="3"/>
  <c r="L21" i="3"/>
  <c r="N21" i="3"/>
  <c r="C21" i="3"/>
  <c r="O21" i="3" s="1"/>
  <c r="C19" i="3"/>
  <c r="D14" i="3"/>
  <c r="D16" i="3" s="1"/>
  <c r="E14" i="3"/>
  <c r="F14" i="3"/>
  <c r="G14" i="3"/>
  <c r="H14" i="3"/>
  <c r="H16" i="3" s="1"/>
  <c r="I14" i="3"/>
  <c r="J14" i="3"/>
  <c r="J16" i="3" s="1"/>
  <c r="K14" i="3"/>
  <c r="L14" i="3"/>
  <c r="L16" i="3" s="1"/>
  <c r="M14" i="3"/>
  <c r="N14" i="3"/>
  <c r="E16" i="3"/>
  <c r="F16" i="3"/>
  <c r="G16" i="3"/>
  <c r="I16" i="3"/>
  <c r="K16" i="3"/>
  <c r="M16" i="3"/>
  <c r="N16" i="3"/>
  <c r="C14" i="3"/>
  <c r="C16" i="3" s="1"/>
  <c r="O16" i="3" s="1"/>
  <c r="D9" i="3"/>
  <c r="D11" i="3" s="1"/>
  <c r="E9" i="3"/>
  <c r="F9" i="3"/>
  <c r="G9" i="3"/>
  <c r="G11" i="3" s="1"/>
  <c r="H9" i="3"/>
  <c r="H11" i="3" s="1"/>
  <c r="I9" i="3"/>
  <c r="J9" i="3"/>
  <c r="K9" i="3"/>
  <c r="K11" i="3" s="1"/>
  <c r="L9" i="3"/>
  <c r="L11" i="3" s="1"/>
  <c r="M9" i="3"/>
  <c r="N9" i="3"/>
  <c r="E11" i="3"/>
  <c r="F11" i="3"/>
  <c r="I11" i="3"/>
  <c r="J11" i="3"/>
  <c r="M11" i="3"/>
  <c r="N11" i="3"/>
  <c r="C11" i="3"/>
  <c r="O11" i="3" s="1"/>
  <c r="C9" i="3"/>
  <c r="G6" i="3"/>
  <c r="I6" i="3"/>
  <c r="K6" i="3"/>
  <c r="M6" i="3"/>
  <c r="F6" i="3"/>
  <c r="G4" i="3"/>
  <c r="H4" i="3"/>
  <c r="H6" i="3" s="1"/>
  <c r="I4" i="3"/>
  <c r="J4" i="3"/>
  <c r="J6" i="3" s="1"/>
  <c r="K4" i="3"/>
  <c r="L4" i="3"/>
  <c r="L6" i="3" s="1"/>
  <c r="M4" i="3"/>
  <c r="N4" i="3"/>
  <c r="N6" i="3" s="1"/>
  <c r="F4" i="3"/>
  <c r="E6" i="2"/>
  <c r="E5" i="2"/>
  <c r="C7" i="2"/>
  <c r="D7" i="2"/>
  <c r="B7" i="2"/>
  <c r="H7" i="1"/>
  <c r="H8" i="1"/>
  <c r="H9" i="1"/>
  <c r="H10" i="1"/>
  <c r="H6" i="1"/>
  <c r="E7" i="1"/>
  <c r="E8" i="1"/>
  <c r="E9" i="1"/>
  <c r="E10" i="1"/>
  <c r="E11" i="1"/>
  <c r="E6" i="1"/>
  <c r="N3" i="1"/>
  <c r="N2" i="1"/>
  <c r="O6" i="3" l="1"/>
  <c r="C32" i="3" s="1"/>
  <c r="O31" i="3"/>
  <c r="E7" i="2"/>
  <c r="F7" i="2" s="1"/>
</calcChain>
</file>

<file path=xl/sharedStrings.xml><?xml version="1.0" encoding="utf-8"?>
<sst xmlns="http://schemas.openxmlformats.org/spreadsheetml/2006/main" count="89" uniqueCount="46">
  <si>
    <t>2013年</t>
    <phoneticPr fontId="2" type="noConversion"/>
  </si>
  <si>
    <t>2014年</t>
  </si>
  <si>
    <t>2015年</t>
  </si>
  <si>
    <t>2016年</t>
  </si>
  <si>
    <t>2017年</t>
  </si>
  <si>
    <t>2018年</t>
  </si>
  <si>
    <t>实际工作天数</t>
    <phoneticPr fontId="2" type="noConversion"/>
  </si>
  <si>
    <t>3月</t>
  </si>
  <si>
    <t>3月</t>
    <phoneticPr fontId="2" type="noConversion"/>
  </si>
  <si>
    <t>4月</t>
  </si>
  <si>
    <t>4月</t>
    <phoneticPr fontId="2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</si>
  <si>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</si>
  <si>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</si>
  <si>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</si>
  <si>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</si>
  <si>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</si>
  <si>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</si>
  <si>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</si>
  <si>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</si>
  <si>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2018年</t>
    <phoneticPr fontId="2" type="noConversion"/>
  </si>
  <si>
    <t>1月</t>
    <phoneticPr fontId="2" type="noConversion"/>
  </si>
  <si>
    <t>2月</t>
    <phoneticPr fontId="2" type="noConversion"/>
  </si>
  <si>
    <t>合计</t>
    <phoneticPr fontId="2" type="noConversion"/>
  </si>
  <si>
    <t>应当享受的年休假天数</t>
    <phoneticPr fontId="2" type="noConversion"/>
  </si>
  <si>
    <t>实际享受年假天数</t>
    <phoneticPr fontId="2" type="noConversion"/>
  </si>
  <si>
    <t>须补偿年假天数</t>
    <phoneticPr fontId="2" type="noConversion"/>
  </si>
  <si>
    <t>年假补偿计算表</t>
    <phoneticPr fontId="2" type="noConversion"/>
  </si>
  <si>
    <t>年休假标准天数</t>
    <phoneticPr fontId="2" type="noConversion"/>
  </si>
  <si>
    <t>/</t>
    <phoneticPr fontId="2" type="noConversion"/>
  </si>
  <si>
    <t>细项</t>
    <phoneticPr fontId="2" type="noConversion"/>
  </si>
  <si>
    <t>当年平均工资</t>
    <phoneticPr fontId="2" type="noConversion"/>
  </si>
  <si>
    <t>补偿费用</t>
    <phoneticPr fontId="2" type="noConversion"/>
  </si>
  <si>
    <t>应发工资</t>
    <phoneticPr fontId="2" type="noConversion"/>
  </si>
  <si>
    <t>实发工资</t>
    <phoneticPr fontId="2" type="noConversion"/>
  </si>
  <si>
    <t>扣除部分</t>
    <phoneticPr fontId="2" type="noConversion"/>
  </si>
  <si>
    <t>平均月工资</t>
    <phoneticPr fontId="2" type="noConversion"/>
  </si>
  <si>
    <t>应缴纳金额</t>
    <phoneticPr fontId="2" type="noConversion"/>
  </si>
  <si>
    <t>实际缴纳金额</t>
    <phoneticPr fontId="2" type="noConversion"/>
  </si>
  <si>
    <t>差额</t>
    <phoneticPr fontId="2" type="noConversion"/>
  </si>
  <si>
    <t>2014年</t>
    <phoneticPr fontId="2" type="noConversion"/>
  </si>
  <si>
    <t>2015年</t>
    <phoneticPr fontId="2" type="noConversion"/>
  </si>
  <si>
    <t>2016年</t>
    <phoneticPr fontId="2" type="noConversion"/>
  </si>
  <si>
    <t>2017年</t>
    <phoneticPr fontId="2" type="noConversion"/>
  </si>
  <si>
    <t>最低缴纳比例</t>
    <phoneticPr fontId="2" type="noConversion"/>
  </si>
  <si>
    <t>小计</t>
    <phoneticPr fontId="2" type="noConversion"/>
  </si>
  <si>
    <t>差额合计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</si>
</sst>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5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2" borderId="1" xfId="0" applyFill="1" applyBorder="1">
      <alignment vertical="center"/>
    </xf>
    <xf numFmtId="9" fontId="0" fillId="2" borderId="1" xfId="0" applyNumberForma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9" fontId="0" fillId="4" borderId="1" xfId="0" applyNumberForma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9" fontId="0" fillId="5" borderId="1" xfId="0" applyNumberForma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9" fontId="0" fillId="6" borderId="1" xfId="0" applyNumberFormat="1" applyFill="1" applyBorder="1">
      <alignment vertical="center"/>
    </xf>
    <xf numFmtId="0" fontId="6" fillId="6" borderId="1" xfId="0" applyFont="1" applyFill="1" applyBorder="1">
      <alignment vertical="center"/>
    </xf>
    <xf numFmtId="0" fontId="0" fillId="3" borderId="1" xfId="0" applyFill="1" applyBorder="1">
      <alignment vertical="center"/>
    </xf>
    <xf numFmtId="9" fontId="0" fillId="3" borderId="1" xfId="0" applyNumberForma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7" borderId="1" xfId="0" applyFill="1" applyBorder="1">
      <alignment vertical="center"/>
    </xf>
    <xf numFmtId="9" fontId="0" fillId="7" borderId="1" xfId="0" applyNumberFormat="1" applyFill="1" applyBorder="1">
      <alignment vertical="center"/>
    </xf>
    <xf numFmtId="0" fontId="5" fillId="7" borderId="1" xfId="0" applyFont="1" applyFill="1" applyBorder="1">
      <alignment vertical="center"/>
    </xf>
    <xf numFmtId="0" fontId="0" fillId="3" borderId="1" xfId="1" applyNumberFormat="1" applyFont="1" applyFill="1" applyBorder="1">
      <alignment vertical="center"/>
    </xf>
    <xf numFmtId="0" fontId="0" fillId="0" borderId="1" xfId="0" applyFill="1" applyBorder="1">
      <alignment vertical="center"/>
    </xf>
    <xf numFmtId="0" fontId="5" fillId="0" borderId="1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workbookViewId="0">
      <selection activeCell="L16" sqref="L16"/>
    </sheetView>
  </sheetViews>
  <sheetFormatPr defaultRowHeight="13.5" x14ac:dyDescent="0.15"/>
  <cols>
    <col min="1" max="1" width="9" style="5"/>
    <col min="2" max="2" width="12.75" style="5" customWidth="1"/>
    <col min="3" max="3" width="10.875" style="5" customWidth="1"/>
    <col min="4" max="5" width="9" style="5"/>
    <col min="6" max="6" width="11.875" style="5" customWidth="1"/>
    <col min="7" max="7" width="10.25" style="5" customWidth="1"/>
    <col min="8" max="8" width="10.625" style="5" customWidth="1"/>
    <col min="9" max="16384" width="9" style="5"/>
  </cols>
  <sheetData>
    <row r="1" spans="1:14" ht="22.5" customHeight="1" x14ac:dyDescent="0.15">
      <c r="A1" s="4" t="s">
        <v>0</v>
      </c>
      <c r="B1" s="4" t="s">
        <v>20</v>
      </c>
      <c r="C1" s="4" t="s">
        <v>21</v>
      </c>
      <c r="D1" s="4" t="s">
        <v>8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22</v>
      </c>
    </row>
    <row r="2" spans="1:14" ht="22.5" customHeight="1" x14ac:dyDescent="0.15">
      <c r="A2" s="4" t="s">
        <v>0</v>
      </c>
      <c r="B2" s="4"/>
      <c r="C2" s="4"/>
      <c r="D2" s="4">
        <v>7</v>
      </c>
      <c r="E2" s="4">
        <v>30</v>
      </c>
      <c r="F2" s="4">
        <v>31</v>
      </c>
      <c r="G2" s="4">
        <v>30</v>
      </c>
      <c r="H2" s="4">
        <v>31</v>
      </c>
      <c r="I2" s="4">
        <v>31</v>
      </c>
      <c r="J2" s="4">
        <v>30</v>
      </c>
      <c r="K2" s="4">
        <v>31</v>
      </c>
      <c r="L2" s="4">
        <v>30</v>
      </c>
      <c r="M2" s="4">
        <v>31</v>
      </c>
      <c r="N2" s="4">
        <f>SUM(B2:M2)</f>
        <v>282</v>
      </c>
    </row>
    <row r="3" spans="1:14" ht="22.5" customHeight="1" x14ac:dyDescent="0.15">
      <c r="A3" s="4" t="s">
        <v>19</v>
      </c>
      <c r="B3" s="4">
        <v>31</v>
      </c>
      <c r="C3" s="4">
        <v>28</v>
      </c>
      <c r="D3" s="4">
        <v>31</v>
      </c>
      <c r="E3" s="4">
        <v>8</v>
      </c>
      <c r="F3" s="4"/>
      <c r="G3" s="4"/>
      <c r="H3" s="4"/>
      <c r="I3" s="4"/>
      <c r="J3" s="4"/>
      <c r="K3" s="4"/>
      <c r="L3" s="4"/>
      <c r="M3" s="4"/>
      <c r="N3" s="4">
        <f>SUM(B3:M3)</f>
        <v>98</v>
      </c>
    </row>
    <row r="4" spans="1:14" ht="28.5" customHeight="1" x14ac:dyDescent="0.15">
      <c r="A4" s="35" t="s">
        <v>26</v>
      </c>
      <c r="B4" s="36"/>
      <c r="C4" s="36"/>
      <c r="D4" s="36"/>
      <c r="E4" s="36"/>
      <c r="F4" s="36"/>
      <c r="G4" s="36"/>
      <c r="H4" s="37"/>
      <c r="I4" s="6"/>
      <c r="J4" s="6"/>
      <c r="K4" s="6"/>
      <c r="L4" s="6"/>
      <c r="M4" s="6"/>
      <c r="N4" s="6"/>
    </row>
    <row r="5" spans="1:14" ht="33" customHeight="1" x14ac:dyDescent="0.15">
      <c r="A5" s="4"/>
      <c r="B5" s="4" t="s">
        <v>6</v>
      </c>
      <c r="C5" s="4"/>
      <c r="D5" s="4" t="s">
        <v>27</v>
      </c>
      <c r="E5" s="4"/>
      <c r="F5" s="7" t="s">
        <v>23</v>
      </c>
      <c r="G5" s="4" t="s">
        <v>24</v>
      </c>
      <c r="H5" s="4" t="s">
        <v>25</v>
      </c>
      <c r="I5" s="5" t="s">
        <v>30</v>
      </c>
      <c r="J5" s="5" t="s">
        <v>31</v>
      </c>
    </row>
    <row r="6" spans="1:14" ht="20.25" customHeight="1" x14ac:dyDescent="0.15">
      <c r="A6" s="4" t="s">
        <v>0</v>
      </c>
      <c r="B6" s="4">
        <v>282</v>
      </c>
      <c r="C6" s="4">
        <v>365</v>
      </c>
      <c r="D6" s="4">
        <v>10</v>
      </c>
      <c r="E6" s="4">
        <f>B6/C6*D6</f>
        <v>7.7260273972602747</v>
      </c>
      <c r="F6" s="4">
        <v>7</v>
      </c>
      <c r="G6" s="4">
        <v>0</v>
      </c>
      <c r="H6" s="4">
        <f>F6-G6</f>
        <v>7</v>
      </c>
      <c r="I6" s="5">
        <v>15000</v>
      </c>
    </row>
    <row r="7" spans="1:14" ht="20.25" customHeight="1" x14ac:dyDescent="0.15">
      <c r="A7" s="4" t="s">
        <v>1</v>
      </c>
      <c r="B7" s="4">
        <v>365</v>
      </c>
      <c r="C7" s="4">
        <v>365</v>
      </c>
      <c r="D7" s="4">
        <v>10</v>
      </c>
      <c r="E7" s="4">
        <f t="shared" ref="E7:E11" si="0">B7/C7*D7</f>
        <v>10</v>
      </c>
      <c r="F7" s="4">
        <v>10</v>
      </c>
      <c r="G7" s="4">
        <v>5</v>
      </c>
      <c r="H7" s="4">
        <f t="shared" ref="H7:H10" si="1">F7-G7</f>
        <v>5</v>
      </c>
      <c r="I7" s="5">
        <v>15000</v>
      </c>
    </row>
    <row r="8" spans="1:14" ht="20.25" customHeight="1" x14ac:dyDescent="0.15">
      <c r="A8" s="4" t="s">
        <v>2</v>
      </c>
      <c r="B8" s="4">
        <v>365</v>
      </c>
      <c r="C8" s="4">
        <v>365</v>
      </c>
      <c r="D8" s="4">
        <v>10</v>
      </c>
      <c r="E8" s="4">
        <f t="shared" si="0"/>
        <v>10</v>
      </c>
      <c r="F8" s="4">
        <v>10</v>
      </c>
      <c r="G8" s="4">
        <v>5</v>
      </c>
      <c r="H8" s="4">
        <f t="shared" si="1"/>
        <v>5</v>
      </c>
    </row>
    <row r="9" spans="1:14" ht="20.25" customHeight="1" x14ac:dyDescent="0.15">
      <c r="A9" s="4" t="s">
        <v>3</v>
      </c>
      <c r="B9" s="4">
        <v>365</v>
      </c>
      <c r="C9" s="4">
        <v>365</v>
      </c>
      <c r="D9" s="4">
        <v>10</v>
      </c>
      <c r="E9" s="4">
        <f t="shared" si="0"/>
        <v>10</v>
      </c>
      <c r="F9" s="4">
        <v>10</v>
      </c>
      <c r="G9" s="4">
        <v>5</v>
      </c>
      <c r="H9" s="4">
        <f t="shared" si="1"/>
        <v>5</v>
      </c>
    </row>
    <row r="10" spans="1:14" ht="20.25" customHeight="1" x14ac:dyDescent="0.15">
      <c r="A10" s="4" t="s">
        <v>4</v>
      </c>
      <c r="B10" s="4">
        <v>365</v>
      </c>
      <c r="C10" s="4">
        <v>365</v>
      </c>
      <c r="D10" s="4">
        <v>10</v>
      </c>
      <c r="E10" s="4">
        <f t="shared" si="0"/>
        <v>10</v>
      </c>
      <c r="F10" s="4">
        <v>10</v>
      </c>
      <c r="G10" s="4">
        <v>5</v>
      </c>
      <c r="H10" s="4">
        <f t="shared" si="1"/>
        <v>5</v>
      </c>
      <c r="I10" s="5">
        <v>15200</v>
      </c>
    </row>
    <row r="11" spans="1:14" ht="20.25" customHeight="1" x14ac:dyDescent="0.15">
      <c r="A11" s="4" t="s">
        <v>5</v>
      </c>
      <c r="B11" s="4">
        <v>98</v>
      </c>
      <c r="C11" s="4">
        <v>365</v>
      </c>
      <c r="D11" s="4">
        <v>10</v>
      </c>
      <c r="E11" s="4">
        <f t="shared" si="0"/>
        <v>2.6849315068493151</v>
      </c>
      <c r="F11" s="4">
        <v>2</v>
      </c>
      <c r="G11" s="4">
        <v>5</v>
      </c>
      <c r="H11" s="4">
        <v>0</v>
      </c>
    </row>
    <row r="12" spans="1:14" ht="24" customHeight="1" x14ac:dyDescent="0.15">
      <c r="A12" s="4" t="s">
        <v>22</v>
      </c>
      <c r="B12" s="4"/>
      <c r="C12" s="4"/>
      <c r="D12" s="4"/>
      <c r="E12" s="4"/>
      <c r="F12" s="4"/>
      <c r="G12" s="4"/>
      <c r="H12" s="4">
        <v>27</v>
      </c>
    </row>
  </sheetData>
  <mergeCells count="1">
    <mergeCell ref="A4:H4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14"/>
  <sheetViews>
    <sheetView workbookViewId="0">
      <selection activeCell="A4" sqref="A4:F7"/>
    </sheetView>
  </sheetViews>
  <sheetFormatPr defaultRowHeight="13.5" x14ac:dyDescent="0.15"/>
  <cols>
    <col min="2" max="2" width="10.25" bestFit="1" customWidth="1"/>
    <col min="3" max="3" width="12" customWidth="1"/>
    <col min="4" max="4" width="12.375" customWidth="1"/>
    <col min="5" max="6" width="12.75" bestFit="1" customWidth="1"/>
  </cols>
  <sheetData>
    <row r="4" spans="1:7" ht="27" customHeight="1" x14ac:dyDescent="0.15">
      <c r="A4" s="3" t="s">
        <v>29</v>
      </c>
      <c r="B4" s="8">
        <v>43101</v>
      </c>
      <c r="C4" s="8">
        <v>43132</v>
      </c>
      <c r="D4" s="8">
        <v>43160</v>
      </c>
      <c r="E4" s="8">
        <v>43191</v>
      </c>
      <c r="F4" s="3" t="s">
        <v>22</v>
      </c>
    </row>
    <row r="5" spans="1:7" ht="28.5" customHeight="1" x14ac:dyDescent="0.15">
      <c r="A5" s="3" t="s">
        <v>32</v>
      </c>
      <c r="B5" s="3">
        <v>16200</v>
      </c>
      <c r="C5" s="3">
        <v>15200</v>
      </c>
      <c r="D5" s="3">
        <v>15200</v>
      </c>
      <c r="E5" s="9">
        <f>15200/21*5</f>
        <v>3619.0476190476193</v>
      </c>
      <c r="F5" s="3" t="s">
        <v>28</v>
      </c>
    </row>
    <row r="6" spans="1:7" ht="30.75" customHeight="1" x14ac:dyDescent="0.15">
      <c r="A6" s="3" t="s">
        <v>33</v>
      </c>
      <c r="B6" s="10">
        <v>13950</v>
      </c>
      <c r="C6" s="10">
        <v>7700</v>
      </c>
      <c r="D6" s="11">
        <v>7700</v>
      </c>
      <c r="E6" s="12">
        <f>15000/21*5/2</f>
        <v>1785.7142857142858</v>
      </c>
      <c r="F6" s="10" t="s">
        <v>28</v>
      </c>
      <c r="G6" s="2"/>
    </row>
    <row r="7" spans="1:7" ht="26.25" customHeight="1" x14ac:dyDescent="0.15">
      <c r="A7" s="3" t="s">
        <v>34</v>
      </c>
      <c r="B7" s="10">
        <f>B5-B6</f>
        <v>2250</v>
      </c>
      <c r="C7" s="10">
        <f t="shared" ref="C7:E7" si="0">C5-C6</f>
        <v>7500</v>
      </c>
      <c r="D7" s="10">
        <f t="shared" si="0"/>
        <v>7500</v>
      </c>
      <c r="E7" s="12">
        <f t="shared" si="0"/>
        <v>1833.3333333333335</v>
      </c>
      <c r="F7" s="12">
        <f>SUM(B7:E7)</f>
        <v>19083.333333333332</v>
      </c>
      <c r="G7" s="2"/>
    </row>
    <row r="8" spans="1:7" x14ac:dyDescent="0.15">
      <c r="B8" s="6"/>
      <c r="C8" s="6"/>
      <c r="D8" s="6"/>
      <c r="E8" s="6"/>
      <c r="F8" s="6"/>
      <c r="G8" s="2"/>
    </row>
    <row r="9" spans="1:7" x14ac:dyDescent="0.15">
      <c r="B9" s="6"/>
      <c r="C9" s="6"/>
      <c r="D9" s="6"/>
      <c r="E9" s="6"/>
      <c r="F9" s="6"/>
      <c r="G9" s="2"/>
    </row>
    <row r="10" spans="1:7" x14ac:dyDescent="0.15">
      <c r="B10" s="6"/>
      <c r="C10" s="6"/>
      <c r="D10" s="6"/>
      <c r="E10" s="6"/>
      <c r="F10" s="6"/>
      <c r="G10" s="2"/>
    </row>
    <row r="11" spans="1:7" x14ac:dyDescent="0.15">
      <c r="B11" s="6"/>
      <c r="C11" s="6"/>
      <c r="D11" s="6"/>
      <c r="E11" s="6"/>
      <c r="F11" s="6"/>
      <c r="G11" s="2"/>
    </row>
    <row r="12" spans="1:7" x14ac:dyDescent="0.15">
      <c r="B12" s="6"/>
      <c r="C12" s="6"/>
      <c r="D12" s="6"/>
      <c r="E12" s="6"/>
      <c r="F12" s="6"/>
      <c r="G12" s="2"/>
    </row>
    <row r="13" spans="1:7" x14ac:dyDescent="0.15">
      <c r="B13" s="6"/>
      <c r="C13" s="6"/>
      <c r="D13" s="6"/>
      <c r="E13" s="6"/>
      <c r="F13" s="6"/>
      <c r="G13" s="2"/>
    </row>
    <row r="14" spans="1:7" x14ac:dyDescent="0.15">
      <c r="B14" s="2"/>
      <c r="C14" s="2"/>
      <c r="D14" s="2"/>
      <c r="E14" s="2"/>
      <c r="F14" s="2"/>
      <c r="G14" s="2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abSelected="1" topLeftCell="A18" workbookViewId="0">
      <selection sqref="A1:O32"/>
    </sheetView>
  </sheetViews>
  <sheetFormatPr defaultRowHeight="13.5" x14ac:dyDescent="0.15"/>
  <cols>
    <col min="1" max="1" width="6.5" customWidth="1"/>
    <col min="2" max="2" width="12.375" customWidth="1"/>
    <col min="3" max="15" width="6.875" customWidth="1"/>
  </cols>
  <sheetData>
    <row r="1" spans="1:15" ht="27.75" customHeight="1" x14ac:dyDescent="0.15">
      <c r="A1" s="39" t="s">
        <v>29</v>
      </c>
      <c r="B1" s="40"/>
      <c r="C1" s="1" t="s">
        <v>20</v>
      </c>
      <c r="D1" s="1" t="s">
        <v>21</v>
      </c>
      <c r="E1" s="1" t="s">
        <v>7</v>
      </c>
      <c r="F1" s="1" t="s">
        <v>9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33" t="s">
        <v>44</v>
      </c>
    </row>
    <row r="2" spans="1:15" ht="23.25" customHeight="1" x14ac:dyDescent="0.15">
      <c r="A2" s="41" t="s">
        <v>0</v>
      </c>
      <c r="B2" s="14" t="s">
        <v>35</v>
      </c>
      <c r="C2" s="14"/>
      <c r="D2" s="14"/>
      <c r="E2" s="14"/>
      <c r="F2" s="14">
        <v>15000</v>
      </c>
      <c r="G2" s="14">
        <v>15000</v>
      </c>
      <c r="H2" s="14">
        <v>15000</v>
      </c>
      <c r="I2" s="14">
        <v>15000</v>
      </c>
      <c r="J2" s="14">
        <v>15000</v>
      </c>
      <c r="K2" s="14">
        <v>15000</v>
      </c>
      <c r="L2" s="14">
        <v>15000</v>
      </c>
      <c r="M2" s="14">
        <v>15000</v>
      </c>
      <c r="N2" s="14">
        <v>15000</v>
      </c>
      <c r="O2" s="1"/>
    </row>
    <row r="3" spans="1:15" ht="23.25" customHeight="1" x14ac:dyDescent="0.15">
      <c r="A3" s="41"/>
      <c r="B3" s="14" t="s">
        <v>43</v>
      </c>
      <c r="C3" s="14"/>
      <c r="D3" s="14"/>
      <c r="E3" s="14"/>
      <c r="F3" s="15">
        <v>0.06</v>
      </c>
      <c r="G3" s="15">
        <v>0.06</v>
      </c>
      <c r="H3" s="15">
        <v>0.06</v>
      </c>
      <c r="I3" s="15">
        <v>0.06</v>
      </c>
      <c r="J3" s="15">
        <v>0.06</v>
      </c>
      <c r="K3" s="15">
        <v>0.06</v>
      </c>
      <c r="L3" s="15">
        <v>0.06</v>
      </c>
      <c r="M3" s="15">
        <v>0.06</v>
      </c>
      <c r="N3" s="15">
        <v>0.06</v>
      </c>
      <c r="O3" s="1"/>
    </row>
    <row r="4" spans="1:15" ht="23.25" customHeight="1" x14ac:dyDescent="0.15">
      <c r="A4" s="41"/>
      <c r="B4" s="14" t="s">
        <v>36</v>
      </c>
      <c r="C4" s="14"/>
      <c r="D4" s="14"/>
      <c r="E4" s="14"/>
      <c r="F4" s="14">
        <f>F2*F3</f>
        <v>900</v>
      </c>
      <c r="G4" s="14">
        <f t="shared" ref="G4:N4" si="0">G2*G3</f>
        <v>900</v>
      </c>
      <c r="H4" s="14">
        <f t="shared" si="0"/>
        <v>900</v>
      </c>
      <c r="I4" s="14">
        <f t="shared" si="0"/>
        <v>900</v>
      </c>
      <c r="J4" s="14">
        <f t="shared" si="0"/>
        <v>900</v>
      </c>
      <c r="K4" s="14">
        <f t="shared" si="0"/>
        <v>900</v>
      </c>
      <c r="L4" s="14">
        <f t="shared" si="0"/>
        <v>900</v>
      </c>
      <c r="M4" s="14">
        <f t="shared" si="0"/>
        <v>900</v>
      </c>
      <c r="N4" s="14">
        <f t="shared" si="0"/>
        <v>900</v>
      </c>
      <c r="O4" s="1"/>
    </row>
    <row r="5" spans="1:15" ht="23.25" customHeight="1" x14ac:dyDescent="0.15">
      <c r="A5" s="41"/>
      <c r="B5" s="14" t="s">
        <v>37</v>
      </c>
      <c r="C5" s="14"/>
      <c r="D5" s="14"/>
      <c r="E5" s="14"/>
      <c r="F5" s="14">
        <v>120</v>
      </c>
      <c r="G5" s="14">
        <v>120</v>
      </c>
      <c r="H5" s="14">
        <v>120</v>
      </c>
      <c r="I5" s="14">
        <v>120</v>
      </c>
      <c r="J5" s="14">
        <v>120</v>
      </c>
      <c r="K5" s="14">
        <v>120</v>
      </c>
      <c r="L5" s="14">
        <v>120</v>
      </c>
      <c r="M5" s="14">
        <v>120</v>
      </c>
      <c r="N5" s="14">
        <v>120</v>
      </c>
      <c r="O5" s="1"/>
    </row>
    <row r="6" spans="1:15" s="13" customFormat="1" ht="29.25" customHeight="1" x14ac:dyDescent="0.15">
      <c r="A6" s="41"/>
      <c r="B6" s="16" t="s">
        <v>38</v>
      </c>
      <c r="C6" s="16"/>
      <c r="D6" s="16"/>
      <c r="E6" s="16"/>
      <c r="F6" s="16">
        <f>F4-F5</f>
        <v>780</v>
      </c>
      <c r="G6" s="16">
        <f t="shared" ref="G6:N6" si="1">G4-G5</f>
        <v>780</v>
      </c>
      <c r="H6" s="16">
        <f t="shared" si="1"/>
        <v>780</v>
      </c>
      <c r="I6" s="16">
        <f t="shared" si="1"/>
        <v>780</v>
      </c>
      <c r="J6" s="16">
        <f t="shared" si="1"/>
        <v>780</v>
      </c>
      <c r="K6" s="16">
        <f t="shared" si="1"/>
        <v>780</v>
      </c>
      <c r="L6" s="16">
        <f t="shared" si="1"/>
        <v>780</v>
      </c>
      <c r="M6" s="16">
        <f t="shared" si="1"/>
        <v>780</v>
      </c>
      <c r="N6" s="16">
        <f t="shared" si="1"/>
        <v>780</v>
      </c>
      <c r="O6" s="34">
        <f>SUM(C6:N6)</f>
        <v>7020</v>
      </c>
    </row>
    <row r="7" spans="1:15" ht="23.25" customHeight="1" x14ac:dyDescent="0.15">
      <c r="A7" s="42" t="s">
        <v>39</v>
      </c>
      <c r="B7" s="17" t="s">
        <v>35</v>
      </c>
      <c r="C7" s="17">
        <v>15000</v>
      </c>
      <c r="D7" s="17">
        <v>15000</v>
      </c>
      <c r="E7" s="17">
        <v>15000</v>
      </c>
      <c r="F7" s="17">
        <v>15000</v>
      </c>
      <c r="G7" s="17">
        <v>15000</v>
      </c>
      <c r="H7" s="17">
        <v>15000</v>
      </c>
      <c r="I7" s="17">
        <v>15000</v>
      </c>
      <c r="J7" s="17">
        <v>15000</v>
      </c>
      <c r="K7" s="17">
        <v>15000</v>
      </c>
      <c r="L7" s="17">
        <v>15000</v>
      </c>
      <c r="M7" s="17">
        <v>15000</v>
      </c>
      <c r="N7" s="17">
        <v>15000</v>
      </c>
      <c r="O7" s="34"/>
    </row>
    <row r="8" spans="1:15" ht="23.25" customHeight="1" x14ac:dyDescent="0.15">
      <c r="A8" s="42"/>
      <c r="B8" s="17" t="s">
        <v>43</v>
      </c>
      <c r="C8" s="18">
        <v>0.06</v>
      </c>
      <c r="D8" s="18">
        <v>0.06</v>
      </c>
      <c r="E8" s="18">
        <v>0.06</v>
      </c>
      <c r="F8" s="18">
        <v>0.06</v>
      </c>
      <c r="G8" s="18">
        <v>0.06</v>
      </c>
      <c r="H8" s="18">
        <v>0.06</v>
      </c>
      <c r="I8" s="18">
        <v>0.06</v>
      </c>
      <c r="J8" s="18">
        <v>0.06</v>
      </c>
      <c r="K8" s="18">
        <v>0.06</v>
      </c>
      <c r="L8" s="18">
        <v>0.06</v>
      </c>
      <c r="M8" s="18">
        <v>0.06</v>
      </c>
      <c r="N8" s="18">
        <v>0.06</v>
      </c>
      <c r="O8" s="34"/>
    </row>
    <row r="9" spans="1:15" ht="23.25" customHeight="1" x14ac:dyDescent="0.15">
      <c r="A9" s="42"/>
      <c r="B9" s="17" t="s">
        <v>36</v>
      </c>
      <c r="C9" s="17">
        <f>C7*C8</f>
        <v>900</v>
      </c>
      <c r="D9" s="17">
        <f t="shared" ref="D9:N9" si="2">D7*D8</f>
        <v>900</v>
      </c>
      <c r="E9" s="17">
        <f t="shared" si="2"/>
        <v>900</v>
      </c>
      <c r="F9" s="17">
        <f t="shared" si="2"/>
        <v>900</v>
      </c>
      <c r="G9" s="17">
        <f t="shared" si="2"/>
        <v>900</v>
      </c>
      <c r="H9" s="17">
        <f t="shared" si="2"/>
        <v>900</v>
      </c>
      <c r="I9" s="17">
        <f t="shared" si="2"/>
        <v>900</v>
      </c>
      <c r="J9" s="17">
        <f t="shared" si="2"/>
        <v>900</v>
      </c>
      <c r="K9" s="17">
        <f t="shared" si="2"/>
        <v>900</v>
      </c>
      <c r="L9" s="17">
        <f t="shared" si="2"/>
        <v>900</v>
      </c>
      <c r="M9" s="17">
        <f t="shared" si="2"/>
        <v>900</v>
      </c>
      <c r="N9" s="17">
        <f t="shared" si="2"/>
        <v>900</v>
      </c>
      <c r="O9" s="34"/>
    </row>
    <row r="10" spans="1:15" ht="23.25" customHeight="1" x14ac:dyDescent="0.15">
      <c r="A10" s="42"/>
      <c r="B10" s="17" t="s">
        <v>37</v>
      </c>
      <c r="C10" s="17">
        <v>120</v>
      </c>
      <c r="D10" s="17">
        <v>120</v>
      </c>
      <c r="E10" s="17">
        <v>120</v>
      </c>
      <c r="F10" s="17">
        <v>120</v>
      </c>
      <c r="G10" s="17">
        <v>120</v>
      </c>
      <c r="H10" s="17">
        <v>120</v>
      </c>
      <c r="I10" s="17">
        <v>120</v>
      </c>
      <c r="J10" s="17">
        <v>120</v>
      </c>
      <c r="K10" s="17">
        <v>120</v>
      </c>
      <c r="L10" s="17">
        <v>120</v>
      </c>
      <c r="M10" s="17">
        <v>120</v>
      </c>
      <c r="N10" s="17">
        <v>120</v>
      </c>
      <c r="O10" s="34"/>
    </row>
    <row r="11" spans="1:15" s="13" customFormat="1" ht="28.5" customHeight="1" x14ac:dyDescent="0.15">
      <c r="A11" s="42"/>
      <c r="B11" s="19" t="s">
        <v>38</v>
      </c>
      <c r="C11" s="19">
        <f>C9-C10</f>
        <v>780</v>
      </c>
      <c r="D11" s="19">
        <f t="shared" ref="D11:N11" si="3">D9-D10</f>
        <v>780</v>
      </c>
      <c r="E11" s="19">
        <f t="shared" si="3"/>
        <v>780</v>
      </c>
      <c r="F11" s="19">
        <f t="shared" si="3"/>
        <v>780</v>
      </c>
      <c r="G11" s="19">
        <f t="shared" si="3"/>
        <v>780</v>
      </c>
      <c r="H11" s="19">
        <f t="shared" si="3"/>
        <v>780</v>
      </c>
      <c r="I11" s="19">
        <f t="shared" si="3"/>
        <v>780</v>
      </c>
      <c r="J11" s="19">
        <f t="shared" si="3"/>
        <v>780</v>
      </c>
      <c r="K11" s="19">
        <f t="shared" si="3"/>
        <v>780</v>
      </c>
      <c r="L11" s="19">
        <f t="shared" si="3"/>
        <v>780</v>
      </c>
      <c r="M11" s="19">
        <f t="shared" si="3"/>
        <v>780</v>
      </c>
      <c r="N11" s="19">
        <f t="shared" si="3"/>
        <v>780</v>
      </c>
      <c r="O11" s="34">
        <f t="shared" ref="O11:O31" si="4">SUM(C11:N11)</f>
        <v>9360</v>
      </c>
    </row>
    <row r="12" spans="1:15" ht="23.25" customHeight="1" x14ac:dyDescent="0.15">
      <c r="A12" s="43" t="s">
        <v>40</v>
      </c>
      <c r="B12" s="20" t="s">
        <v>35</v>
      </c>
      <c r="C12" s="20">
        <v>15000</v>
      </c>
      <c r="D12" s="20">
        <v>15000</v>
      </c>
      <c r="E12" s="20">
        <v>15000</v>
      </c>
      <c r="F12" s="20">
        <v>15000</v>
      </c>
      <c r="G12" s="20">
        <v>15000</v>
      </c>
      <c r="H12" s="20">
        <v>15000</v>
      </c>
      <c r="I12" s="20">
        <v>15000</v>
      </c>
      <c r="J12" s="20">
        <v>15000</v>
      </c>
      <c r="K12" s="20">
        <v>15000</v>
      </c>
      <c r="L12" s="20">
        <v>15000</v>
      </c>
      <c r="M12" s="20">
        <v>15000</v>
      </c>
      <c r="N12" s="20">
        <v>15000</v>
      </c>
      <c r="O12" s="34"/>
    </row>
    <row r="13" spans="1:15" ht="23.25" customHeight="1" x14ac:dyDescent="0.15">
      <c r="A13" s="43"/>
      <c r="B13" s="20" t="s">
        <v>43</v>
      </c>
      <c r="C13" s="21">
        <v>0.06</v>
      </c>
      <c r="D13" s="21">
        <v>0.06</v>
      </c>
      <c r="E13" s="21">
        <v>0.06</v>
      </c>
      <c r="F13" s="21">
        <v>0.06</v>
      </c>
      <c r="G13" s="21">
        <v>0.06</v>
      </c>
      <c r="H13" s="21">
        <v>0.06</v>
      </c>
      <c r="I13" s="21">
        <v>0.06</v>
      </c>
      <c r="J13" s="21">
        <v>0.06</v>
      </c>
      <c r="K13" s="21">
        <v>0.06</v>
      </c>
      <c r="L13" s="21">
        <v>0.06</v>
      </c>
      <c r="M13" s="21">
        <v>0.06</v>
      </c>
      <c r="N13" s="21">
        <v>0.06</v>
      </c>
      <c r="O13" s="34"/>
    </row>
    <row r="14" spans="1:15" ht="23.25" customHeight="1" x14ac:dyDescent="0.15">
      <c r="A14" s="43"/>
      <c r="B14" s="20" t="s">
        <v>36</v>
      </c>
      <c r="C14" s="20">
        <f>C12*C13</f>
        <v>900</v>
      </c>
      <c r="D14" s="20">
        <f t="shared" ref="D14:N14" si="5">D12*D13</f>
        <v>900</v>
      </c>
      <c r="E14" s="20">
        <f t="shared" si="5"/>
        <v>900</v>
      </c>
      <c r="F14" s="20">
        <f t="shared" si="5"/>
        <v>900</v>
      </c>
      <c r="G14" s="20">
        <f t="shared" si="5"/>
        <v>900</v>
      </c>
      <c r="H14" s="20">
        <f t="shared" si="5"/>
        <v>900</v>
      </c>
      <c r="I14" s="20">
        <f t="shared" si="5"/>
        <v>900</v>
      </c>
      <c r="J14" s="20">
        <f t="shared" si="5"/>
        <v>900</v>
      </c>
      <c r="K14" s="20">
        <f t="shared" si="5"/>
        <v>900</v>
      </c>
      <c r="L14" s="20">
        <f t="shared" si="5"/>
        <v>900</v>
      </c>
      <c r="M14" s="20">
        <f t="shared" si="5"/>
        <v>900</v>
      </c>
      <c r="N14" s="20">
        <f t="shared" si="5"/>
        <v>900</v>
      </c>
      <c r="O14" s="34"/>
    </row>
    <row r="15" spans="1:15" ht="23.25" customHeight="1" x14ac:dyDescent="0.15">
      <c r="A15" s="43"/>
      <c r="B15" s="20" t="s">
        <v>37</v>
      </c>
      <c r="C15" s="20">
        <v>120</v>
      </c>
      <c r="D15" s="20">
        <v>120</v>
      </c>
      <c r="E15" s="20">
        <v>120</v>
      </c>
      <c r="F15" s="20">
        <v>120</v>
      </c>
      <c r="G15" s="20">
        <v>120</v>
      </c>
      <c r="H15" s="20">
        <v>120</v>
      </c>
      <c r="I15" s="20">
        <v>120</v>
      </c>
      <c r="J15" s="20">
        <v>120</v>
      </c>
      <c r="K15" s="20">
        <v>120</v>
      </c>
      <c r="L15" s="20">
        <v>120</v>
      </c>
      <c r="M15" s="20">
        <v>120</v>
      </c>
      <c r="N15" s="20">
        <v>120</v>
      </c>
      <c r="O15" s="34"/>
    </row>
    <row r="16" spans="1:15" s="13" customFormat="1" ht="23.25" customHeight="1" x14ac:dyDescent="0.15">
      <c r="A16" s="43"/>
      <c r="B16" s="22" t="s">
        <v>38</v>
      </c>
      <c r="C16" s="22">
        <f>C14-C15</f>
        <v>780</v>
      </c>
      <c r="D16" s="22">
        <f t="shared" ref="D16:N16" si="6">D14-D15</f>
        <v>780</v>
      </c>
      <c r="E16" s="22">
        <f t="shared" si="6"/>
        <v>780</v>
      </c>
      <c r="F16" s="22">
        <f t="shared" si="6"/>
        <v>780</v>
      </c>
      <c r="G16" s="22">
        <f t="shared" si="6"/>
        <v>780</v>
      </c>
      <c r="H16" s="22">
        <f t="shared" si="6"/>
        <v>780</v>
      </c>
      <c r="I16" s="22">
        <f t="shared" si="6"/>
        <v>780</v>
      </c>
      <c r="J16" s="22">
        <f t="shared" si="6"/>
        <v>780</v>
      </c>
      <c r="K16" s="22">
        <f t="shared" si="6"/>
        <v>780</v>
      </c>
      <c r="L16" s="22">
        <f t="shared" si="6"/>
        <v>780</v>
      </c>
      <c r="M16" s="22">
        <f t="shared" si="6"/>
        <v>780</v>
      </c>
      <c r="N16" s="22">
        <f t="shared" si="6"/>
        <v>780</v>
      </c>
      <c r="O16" s="34">
        <f t="shared" si="4"/>
        <v>9360</v>
      </c>
    </row>
    <row r="17" spans="1:15" ht="23.25" customHeight="1" x14ac:dyDescent="0.15">
      <c r="A17" s="44" t="s">
        <v>41</v>
      </c>
      <c r="B17" s="23" t="s">
        <v>35</v>
      </c>
      <c r="C17" s="23">
        <v>15000</v>
      </c>
      <c r="D17" s="23">
        <v>15000</v>
      </c>
      <c r="E17" s="23">
        <v>15000</v>
      </c>
      <c r="F17" s="23">
        <v>15000</v>
      </c>
      <c r="G17" s="23">
        <v>15000</v>
      </c>
      <c r="H17" s="23">
        <v>15000</v>
      </c>
      <c r="I17" s="23">
        <v>15000</v>
      </c>
      <c r="J17" s="23">
        <v>15000</v>
      </c>
      <c r="K17" s="23">
        <v>15000</v>
      </c>
      <c r="L17" s="23">
        <v>15000</v>
      </c>
      <c r="M17" s="23">
        <v>15000</v>
      </c>
      <c r="N17" s="23">
        <v>15000</v>
      </c>
      <c r="O17" s="34"/>
    </row>
    <row r="18" spans="1:15" ht="23.25" customHeight="1" x14ac:dyDescent="0.15">
      <c r="A18" s="44"/>
      <c r="B18" s="23" t="s">
        <v>43</v>
      </c>
      <c r="C18" s="24">
        <v>0.05</v>
      </c>
      <c r="D18" s="24">
        <v>0.05</v>
      </c>
      <c r="E18" s="24">
        <v>0.05</v>
      </c>
      <c r="F18" s="24">
        <v>0.05</v>
      </c>
      <c r="G18" s="24">
        <v>0.05</v>
      </c>
      <c r="H18" s="24">
        <v>0.05</v>
      </c>
      <c r="I18" s="24">
        <v>0.05</v>
      </c>
      <c r="J18" s="24">
        <v>0.05</v>
      </c>
      <c r="K18" s="24">
        <v>0.05</v>
      </c>
      <c r="L18" s="24">
        <v>0.05</v>
      </c>
      <c r="M18" s="24">
        <v>0.05</v>
      </c>
      <c r="N18" s="24">
        <v>0.05</v>
      </c>
      <c r="O18" s="34"/>
    </row>
    <row r="19" spans="1:15" ht="23.25" customHeight="1" x14ac:dyDescent="0.15">
      <c r="A19" s="44"/>
      <c r="B19" s="23" t="s">
        <v>36</v>
      </c>
      <c r="C19" s="23">
        <f>C17*C18</f>
        <v>750</v>
      </c>
      <c r="D19" s="23">
        <f t="shared" ref="D19:N19" si="7">D17*D18</f>
        <v>750</v>
      </c>
      <c r="E19" s="23">
        <f t="shared" si="7"/>
        <v>750</v>
      </c>
      <c r="F19" s="23">
        <f t="shared" si="7"/>
        <v>750</v>
      </c>
      <c r="G19" s="23">
        <f t="shared" si="7"/>
        <v>750</v>
      </c>
      <c r="H19" s="23">
        <f t="shared" si="7"/>
        <v>750</v>
      </c>
      <c r="I19" s="23">
        <f t="shared" si="7"/>
        <v>750</v>
      </c>
      <c r="J19" s="23">
        <f t="shared" si="7"/>
        <v>750</v>
      </c>
      <c r="K19" s="23">
        <f t="shared" si="7"/>
        <v>750</v>
      </c>
      <c r="L19" s="23">
        <f t="shared" si="7"/>
        <v>750</v>
      </c>
      <c r="M19" s="23">
        <f t="shared" si="7"/>
        <v>750</v>
      </c>
      <c r="N19" s="23">
        <f t="shared" si="7"/>
        <v>750</v>
      </c>
      <c r="O19" s="34"/>
    </row>
    <row r="20" spans="1:15" ht="23.25" customHeight="1" x14ac:dyDescent="0.15">
      <c r="A20" s="44"/>
      <c r="B20" s="23" t="s">
        <v>37</v>
      </c>
      <c r="C20" s="23">
        <v>120</v>
      </c>
      <c r="D20" s="23">
        <v>120</v>
      </c>
      <c r="E20" s="23">
        <v>120</v>
      </c>
      <c r="F20" s="23">
        <v>120</v>
      </c>
      <c r="G20" s="23">
        <v>120</v>
      </c>
      <c r="H20" s="23">
        <v>120</v>
      </c>
      <c r="I20" s="23">
        <v>120</v>
      </c>
      <c r="J20" s="23">
        <v>120</v>
      </c>
      <c r="K20" s="23">
        <v>120</v>
      </c>
      <c r="L20" s="23">
        <v>120</v>
      </c>
      <c r="M20" s="23">
        <v>120</v>
      </c>
      <c r="N20" s="23">
        <v>120</v>
      </c>
      <c r="O20" s="34"/>
    </row>
    <row r="21" spans="1:15" s="13" customFormat="1" ht="23.25" customHeight="1" x14ac:dyDescent="0.15">
      <c r="A21" s="44"/>
      <c r="B21" s="25" t="s">
        <v>38</v>
      </c>
      <c r="C21" s="25">
        <f>C19-C20</f>
        <v>630</v>
      </c>
      <c r="D21" s="25">
        <f t="shared" ref="D21:N21" si="8">D19-D20</f>
        <v>630</v>
      </c>
      <c r="E21" s="25">
        <f t="shared" si="8"/>
        <v>630</v>
      </c>
      <c r="F21" s="25">
        <f t="shared" si="8"/>
        <v>630</v>
      </c>
      <c r="G21" s="25">
        <f t="shared" si="8"/>
        <v>630</v>
      </c>
      <c r="H21" s="25">
        <f t="shared" si="8"/>
        <v>630</v>
      </c>
      <c r="I21" s="25">
        <f t="shared" si="8"/>
        <v>630</v>
      </c>
      <c r="J21" s="25">
        <f t="shared" si="8"/>
        <v>630</v>
      </c>
      <c r="K21" s="25">
        <f t="shared" si="8"/>
        <v>630</v>
      </c>
      <c r="L21" s="25">
        <f t="shared" si="8"/>
        <v>630</v>
      </c>
      <c r="M21" s="25">
        <f t="shared" si="8"/>
        <v>630</v>
      </c>
      <c r="N21" s="25">
        <f t="shared" si="8"/>
        <v>630</v>
      </c>
      <c r="O21" s="34">
        <f t="shared" si="4"/>
        <v>7560</v>
      </c>
    </row>
    <row r="22" spans="1:15" ht="23.25" customHeight="1" x14ac:dyDescent="0.15">
      <c r="A22" s="45" t="s">
        <v>42</v>
      </c>
      <c r="B22" s="26" t="s">
        <v>35</v>
      </c>
      <c r="C22" s="26">
        <v>15000</v>
      </c>
      <c r="D22" s="26">
        <v>15000</v>
      </c>
      <c r="E22" s="26">
        <v>15000</v>
      </c>
      <c r="F22" s="26">
        <v>15000</v>
      </c>
      <c r="G22" s="26">
        <v>15000</v>
      </c>
      <c r="H22" s="26">
        <v>15000</v>
      </c>
      <c r="I22" s="26">
        <v>15000</v>
      </c>
      <c r="J22" s="26">
        <v>15000</v>
      </c>
      <c r="K22" s="26">
        <v>15000</v>
      </c>
      <c r="L22" s="26">
        <v>15000</v>
      </c>
      <c r="M22" s="26">
        <v>15000</v>
      </c>
      <c r="N22" s="26">
        <v>15000</v>
      </c>
      <c r="O22" s="34"/>
    </row>
    <row r="23" spans="1:15" ht="23.25" customHeight="1" x14ac:dyDescent="0.15">
      <c r="A23" s="45"/>
      <c r="B23" s="26" t="s">
        <v>43</v>
      </c>
      <c r="C23" s="27">
        <v>0.05</v>
      </c>
      <c r="D23" s="27">
        <v>0.05</v>
      </c>
      <c r="E23" s="27">
        <v>0.05</v>
      </c>
      <c r="F23" s="27">
        <v>0.05</v>
      </c>
      <c r="G23" s="27">
        <v>0.05</v>
      </c>
      <c r="H23" s="27">
        <v>0.05</v>
      </c>
      <c r="I23" s="27">
        <v>0.05</v>
      </c>
      <c r="J23" s="27">
        <v>0.05</v>
      </c>
      <c r="K23" s="27">
        <v>0.05</v>
      </c>
      <c r="L23" s="27">
        <v>0.05</v>
      </c>
      <c r="M23" s="27">
        <v>0.05</v>
      </c>
      <c r="N23" s="27">
        <v>0.05</v>
      </c>
      <c r="O23" s="34"/>
    </row>
    <row r="24" spans="1:15" ht="23.25" customHeight="1" x14ac:dyDescent="0.15">
      <c r="A24" s="45"/>
      <c r="B24" s="26" t="s">
        <v>36</v>
      </c>
      <c r="C24" s="32">
        <f>C22*C23</f>
        <v>750</v>
      </c>
      <c r="D24" s="32">
        <f t="shared" ref="D24:N24" si="9">D22*D23</f>
        <v>750</v>
      </c>
      <c r="E24" s="32">
        <f t="shared" si="9"/>
        <v>750</v>
      </c>
      <c r="F24" s="32">
        <f t="shared" si="9"/>
        <v>750</v>
      </c>
      <c r="G24" s="32">
        <f t="shared" si="9"/>
        <v>750</v>
      </c>
      <c r="H24" s="32">
        <f t="shared" si="9"/>
        <v>750</v>
      </c>
      <c r="I24" s="32">
        <f t="shared" si="9"/>
        <v>750</v>
      </c>
      <c r="J24" s="32">
        <f t="shared" si="9"/>
        <v>750</v>
      </c>
      <c r="K24" s="32">
        <f t="shared" si="9"/>
        <v>750</v>
      </c>
      <c r="L24" s="32">
        <f t="shared" si="9"/>
        <v>750</v>
      </c>
      <c r="M24" s="32">
        <f t="shared" si="9"/>
        <v>750</v>
      </c>
      <c r="N24" s="32">
        <f t="shared" si="9"/>
        <v>750</v>
      </c>
      <c r="O24" s="34"/>
    </row>
    <row r="25" spans="1:15" ht="23.25" customHeight="1" x14ac:dyDescent="0.15">
      <c r="A25" s="45"/>
      <c r="B25" s="26" t="s">
        <v>37</v>
      </c>
      <c r="C25" s="26">
        <v>120</v>
      </c>
      <c r="D25" s="26">
        <v>120</v>
      </c>
      <c r="E25" s="26">
        <v>120</v>
      </c>
      <c r="F25" s="26">
        <v>120</v>
      </c>
      <c r="G25" s="26">
        <v>120</v>
      </c>
      <c r="H25" s="26">
        <v>120</v>
      </c>
      <c r="I25" s="26">
        <v>120</v>
      </c>
      <c r="J25" s="26">
        <v>120</v>
      </c>
      <c r="K25" s="26">
        <v>120</v>
      </c>
      <c r="L25" s="26">
        <v>120</v>
      </c>
      <c r="M25" s="26">
        <v>120</v>
      </c>
      <c r="N25" s="26">
        <v>120</v>
      </c>
      <c r="O25" s="34"/>
    </row>
    <row r="26" spans="1:15" s="13" customFormat="1" ht="23.25" customHeight="1" x14ac:dyDescent="0.15">
      <c r="A26" s="45"/>
      <c r="B26" s="28" t="s">
        <v>38</v>
      </c>
      <c r="C26" s="28">
        <f>C24-C25</f>
        <v>630</v>
      </c>
      <c r="D26" s="28">
        <f t="shared" ref="D26:N26" si="10">D24-D25</f>
        <v>630</v>
      </c>
      <c r="E26" s="28">
        <f t="shared" si="10"/>
        <v>630</v>
      </c>
      <c r="F26" s="28">
        <f t="shared" si="10"/>
        <v>630</v>
      </c>
      <c r="G26" s="28">
        <f t="shared" si="10"/>
        <v>630</v>
      </c>
      <c r="H26" s="28">
        <f t="shared" si="10"/>
        <v>630</v>
      </c>
      <c r="I26" s="28">
        <f t="shared" si="10"/>
        <v>630</v>
      </c>
      <c r="J26" s="28">
        <f t="shared" si="10"/>
        <v>630</v>
      </c>
      <c r="K26" s="28">
        <f t="shared" si="10"/>
        <v>630</v>
      </c>
      <c r="L26" s="28">
        <f t="shared" si="10"/>
        <v>630</v>
      </c>
      <c r="M26" s="28">
        <f t="shared" si="10"/>
        <v>630</v>
      </c>
      <c r="N26" s="28">
        <f t="shared" si="10"/>
        <v>630</v>
      </c>
      <c r="O26" s="34">
        <f t="shared" si="4"/>
        <v>7560</v>
      </c>
    </row>
    <row r="27" spans="1:15" ht="23.25" customHeight="1" x14ac:dyDescent="0.15">
      <c r="A27" s="46" t="s">
        <v>19</v>
      </c>
      <c r="B27" s="29" t="s">
        <v>35</v>
      </c>
      <c r="C27" s="29">
        <v>15000</v>
      </c>
      <c r="D27" s="29">
        <v>15000</v>
      </c>
      <c r="E27" s="29">
        <v>15000</v>
      </c>
      <c r="F27" s="29"/>
      <c r="G27" s="29"/>
      <c r="H27" s="29"/>
      <c r="I27" s="29"/>
      <c r="J27" s="29"/>
      <c r="K27" s="29"/>
      <c r="L27" s="29"/>
      <c r="M27" s="29"/>
      <c r="N27" s="29"/>
      <c r="O27" s="34"/>
    </row>
    <row r="28" spans="1:15" ht="23.25" customHeight="1" x14ac:dyDescent="0.15">
      <c r="A28" s="46"/>
      <c r="B28" s="29" t="s">
        <v>43</v>
      </c>
      <c r="C28" s="30">
        <v>0.05</v>
      </c>
      <c r="D28" s="30">
        <v>0.05</v>
      </c>
      <c r="E28" s="30">
        <v>0.05</v>
      </c>
      <c r="F28" s="30"/>
      <c r="G28" s="30"/>
      <c r="H28" s="30"/>
      <c r="I28" s="30"/>
      <c r="J28" s="30"/>
      <c r="K28" s="30"/>
      <c r="L28" s="30"/>
      <c r="M28" s="30"/>
      <c r="N28" s="30"/>
      <c r="O28" s="34"/>
    </row>
    <row r="29" spans="1:15" ht="23.25" customHeight="1" x14ac:dyDescent="0.15">
      <c r="A29" s="46"/>
      <c r="B29" s="29" t="s">
        <v>36</v>
      </c>
      <c r="C29" s="29">
        <f>C27*C28</f>
        <v>750</v>
      </c>
      <c r="D29" s="29">
        <f t="shared" ref="D29:E29" si="11">D27*D28</f>
        <v>750</v>
      </c>
      <c r="E29" s="29">
        <f t="shared" si="11"/>
        <v>750</v>
      </c>
      <c r="F29" s="29"/>
      <c r="G29" s="29"/>
      <c r="H29" s="29"/>
      <c r="I29" s="29"/>
      <c r="J29" s="29"/>
      <c r="K29" s="29"/>
      <c r="L29" s="29"/>
      <c r="M29" s="29"/>
      <c r="N29" s="29"/>
      <c r="O29" s="34"/>
    </row>
    <row r="30" spans="1:15" ht="23.25" customHeight="1" x14ac:dyDescent="0.15">
      <c r="A30" s="46"/>
      <c r="B30" s="29" t="s">
        <v>37</v>
      </c>
      <c r="C30" s="29">
        <v>120</v>
      </c>
      <c r="D30" s="29">
        <v>120</v>
      </c>
      <c r="E30" s="29">
        <v>120</v>
      </c>
      <c r="F30" s="29"/>
      <c r="G30" s="29"/>
      <c r="H30" s="29"/>
      <c r="I30" s="29"/>
      <c r="J30" s="29"/>
      <c r="K30" s="29"/>
      <c r="L30" s="29"/>
      <c r="M30" s="29"/>
      <c r="N30" s="29"/>
      <c r="O30" s="34"/>
    </row>
    <row r="31" spans="1:15" s="13" customFormat="1" ht="23.25" customHeight="1" x14ac:dyDescent="0.15">
      <c r="A31" s="46"/>
      <c r="B31" s="31" t="s">
        <v>38</v>
      </c>
      <c r="C31" s="31">
        <f>C29-C30</f>
        <v>630</v>
      </c>
      <c r="D31" s="31">
        <f t="shared" ref="D31:E31" si="12">D29-D30</f>
        <v>630</v>
      </c>
      <c r="E31" s="31">
        <f t="shared" si="12"/>
        <v>630</v>
      </c>
      <c r="F31" s="31"/>
      <c r="G31" s="31"/>
      <c r="H31" s="31"/>
      <c r="I31" s="31"/>
      <c r="J31" s="31"/>
      <c r="K31" s="31"/>
      <c r="L31" s="31"/>
      <c r="M31" s="31"/>
      <c r="N31" s="31"/>
      <c r="O31" s="34">
        <f t="shared" si="4"/>
        <v>1890</v>
      </c>
    </row>
    <row r="32" spans="1:15" ht="22.5" customHeight="1" x14ac:dyDescent="0.15">
      <c r="A32" s="38" t="s">
        <v>45</v>
      </c>
      <c r="B32" s="38"/>
      <c r="C32" s="38">
        <f>SUM(O2:O31)</f>
        <v>42750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</sheetData>
  <mergeCells count="9">
    <mergeCell ref="A32:B32"/>
    <mergeCell ref="C32:O32"/>
    <mergeCell ref="A1:B1"/>
    <mergeCell ref="A2:A6"/>
    <mergeCell ref="A7:A11"/>
    <mergeCell ref="A12:A16"/>
    <mergeCell ref="A17:A21"/>
    <mergeCell ref="A22:A26"/>
    <mergeCell ref="A27:A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年假计算</vt:lpstr>
      <vt:lpstr>扣除部分工资</vt:lpstr>
      <vt:lpstr>公积金差额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LiuHao</cp:lastModifiedBy>
  <dcterms:created xsi:type="dcterms:W3CDTF">2018-04-16T04:59:12Z</dcterms:created>
  <dcterms:modified xsi:type="dcterms:W3CDTF">2018-04-16T13:30:50Z</dcterms:modified>
</cp:coreProperties>
</file>