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660" windowWidth="15600" windowHeight="10980" tabRatio="741" activeTab="8"/>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2-26" sheetId="118" r:id="rId7"/>
    <sheet name="2018-3-5" sheetId="119" r:id="rId8"/>
    <sheet name="2018-3-12" sheetId="120" r:id="rId9"/>
  </sheets>
  <definedNames>
    <definedName name="_xlnm._FilterDatabase" localSheetId="5" hidden="1">'14-10-24'!$A$1:$K$42</definedName>
    <definedName name="a" localSheetId="6">#REF!</definedName>
    <definedName name="a" localSheetId="7">#REF!</definedName>
    <definedName name="a">#REF!</definedName>
    <definedName name="sss" localSheetId="6">#REF!</definedName>
    <definedName name="sss" localSheetId="7">#REF!</definedName>
    <definedName name="sss">#REF!</definedName>
    <definedName name="孙红琼" localSheetId="6">#REF!</definedName>
    <definedName name="孙红琼" localSheetId="7">#REF!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6">#REF!</definedName>
    <definedName name="王丽娟" localSheetId="7">#REF!</definedName>
    <definedName name="王丽娟">#REF!</definedName>
    <definedName name="王某某" localSheetId="6">#REF!</definedName>
    <definedName name="王某某" localSheetId="7">#REF!</definedName>
    <definedName name="王某某">#REF!</definedName>
  </definedNames>
  <calcPr calcId="124519"/>
</workbook>
</file>

<file path=xl/calcChain.xml><?xml version="1.0" encoding="utf-8"?>
<calcChain xmlns="http://schemas.openxmlformats.org/spreadsheetml/2006/main">
  <c r="F22" i="1"/>
  <c r="F8"/>
  <c r="E38"/>
  <c r="F38" s="1"/>
  <c r="I38" s="1"/>
  <c r="J38" s="1"/>
  <c r="E37"/>
  <c r="F37" s="1"/>
  <c r="I37" s="1"/>
  <c r="J37" s="1"/>
  <c r="E36"/>
  <c r="F36" s="1"/>
  <c r="I36" s="1"/>
  <c r="J36" s="1"/>
  <c r="E35"/>
  <c r="F35" s="1"/>
  <c r="I35" s="1"/>
  <c r="J35" s="1"/>
  <c r="E34"/>
  <c r="F34" s="1"/>
  <c r="I34" s="1"/>
  <c r="J34" s="1"/>
  <c r="E33"/>
  <c r="F33" s="1"/>
  <c r="I33" s="1"/>
  <c r="J33" s="1"/>
  <c r="E32"/>
  <c r="F32" s="1"/>
  <c r="I32" s="1"/>
  <c r="J32" s="1"/>
  <c r="E31"/>
  <c r="F31" s="1"/>
  <c r="I31" s="1"/>
  <c r="J31" s="1"/>
  <c r="E30"/>
  <c r="F30" s="1"/>
  <c r="I30" s="1"/>
  <c r="J30" s="1"/>
  <c r="E29"/>
  <c r="F29" s="1"/>
  <c r="I29" s="1"/>
  <c r="J29" s="1"/>
  <c r="E28"/>
  <c r="F28" s="1"/>
  <c r="I28" s="1"/>
  <c r="J28" s="1"/>
  <c r="E27"/>
  <c r="F27" s="1"/>
  <c r="I27" s="1"/>
  <c r="J27" s="1"/>
  <c r="E26"/>
  <c r="F26" s="1"/>
  <c r="I26" s="1"/>
  <c r="J26" s="1"/>
  <c r="E25"/>
  <c r="F25" s="1"/>
  <c r="I25" s="1"/>
  <c r="J25" s="1"/>
  <c r="E24"/>
  <c r="F24" s="1"/>
  <c r="I24" s="1"/>
  <c r="J24" s="1"/>
  <c r="E23"/>
  <c r="F23" s="1"/>
  <c r="I23" s="1"/>
  <c r="J23" s="1"/>
  <c r="E22"/>
  <c r="I22" s="1"/>
  <c r="J22" s="1"/>
  <c r="E21"/>
  <c r="F21" s="1"/>
  <c r="I21" s="1"/>
  <c r="J21" s="1"/>
  <c r="E20"/>
  <c r="F20" s="1"/>
  <c r="I20" s="1"/>
  <c r="J20" s="1"/>
  <c r="E19"/>
  <c r="F19" s="1"/>
  <c r="I19" s="1"/>
  <c r="J19" s="1"/>
  <c r="E18"/>
  <c r="F18" s="1"/>
  <c r="I18" s="1"/>
  <c r="J18" s="1"/>
  <c r="E17"/>
  <c r="F17" s="1"/>
  <c r="I17" s="1"/>
  <c r="J17" s="1"/>
  <c r="E16"/>
  <c r="F16" s="1"/>
  <c r="I16" s="1"/>
  <c r="J16" s="1"/>
  <c r="E15"/>
  <c r="F15" s="1"/>
  <c r="I15" s="1"/>
  <c r="J15" s="1"/>
  <c r="E14"/>
  <c r="F14" s="1"/>
  <c r="I14" s="1"/>
  <c r="J14" s="1"/>
  <c r="E13"/>
  <c r="F13" s="1"/>
  <c r="I13" s="1"/>
  <c r="J13" s="1"/>
  <c r="E12"/>
  <c r="F12" s="1"/>
  <c r="I12" s="1"/>
  <c r="J12" s="1"/>
  <c r="E11"/>
  <c r="F11" s="1"/>
  <c r="I11" s="1"/>
  <c r="J11" s="1"/>
  <c r="E10"/>
  <c r="F10" s="1"/>
  <c r="I10" s="1"/>
  <c r="J10" s="1"/>
  <c r="E9"/>
  <c r="F9" s="1"/>
  <c r="I9" s="1"/>
  <c r="J9" s="1"/>
  <c r="E8"/>
  <c r="E7"/>
  <c r="F7" s="1"/>
  <c r="I7" s="1"/>
  <c r="J7" s="1"/>
  <c r="E6"/>
  <c r="F6" s="1"/>
  <c r="I6" s="1"/>
  <c r="J6" s="1"/>
  <c r="E5"/>
  <c r="F5" s="1"/>
  <c r="I5" s="1"/>
  <c r="J5" s="1"/>
  <c r="E4"/>
  <c r="F4" s="1"/>
  <c r="I4" s="1"/>
  <c r="J4" s="1"/>
  <c r="I8" l="1"/>
  <c r="J8" s="1"/>
</calcChain>
</file>

<file path=xl/sharedStrings.xml><?xml version="1.0" encoding="utf-8"?>
<sst xmlns="http://schemas.openxmlformats.org/spreadsheetml/2006/main" count="1885" uniqueCount="741">
  <si>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</si>
  <si>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</si>
  <si>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</si>
  <si>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</si>
  <si>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</si>
  <si>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</si>
  <si>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</si>
  <si>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</si>
  <si>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</si>
  <si>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</si>
  <si>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</si>
  <si>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</si>
  <si>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</si>
  <si>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</si>
  <si>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</si>
  <si>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</si>
  <si>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</si>
  <si>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</si>
  <si>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</si>
  <si>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</si>
  <si>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</si>
  <si>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</si>
  <si>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</si>
  <si>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</si>
  <si>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</si>
  <si>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</si>
  <si>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</si>
  <si>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</si>
  <si>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</si>
  <si>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</si>
  <si>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</si>
  <si>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</si>
  <si>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</si>
  <si>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</si>
  <si>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</si>
  <si>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</si>
  <si>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</si>
  <si>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</si>
  <si>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</si>
  <si>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</si>
  <si>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</si>
  <si>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</si>
  <si>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</si>
  <si>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</si>
  <si>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</si>
  <si>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</si>
  <si>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</si>
  <si>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</si>
  <si>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</si>
  <si>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</si>
  <si>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</si>
  <si>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</si>
  <si>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</si>
  <si>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</si>
  <si>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</si>
  <si>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</si>
  <si>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</si>
  <si>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</si>
  <si>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</si>
  <si>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</si>
  <si>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</si>
  <si>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</si>
  <si>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</si>
  <si>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</si>
  <si>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</si>
  <si>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</si>
  <si>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</si>
  <si>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</si>
  <si>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</si>
  <si>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</si>
  <si>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</si>
  <si>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</si>
  <si>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</si>
  <si>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</si>
  <si>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</si>
  <si>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</si>
  <si>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</si>
  <si>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</si>
  <si>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</si>
  <si>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</si>
  <si>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</si>
  <si>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</si>
  <si>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</si>
  <si>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</si>
  <si>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</si>
  <si>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</si>
  <si>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</si>
  <si>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</si>
  <si>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</si>
  <si>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</si>
  <si>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</si>
  <si>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</si>
  <si>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</si>
  <si>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</si>
  <si>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</si>
  <si>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</si>
  <si>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</si>
  <si>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</si>
  <si>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</si>
  <si>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</si>
  <si>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</si>
  <si>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</si>
  <si>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</si>
  <si>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</si>
  <si>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</si>
  <si>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</si>
  <si>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</si>
  <si>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</si>
  <si>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</si>
  <si>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</si>
  <si>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</si>
  <si>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</si>
  <si>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</si>
  <si>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</si>
  <si>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</si>
  <si>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</si>
  <si>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</si>
  <si>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</si>
  <si>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</si>
  <si>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</si>
  <si>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</si>
  <si>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</si>
  <si>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</si>
  <si>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</si>
  <si>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</si>
  <si>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</si>
  <si>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</si>
  <si>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</si>
  <si>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</si>
  <si>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</si>
  <si>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</si>
  <si>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</si>
  <si>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</si>
  <si>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</si>
  <si>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</si>
  <si>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</si>
  <si>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</si>
  <si>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</si>
  <si>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</si>
  <si>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</si>
  <si>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</si>
  <si>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</si>
  <si>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</si>
  <si>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</si>
  <si>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</si>
  <si>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</si>
  <si>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</si>
  <si>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</si>
  <si>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</si>
  <si>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</si>
  <si>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</si>
  <si>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</si>
  <si>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</si>
  <si>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</si>
  <si>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</si>
  <si>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</si>
  <si>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</si>
  <si>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</si>
  <si>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</si>
  <si>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</si>
  <si>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</si>
  <si>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</si>
  <si>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</si>
  <si>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</si>
  <si>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</si>
  <si>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</si>
  <si>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</si>
  <si>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</si>
  <si>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</si>
  <si>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</si>
  <si>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</si>
  <si>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</si>
  <si>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</si>
  <si>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</si>
  <si>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</si>
  <si>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</si>
  <si>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</si>
  <si>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</si>
  <si>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</si>
  <si>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</si>
  <si>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</si>
  <si>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</si>
  <si>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</si>
  <si>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</si>
  <si>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</si>
  <si>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</si>
  <si>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</si>
  <si>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</si>
  <si>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</si>
  <si>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</si>
  <si>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</si>
  <si>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</si>
  <si>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</si>
  <si>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</si>
  <si>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</si>
  <si>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</si>
  <si>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</si>
  <si>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</si>
  <si>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</si>
  <si>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</si>
  <si>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</si>
  <si>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</si>
  <si>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</si>
  <si>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</si>
  <si>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</si>
  <si>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</si>
  <si>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</si>
  <si>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</si>
  <si>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</si>
  <si>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</si>
  <si>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</si>
  <si>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</si>
  <si>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</si>
  <si>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</si>
  <si>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</si>
  <si>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</si>
  <si>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</si>
  <si>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</si>
  <si>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</si>
  <si>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</si>
  <si>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</si>
  <si>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</si>
  <si>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</si>
  <si>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</si>
  <si>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</si>
  <si>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</si>
  <si>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</si>
  <si>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</si>
  <si>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</si>
  <si>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</si>
  <si>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</si>
  <si>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</si>
  <si>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</si>
  <si>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</si>
  <si>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</si>
  <si>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</si>
  <si>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</si>
  <si>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</si>
  <si>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</si>
  <si>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</si>
  <si>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</si>
  <si>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</si>
  <si>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</si>
  <si>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</si>
  <si>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</si>
  <si>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</si>
  <si>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</si>
  <si>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</si>
  <si>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</si>
  <si>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</si>
  <si>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</si>
  <si>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</si>
  <si>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</si>
  <si>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</si>
  <si>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</si>
  <si>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</si>
  <si>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</si>
  <si>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</si>
  <si>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</si>
  <si>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</si>
  <si>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</si>
  <si>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</si>
  <si>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</si>
  <si>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</si>
  <si>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</si>
  <si>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</si>
  <si>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</si>
  <si>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</si>
  <si>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</si>
  <si>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</si>
  <si>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</si>
  <si>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</si>
  <si>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</si>
  <si>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</si>
  <si>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</si>
  <si>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</si>
  <si>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</si>
  <si>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</si>
  <si>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</si>
  <si>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</si>
  <si>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</si>
  <si>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</si>
  <si>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</si>
  <si>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</si>
  <si>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</si>
  <si>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</si>
  <si>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</si>
  <si>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</si>
  <si>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</si>
  <si>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</si>
  <si>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梁鸥</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</si>
  <si>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</si>
  <si>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</si>
  <si>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</si>
  <si>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</si>
  <si>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</si>
  <si>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</si>
  <si>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</si>
  <si>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</si>
  <si>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</si>
  <si>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进行中</t>
    <phoneticPr fontId="10" type="noConversion"/>
  </si>
  <si>
    <t>完成</t>
    <phoneticPr fontId="10" type="noConversion"/>
  </si>
  <si>
    <t>邹洪</t>
    <phoneticPr fontId="10" type="noConversion"/>
  </si>
  <si>
    <t>Fastway同步主服务器数据需求: 分前端数据同步处理</t>
    <phoneticPr fontId="10" type="noConversion"/>
  </si>
  <si>
    <t>应急广播管控平台: 迭代整合一个支持IP+RDS版本+自测</t>
    <phoneticPr fontId="10" type="noConversion"/>
  </si>
  <si>
    <t>广告系统 5.1</t>
    <phoneticPr fontId="10" type="noConversion"/>
  </si>
  <si>
    <t>其他项目外工作</t>
    <phoneticPr fontId="10" type="noConversion"/>
  </si>
  <si>
    <t>高安CAS Farncombe-其他文档编写</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</si>
  <si>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</si>
  <si>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</si>
  <si>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</si>
  <si>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</si>
  <si>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</si>
  <si>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</si>
  <si>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3" type="noConversion"/>
  </si>
  <si>
    <t>Farncombe认证文档开发</t>
    <phoneticPr fontId="13" type="noConversion"/>
  </si>
  <si>
    <t>高安EMMGTEST</t>
    <phoneticPr fontId="10" type="noConversion"/>
  </si>
  <si>
    <t>2017/12/5~2018-3-10</t>
    <phoneticPr fontId="10" type="noConversion"/>
  </si>
  <si>
    <t>2017/12/5~2018-2-10</t>
    <phoneticPr fontId="10" type="noConversion"/>
  </si>
  <si>
    <t>2017-02-13~2017-10-30</t>
    <phoneticPr fontId="10" type="noConversion"/>
  </si>
  <si>
    <t>延误</t>
  </si>
  <si>
    <t>正常</t>
  </si>
  <si>
    <t>2018-1-2-30~2018-4-27</t>
    <phoneticPr fontId="10" type="noConversion"/>
  </si>
  <si>
    <t>2017-12-20~2018-7-17</t>
    <phoneticPr fontId="10" type="noConversion"/>
  </si>
  <si>
    <t>肖松</t>
    <phoneticPr fontId="10" type="noConversion"/>
  </si>
  <si>
    <t>研发3部redmine任务管理</t>
    <phoneticPr fontId="10" type="noConversion"/>
  </si>
  <si>
    <t>研发三部需求处理&amp;技术支持</t>
    <phoneticPr fontId="10" type="noConversion"/>
  </si>
  <si>
    <t>广告系统5.1：JPR版本测试</t>
    <phoneticPr fontId="10" type="noConversion"/>
  </si>
  <si>
    <t>广告系统5.1: JPR问题修复，第二阶段播控器功能开发</t>
    <phoneticPr fontId="10" type="noConversion"/>
  </si>
  <si>
    <t>GS-9130高安分布式6.2</t>
    <phoneticPr fontId="10" type="noConversion"/>
  </si>
  <si>
    <t>高安CAS 6.2：准备高安6.2结项工作，并推动和协助各部门</t>
    <phoneticPr fontId="10" type="noConversion"/>
  </si>
  <si>
    <t>协作/技术支持</t>
    <phoneticPr fontId="10" type="noConversion"/>
  </si>
  <si>
    <t>研发三部需求处理</t>
    <phoneticPr fontId="10" type="noConversion"/>
  </si>
  <si>
    <t>高安EMMGTEST：DVB 同密标准状态机维护</t>
    <phoneticPr fontId="10" type="noConversion"/>
  </si>
  <si>
    <t>DVB 同密标准状态机维护</t>
    <phoneticPr fontId="10" type="noConversion"/>
  </si>
  <si>
    <t>完成</t>
    <phoneticPr fontId="10" type="noConversion"/>
  </si>
  <si>
    <t>进行中</t>
    <phoneticPr fontId="10" type="noConversion"/>
  </si>
  <si>
    <t>高安CAS Farncombe认证 CAS系统技术升级： 系统联调测试</t>
    <phoneticPr fontId="10" type="noConversion"/>
  </si>
  <si>
    <t>广告系统5.1:广告第二阶段开发-播控器功能</t>
    <phoneticPr fontId="10" type="noConversion"/>
  </si>
  <si>
    <t>广告系统 5.1：广告第二阶段开发-播控器功能</t>
    <phoneticPr fontId="10" type="noConversion"/>
  </si>
  <si>
    <t>林静</t>
    <phoneticPr fontId="10" type="noConversion"/>
  </si>
  <si>
    <t>高安CAS6.2：准备高安6.2结项工作，准备测试报告、缺陷记录</t>
    <phoneticPr fontId="10" type="noConversion"/>
  </si>
  <si>
    <t>高安CAS Farncombe认证 技术文档开发：Farncombe-其他文档翻译</t>
    <phoneticPr fontId="10" type="noConversion"/>
  </si>
  <si>
    <t>高安CAS Farncombe认证 CAS系统技术升级： CAS：分布式系统密钥初始化和更新时，多个加密卡之间密钥同步功能</t>
    <phoneticPr fontId="10" type="noConversion"/>
  </si>
  <si>
    <t>BOSS系统技术改进：批量设备回收</t>
    <phoneticPr fontId="10" type="noConversion"/>
  </si>
  <si>
    <t>BOSS系统改进：高安其他指令增加</t>
    <phoneticPr fontId="10" type="noConversion"/>
  </si>
  <si>
    <t>BOSS系统改进：高安其他指令增加</t>
    <phoneticPr fontId="10" type="noConversion"/>
  </si>
  <si>
    <t>BOSS维护需求：舒城BOSS批量更新发卡信息</t>
    <phoneticPr fontId="10" type="noConversion"/>
  </si>
  <si>
    <t>物联网智慧楼宇：方案评审</t>
    <phoneticPr fontId="10" type="noConversion"/>
  </si>
  <si>
    <t>准备高安6.2结项工作，并推动和协助各部门,准备测试报告、缺陷记录等</t>
    <phoneticPr fontId="10" type="noConversion"/>
  </si>
  <si>
    <t>完成服务器端-流程引擎缺陷修改</t>
    <phoneticPr fontId="10" type="noConversion"/>
  </si>
  <si>
    <t xml:space="preserve">DVB 同密标准状态机维护 </t>
    <phoneticPr fontId="10" type="noConversion"/>
  </si>
  <si>
    <t>其他文档的编写和翻译</t>
    <phoneticPr fontId="10" type="noConversion"/>
  </si>
  <si>
    <t>滞后</t>
  </si>
  <si>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</si>
  <si>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</si>
  <si>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</si>
  <si>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</si>
  <si>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</si>
  <si>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</si>
  <si>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</si>
  <si>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</si>
  <si>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</si>
  <si>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</si>
  <si>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</si>
  <si>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</si>
  <si>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</si>
  <si>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</si>
  <si>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</si>
  <si>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</si>
  <si>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</si>
  <si>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</si>
  <si>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考核汇总表（2018-2）</t>
    <phoneticPr fontId="19"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</si>
  <si>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</si>
  <si>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</si>
  <si>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</si>
  <si>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</si>
  <si>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</si>
  <si>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</si>
  <si>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杨方超</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</si>
  <si>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</si>
  <si>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</si>
  <si>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</si>
  <si>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</si>
  <si>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</si>
  <si>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</si>
  <si>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</si>
  <si>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</si>
  <si>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</si>
  <si>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</si>
  <si>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</si>
  <si>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</si>
  <si>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</si>
  <si>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</si>
  <si>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</si>
  <si>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</si>
  <si>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</si>
  <si>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</si>
  <si>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</si>
  <si>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</si>
  <si>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</si>
  <si>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</si>
  <si>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</si>
  <si>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</si>
  <si>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</si>
  <si>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</si>
  <si>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</si>
  <si>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</si>
  <si>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</si>
  <si>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左键宏</t>
    <phoneticPr fontId="10" type="noConversion"/>
  </si>
  <si>
    <t>马晓茗</t>
    <phoneticPr fontId="10" type="noConversion"/>
  </si>
  <si>
    <t>梁鸥</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</si>
  <si>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</si>
  <si>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</si>
  <si>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</si>
  <si>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</si>
  <si>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</si>
  <si>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高安CAS Farncombe认证 CAS系统技术升级:新加密解密方式调整（CW指令的2级keyladder的(CWPK+CAS4_RootKey)解密）</t>
    <phoneticPr fontId="10" type="noConversion"/>
  </si>
  <si>
    <t>高安CAS Farncombe认证 CAS系统技术升级:： CA库白盒密码技术应用</t>
    <phoneticPr fontId="10" type="noConversion"/>
  </si>
  <si>
    <t>进行中</t>
    <phoneticPr fontId="10" type="noConversion"/>
  </si>
  <si>
    <t>完成</t>
    <phoneticPr fontId="10" type="noConversion"/>
  </si>
  <si>
    <t>高安CAS Farncombe认证 CAS系统技术升级:CA库白盒密码技术应用</t>
    <phoneticPr fontId="10" type="noConversion"/>
  </si>
  <si>
    <t>高安CAS Farncombe认证 CAS系统技术升级:调试和验证</t>
    <phoneticPr fontId="10" type="noConversion"/>
  </si>
  <si>
    <t>进行中</t>
    <phoneticPr fontId="10" type="noConversion"/>
  </si>
  <si>
    <t>进行中</t>
    <phoneticPr fontId="10" type="noConversion"/>
  </si>
  <si>
    <t>高安CAS 6.2：准备高安6.2结项工作，并推动和协助各部门</t>
    <phoneticPr fontId="10" type="noConversion"/>
  </si>
  <si>
    <t>完成</t>
    <phoneticPr fontId="10" type="noConversion"/>
  </si>
  <si>
    <t>fastway SMS（9万用户）批量更新package授权慢问题技术支持+CAAgent入库优化</t>
    <phoneticPr fontId="10" type="noConversion"/>
  </si>
  <si>
    <t>普安前端CAS维护：分前端指令转发入库优化（在使用C-SMS时）</t>
    <phoneticPr fontId="10" type="noConversion"/>
  </si>
  <si>
    <t>任务考评系数=∑（任务计划工时×各任务考评系数）/月总工时</t>
    <phoneticPr fontId="10" type="noConversion"/>
  </si>
  <si>
    <t>高安CAS Farncombe认证 CAS系统技术升级： CAS：CAS：分布式系统密钥初始化和更新时，多个加密卡之间密钥同步功能</t>
    <phoneticPr fontId="10" type="noConversion"/>
  </si>
  <si>
    <t>高安CAS Farncombe认证 CAS系统技术升级： CAS：CAS：和终端的调试和验证</t>
    <phoneticPr fontId="10" type="noConversion"/>
  </si>
  <si>
    <t>高安前端CAS：高安cas6.0升级到6.2的数据库验证</t>
    <phoneticPr fontId="10" type="noConversion"/>
  </si>
  <si>
    <t>进行中</t>
    <phoneticPr fontId="10" type="noConversion"/>
  </si>
  <si>
    <t>杨方超</t>
    <phoneticPr fontId="10" type="noConversion"/>
  </si>
  <si>
    <t>高安CAS Farncombe认证 CAS系统技术升级:补写认证版终端库技术规格书，ALI3281普安顶盒安全机制</t>
    <phoneticPr fontId="10" type="noConversion"/>
  </si>
  <si>
    <t>方林</t>
    <phoneticPr fontId="10" type="noConversion"/>
  </si>
  <si>
    <t>Fastway同步主服务器数据需求：分前端数据同步处理</t>
    <phoneticPr fontId="10" type="noConversion"/>
  </si>
  <si>
    <t>完成</t>
    <phoneticPr fontId="10" type="noConversion"/>
  </si>
  <si>
    <t>普安前端CAS：普安CAS 服务器监控系统需求分析</t>
    <phoneticPr fontId="10" type="noConversion"/>
  </si>
  <si>
    <t>普安前端CAS：普安CAS 服务器监控系统需求分析</t>
    <phoneticPr fontId="10" type="noConversion"/>
  </si>
  <si>
    <t>完成</t>
    <phoneticPr fontId="10" type="noConversion"/>
  </si>
  <si>
    <t>BOSS系统技术改进：高安其他指令增加</t>
    <phoneticPr fontId="10" type="noConversion"/>
  </si>
  <si>
    <t>高安CAS Farncombe认证 CAS系统技术升级:  分布式系统密钥初始化和更新时，多个加密卡之间密钥同步功能</t>
    <phoneticPr fontId="10" type="noConversion"/>
  </si>
  <si>
    <t>朱洪俊</t>
    <phoneticPr fontId="10" type="noConversion"/>
  </si>
  <si>
    <t>高安CAS Farncombe认证 CAS系统技术升级：和终端的调试和验证</t>
    <phoneticPr fontId="10" type="noConversion"/>
  </si>
  <si>
    <t>高安CAS Farncombe认证 CAS系统技术升级：分布式系统密钥初始化和更新时，多个加密卡之间密钥同步功能；修改工控机锁屏界面</t>
    <phoneticPr fontId="10" type="noConversion"/>
  </si>
  <si>
    <t>高安CAS Farncombe认证 CAS系统技术升级：密码管理模块开发</t>
    <phoneticPr fontId="10" type="noConversion"/>
  </si>
  <si>
    <t>完成</t>
    <phoneticPr fontId="10" type="noConversion"/>
  </si>
  <si>
    <t>进行中</t>
    <phoneticPr fontId="10" type="noConversion"/>
  </si>
  <si>
    <t>罗艳丽</t>
    <phoneticPr fontId="10" type="noConversion"/>
  </si>
  <si>
    <t>测试组项目外工作：广告演示码流录制</t>
    <phoneticPr fontId="10" type="noConversion"/>
  </si>
  <si>
    <t>测试组项目外工作：广告演示码流录制</t>
    <phoneticPr fontId="10" type="noConversion"/>
  </si>
  <si>
    <t>组织机构接待管理平台回归测试</t>
    <phoneticPr fontId="10" type="noConversion"/>
  </si>
  <si>
    <t>广告系统5.1: 广告第二阶段开发-发送器功能</t>
  </si>
  <si>
    <t>广告系统5.1: 广告第二阶段开发-发送器功能</t>
    <phoneticPr fontId="10" type="noConversion"/>
  </si>
  <si>
    <t>广告系统5.1: JPR问题修复-发送器问题</t>
    <phoneticPr fontId="10" type="noConversion"/>
  </si>
  <si>
    <t>完成</t>
    <phoneticPr fontId="10" type="noConversion"/>
  </si>
  <si>
    <t>组织机构管理平台:回归测试缺陷修改-WEB端</t>
    <phoneticPr fontId="10" type="noConversion"/>
  </si>
  <si>
    <t>物联网智慧楼宇: 理解项目需求，编制应用软件设计书初稿</t>
    <phoneticPr fontId="10" type="noConversion"/>
  </si>
  <si>
    <t>组织机构管理平台:WEB端功能缺陷修复及优化</t>
    <phoneticPr fontId="10" type="noConversion"/>
  </si>
  <si>
    <t>MPS&amp;APP改进：APP改进（支持高安）</t>
    <phoneticPr fontId="10" type="noConversion"/>
  </si>
  <si>
    <t>MPS&amp;APP改进：APP优化及自测</t>
    <phoneticPr fontId="10" type="noConversion"/>
  </si>
  <si>
    <t>组织机构接待管理平台：回归测试缺陷修改-IOS</t>
    <phoneticPr fontId="10" type="noConversion"/>
  </si>
  <si>
    <t>组织机构接待管理平台： 增加“点菜”流程修改</t>
    <phoneticPr fontId="10" type="noConversion"/>
  </si>
  <si>
    <t>组织机构接待管理平台：回归测试缺陷修改-Android</t>
    <phoneticPr fontId="10" type="noConversion"/>
  </si>
  <si>
    <t>完成</t>
    <phoneticPr fontId="10" type="noConversion"/>
  </si>
  <si>
    <t>组织机构接待管理平台：服务器端-业务缺陷修改</t>
    <phoneticPr fontId="10" type="noConversion"/>
  </si>
  <si>
    <t>完成</t>
    <phoneticPr fontId="10" type="noConversion"/>
  </si>
  <si>
    <t>组织机构管理平台：回归测试缺陷修改-服务器端</t>
    <phoneticPr fontId="10" type="noConversion"/>
  </si>
  <si>
    <t>物联网智慧楼宇: 理解项目需求，编制应用软件设计书初稿</t>
    <phoneticPr fontId="10" type="noConversion"/>
  </si>
  <si>
    <t>物联网智慧楼宇： 理解项目需求，编制应用软件设计书初稿</t>
    <phoneticPr fontId="10" type="noConversion"/>
  </si>
  <si>
    <t>其他工作：筹备年会</t>
    <phoneticPr fontId="10" type="noConversion"/>
  </si>
  <si>
    <t>MPS&amp;APP改进：MPS与BOSS相关接口修改+并发支持优化</t>
    <phoneticPr fontId="10" type="noConversion"/>
  </si>
  <si>
    <t>物联网智慧楼宇:理解项目需求，编制应用软件设计书初稿</t>
    <phoneticPr fontId="10" type="noConversion"/>
  </si>
  <si>
    <t>物联网智慧楼宇: 考勤机SDK开发及软件框架</t>
    <phoneticPr fontId="10" type="noConversion"/>
  </si>
  <si>
    <t>物联网智慧楼宇: 方案评审</t>
    <phoneticPr fontId="10" type="noConversion"/>
  </si>
  <si>
    <t>进行中</t>
    <phoneticPr fontId="10" type="noConversion"/>
  </si>
  <si>
    <t>物联网智慧楼宇:方案评审</t>
    <phoneticPr fontId="10" type="noConversion"/>
  </si>
  <si>
    <t>高安CAS Farncombe认证 CAS系统技术升级： PGP加密软件服务器端使用研究</t>
    <phoneticPr fontId="10" type="noConversion"/>
  </si>
  <si>
    <t>测试组项目外工作：公司未来业务方向讨论</t>
    <phoneticPr fontId="10" type="noConversion"/>
  </si>
  <si>
    <t>组织机构接待管理平台：项目测试报告整理编写</t>
    <phoneticPr fontId="10" type="noConversion"/>
  </si>
  <si>
    <t>应急广播管控平台: 迭代整合一个支持IP+RDS版本+自测</t>
    <phoneticPr fontId="10" type="noConversion"/>
  </si>
  <si>
    <t>进行中</t>
    <phoneticPr fontId="10" type="noConversion"/>
  </si>
  <si>
    <t>应急广播管控平台: 应急广播系统广电入网测试准备</t>
    <phoneticPr fontId="10" type="noConversion"/>
  </si>
  <si>
    <t>完成</t>
    <phoneticPr fontId="10" type="noConversion"/>
  </si>
  <si>
    <t>刘为刚</t>
    <phoneticPr fontId="10" type="noConversion"/>
  </si>
  <si>
    <t>应急广播管控平台: 设计文档编制（应急播发前台系统）</t>
    <phoneticPr fontId="10" type="noConversion"/>
  </si>
  <si>
    <t>BOSS系统改进：批量设备购买</t>
    <phoneticPr fontId="10" type="noConversion"/>
  </si>
  <si>
    <t>BOSS系统改进：高安其他指令增加</t>
    <phoneticPr fontId="10" type="noConversion"/>
  </si>
  <si>
    <t>BOSS系统改进：高安其他指令增加</t>
    <phoneticPr fontId="10" type="noConversion"/>
  </si>
  <si>
    <t>BOSS系统改进：高安其他指令增加</t>
    <phoneticPr fontId="10" type="noConversion"/>
  </si>
  <si>
    <t>SMS维护：德昌语音充值问题跟踪</t>
    <phoneticPr fontId="10" type="noConversion"/>
  </si>
  <si>
    <t>SMS维护：多米尼加 EMMSERVER 改进</t>
    <phoneticPr fontId="10" type="noConversion"/>
  </si>
  <si>
    <t>技术支持，其他工作</t>
    <phoneticPr fontId="10" type="noConversion"/>
  </si>
  <si>
    <t>查找EMMSERVER在WIN2008 WIN2012上不显示界面的办法；研究emmserver在客户服务器上不能运行的原因</t>
    <phoneticPr fontId="10" type="noConversion"/>
  </si>
  <si>
    <t>接待管理系统app试用、德昌语音充值需求处理、喀麦隆tvplus mps&amp;bank api整理并输出；讨论fastway 普安产品包过多造成授权很忙问题的处理办法、研发三部项目规划会议、讨论喀麦隆BOSS/MPS 与银行对接详细需求 及实现办法；跟踪多米尼加 EMMSERVER问题，处理舒城BOSS和himv410高安1.20T17库需求</t>
    <phoneticPr fontId="10" type="noConversion"/>
  </si>
  <si>
    <t>研发3部redmine任务管理+月绩效考核</t>
    <phoneticPr fontId="10" type="noConversion"/>
  </si>
  <si>
    <t>协助系统部分析泰国next step 同密问题（ABV顶盒不支持同密）；协助深圳杨璐；德昌语音充值问题确认及跟进</t>
    <phoneticPr fontId="10" type="noConversion"/>
  </si>
  <si>
    <t>高安CAS Farncombe认证 技术文档开发：其他文档翻译</t>
    <phoneticPr fontId="10" type="noConversion"/>
  </si>
  <si>
    <t>项目管理等</t>
    <phoneticPr fontId="10" type="noConversion"/>
  </si>
  <si>
    <t xml:space="preserve"> BIG TV - 新客户投标准备，项目讨论会等</t>
    <phoneticPr fontId="10" type="noConversion"/>
  </si>
  <si>
    <t>普安前端CAS</t>
    <phoneticPr fontId="10" type="noConversion"/>
  </si>
  <si>
    <t>印度CA支持，Fastway-C-SMS导致命令发送速度慢等</t>
    <phoneticPr fontId="10" type="noConversion"/>
  </si>
  <si>
    <t>高安CAS Farncombe认证 CAS系统技术升级：和终端的调试和验证</t>
    <phoneticPr fontId="10" type="noConversion"/>
  </si>
  <si>
    <t>余江</t>
    <phoneticPr fontId="10" type="noConversion"/>
  </si>
  <si>
    <t>完成</t>
    <phoneticPr fontId="10" type="noConversion"/>
  </si>
  <si>
    <t>物联网智慧楼宇：完善项目立项相关资料，编制应用软件设计书初稿，资料完善，编制需求跟踪矩阵等</t>
    <phoneticPr fontId="10" type="noConversion"/>
  </si>
  <si>
    <t>西区开会</t>
    <phoneticPr fontId="10" type="noConversion"/>
  </si>
  <si>
    <t>进行中</t>
    <phoneticPr fontId="10" type="noConversion"/>
  </si>
  <si>
    <t>物联网智慧楼宇:理解项目需求，编制应用软件设计书初稿</t>
    <phoneticPr fontId="10" type="noConversion"/>
  </si>
  <si>
    <t>完成</t>
    <phoneticPr fontId="10" type="noConversion"/>
  </si>
  <si>
    <t>完成</t>
    <phoneticPr fontId="10" type="noConversion"/>
  </si>
  <si>
    <t>组织机构接待平台：研发评审+验收</t>
    <phoneticPr fontId="10" type="noConversion"/>
  </si>
  <si>
    <t>组织机构接待平台：项目总结+产品发布+可复用组件说明文档</t>
    <phoneticPr fontId="10" type="noConversion"/>
  </si>
  <si>
    <t>物联网智慧楼宇：评审资料完善</t>
    <phoneticPr fontId="10" type="noConversion"/>
  </si>
  <si>
    <t>备注</t>
    <phoneticPr fontId="10" type="noConversion"/>
  </si>
  <si>
    <t>无工作进展，实际远超计划</t>
    <phoneticPr fontId="10" type="noConversion"/>
  </si>
  <si>
    <t>fastway 现场远程支持解决问题，2次晚上加班到半夜</t>
    <phoneticPr fontId="10" type="noConversion"/>
  </si>
  <si>
    <t>应急广播管控平台: 设计文档编制(总体)</t>
    <phoneticPr fontId="10" type="noConversion"/>
  </si>
  <si>
    <t>进行中</t>
    <phoneticPr fontId="10" type="noConversion"/>
  </si>
  <si>
    <t>完成APP改进（支持高安）；增加顶盒相关业务支持高安；进行MPS与BOSS相关接口修改+并发支持优化</t>
    <phoneticPr fontId="10" type="noConversion"/>
  </si>
  <si>
    <t>2018/1/12~2018-4-27</t>
    <phoneticPr fontId="10" type="noConversion"/>
  </si>
  <si>
    <t>MPS修改与APP对接；APP优化及自测</t>
    <phoneticPr fontId="10" type="noConversion"/>
  </si>
  <si>
    <t>MPS&amp;APP改进项目</t>
    <phoneticPr fontId="10" type="noConversion"/>
  </si>
  <si>
    <t>MPS&amp;APP改进项目</t>
    <phoneticPr fontId="10" type="noConversion"/>
  </si>
  <si>
    <t>迭代整合一个支持IP+RDS版本+自测完成</t>
    <phoneticPr fontId="10" type="noConversion"/>
  </si>
  <si>
    <t>应急广播系统广电入网测试准备</t>
    <phoneticPr fontId="10" type="noConversion"/>
  </si>
  <si>
    <t>其他文档的编写和翻译</t>
    <phoneticPr fontId="10" type="noConversion"/>
  </si>
  <si>
    <t>完成批量设备回收，批量设备购买，批量停开机；高安其他指令增加工作进行中</t>
    <phoneticPr fontId="10" type="noConversion"/>
  </si>
  <si>
    <t>完成高安其他指令增加，进行模块自测，测试用例开发评审</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</si>
  <si>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</si>
  <si>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</si>
  <si>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</si>
  <si>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JPR测试跟进，第二阶段发送器，播控器,广告库功能开发</t>
    <phoneticPr fontId="10" type="noConversion"/>
  </si>
  <si>
    <t>继续第二阶段发送器，播控器，广告库功能开发</t>
    <phoneticPr fontId="10" type="noConversion"/>
  </si>
  <si>
    <t>系统联调测试</t>
    <phoneticPr fontId="10" type="noConversion"/>
  </si>
  <si>
    <t>完成CAS：分布式系统密钥初始化和更新时，多个加密卡之间密钥同步功能，密码管理模块开发；和终端的调试和验证等工作</t>
    <phoneticPr fontId="10" type="noConversion"/>
  </si>
  <si>
    <t>完成了IOS，android，web测试，回归测试缺陷修改；召开了研发评审，等待发布</t>
    <phoneticPr fontId="10" type="noConversion"/>
  </si>
  <si>
    <t>2017-9-22~2018/2/8</t>
    <phoneticPr fontId="10" type="noConversion"/>
  </si>
  <si>
    <t>补全配置库文档，比如：测试报告、缺陷记录表、项目总结报告等然后发布</t>
    <phoneticPr fontId="10" type="noConversion"/>
  </si>
  <si>
    <t>理解项目需求，编制应用软件设计书等</t>
    <phoneticPr fontId="10" type="noConversion"/>
  </si>
  <si>
    <t>2018-1-8~2018/8/1</t>
    <phoneticPr fontId="10" type="noConversion"/>
  </si>
  <si>
    <t>开发环境配置，软硬件系统框架搭建等</t>
    <phoneticPr fontId="10" type="noConversion"/>
  </si>
  <si>
    <t>普安前端CAS维护:Fastway同步主服务器数据需求，分前端数据同步处理</t>
    <phoneticPr fontId="10" type="noConversion"/>
  </si>
  <si>
    <t>高安CAS Farncombe认证 CAS系统技术升级： 正式产品版本提交</t>
    <phoneticPr fontId="10" type="noConversion"/>
  </si>
  <si>
    <t>Fastway同步主服务器数据需求：分前端数据同步处理--数据库迁移</t>
    <phoneticPr fontId="10" type="noConversion"/>
  </si>
  <si>
    <t>BOSS系统改进： 高安顶盒业务办理</t>
    <phoneticPr fontId="10" type="noConversion"/>
  </si>
  <si>
    <t>进行中</t>
    <phoneticPr fontId="10" type="noConversion"/>
  </si>
  <si>
    <t>SMS维护：多米尼加 EMMSERVER 改进</t>
  </si>
  <si>
    <t>应急广播管控平台: 应急广播系统广电入网测试准备</t>
  </si>
  <si>
    <t>应急广播管控平台: 应急广播系统广电入网测试准备</t>
    <phoneticPr fontId="10" type="noConversion"/>
  </si>
  <si>
    <t>物联网智慧楼宇：开发环境配置</t>
    <phoneticPr fontId="10" type="noConversion"/>
  </si>
  <si>
    <t>组织机构管理平台：配置库文档完善</t>
    <phoneticPr fontId="10" type="noConversion"/>
  </si>
  <si>
    <t>物联网智慧楼宇：软硬件系统框架搭建</t>
    <phoneticPr fontId="10" type="noConversion"/>
  </si>
  <si>
    <t>MPS&amp;APP改进：MPS与BOSS相关接口修改+并发支持优化</t>
    <phoneticPr fontId="10" type="noConversion"/>
  </si>
  <si>
    <t>组织机构管理平台：增加“点菜”流程修改</t>
    <phoneticPr fontId="10" type="noConversion"/>
  </si>
  <si>
    <t>组织机构管理平台：增加“点菜”流程修改</t>
    <phoneticPr fontId="10" type="noConversion"/>
  </si>
  <si>
    <t>MPS&amp;APP改进：APP优化及自测</t>
    <phoneticPr fontId="10" type="noConversion"/>
  </si>
  <si>
    <t>物联网智慧楼宇：开发环境配置</t>
    <phoneticPr fontId="10" type="noConversion"/>
  </si>
  <si>
    <t>编制物联网智慧楼宇的测试方案</t>
    <phoneticPr fontId="10" type="noConversion"/>
  </si>
  <si>
    <t>boot校验签名都能通过，运行kernel加载rootfs出错，原因不明。深圳也未给出解决策略</t>
    <phoneticPr fontId="10" type="noConversion"/>
  </si>
  <si>
    <t>整理高安终端CA库代码，发布正式高安终端CA库</t>
    <phoneticPr fontId="10" type="noConversion"/>
  </si>
  <si>
    <t>ALI3281普安顶盒安全机制</t>
    <phoneticPr fontId="10" type="noConversion"/>
  </si>
  <si>
    <t>参加3281普安安全机制讨论，商量OTA升级流程，boot实现方式，和应用程序防止被篡改方式</t>
    <phoneticPr fontId="10" type="noConversion"/>
  </si>
  <si>
    <t>高安信息管理系统：缺陷处理：2.0版本的终端系统中，无法建立老卡号的终端维修激活</t>
    <phoneticPr fontId="10" type="noConversion"/>
  </si>
  <si>
    <t>测试完毕编译版本 准备发布</t>
    <phoneticPr fontId="10" type="noConversion"/>
  </si>
  <si>
    <t>自测试完成</t>
    <phoneticPr fontId="10" type="noConversion"/>
  </si>
  <si>
    <t>普安前端CAS： 5.6.0.2 WEB中英文版本测试验证</t>
  </si>
  <si>
    <t>进行中</t>
    <phoneticPr fontId="10" type="noConversion"/>
  </si>
  <si>
    <t>整理目前所需的监控点，了解常见的开源服务器监控方案</t>
    <phoneticPr fontId="10" type="noConversion"/>
  </si>
  <si>
    <t>BOSS系统技术改进：查找巴基斯坦worldcall反馈高安指令问题</t>
    <phoneticPr fontId="10" type="noConversion"/>
  </si>
  <si>
    <t>删除相关代码注释 并上传SVN</t>
  </si>
  <si>
    <t>高安CAS 6.2： 协助质量部验收</t>
    <phoneticPr fontId="10" type="noConversion"/>
  </si>
  <si>
    <t>优化脚本，完成测试</t>
    <phoneticPr fontId="10" type="noConversion"/>
  </si>
  <si>
    <t>Fastway同步主服务器数据需求：分前端数据同步处理</t>
    <phoneticPr fontId="10" type="noConversion"/>
  </si>
  <si>
    <t>熟悉与北京江南天安加密机系统对接接口，调试加密接口</t>
    <phoneticPr fontId="10" type="noConversion"/>
  </si>
  <si>
    <t>应急广播管控平台：增加与北京江南天安加密机系统对接</t>
    <phoneticPr fontId="10" type="noConversion"/>
  </si>
  <si>
    <t>应急广播管控平台：增加与北京江南天安加密机系统对接</t>
    <phoneticPr fontId="10" type="noConversion"/>
  </si>
  <si>
    <t>BOSS系统技术改进：高安顶盒业务办理</t>
    <phoneticPr fontId="10" type="noConversion"/>
  </si>
  <si>
    <t>BOSS系统技术改进：高安顶盒业务办理</t>
    <phoneticPr fontId="10" type="noConversion"/>
  </si>
  <si>
    <t>完成自动化配置分前端数据库同步</t>
    <phoneticPr fontId="10" type="noConversion"/>
  </si>
  <si>
    <t>普安前端CAS:5.6.0.2 版本输出/测试及说明文档更新</t>
  </si>
  <si>
    <t>仔细熟悉阅读代码</t>
    <phoneticPr fontId="10" type="noConversion"/>
  </si>
  <si>
    <t>普安前端CAS:5.6.0.2 版本输出/测试及说明文档更新</t>
    <phoneticPr fontId="10" type="noConversion"/>
  </si>
  <si>
    <t>自测试完成</t>
    <phoneticPr fontId="10" type="noConversion"/>
  </si>
  <si>
    <t>普安前端CAS： 5.6.0.2 WEB中英文版本测试验证</t>
    <phoneticPr fontId="10" type="noConversion"/>
  </si>
  <si>
    <t>项目管理，编写印度广告运营方案等</t>
    <phoneticPr fontId="10" type="noConversion"/>
  </si>
  <si>
    <t>参加HR会议</t>
    <phoneticPr fontId="10" type="noConversion"/>
  </si>
  <si>
    <t>进行中</t>
    <phoneticPr fontId="10" type="noConversion"/>
  </si>
  <si>
    <t>高安CAS Farncombe认证 技术文档开发：检查无卡高安规格书翻译文档</t>
    <phoneticPr fontId="10" type="noConversion"/>
  </si>
  <si>
    <t>潮安、巴黎BOSS、巴基斯坦BOSS 需求确定等；巴基斯坦worldcall BOSS 高安指令问题讨论及跟踪；处理多米尼加EMMSERVER需求及印度BTV 运营商ID重置需求；泰国NEXT STEP/尼泊尔/潮安BOSS需求、印度BTV 运营商ID重置问题确认（部分顶盒老CA库需要先升级）</t>
    <phoneticPr fontId="10" type="noConversion"/>
  </si>
  <si>
    <t>验收方案讨论，协助系统部分析EPG无法显示、 4.10 CAS 模块频繁重启等问题</t>
    <phoneticPr fontId="10" type="noConversion"/>
  </si>
  <si>
    <t>高安CAS 6.2：高安CAS验收；其他技术支持协助工作</t>
    <phoneticPr fontId="10" type="noConversion"/>
  </si>
  <si>
    <t>其他技术支持协助工作</t>
    <phoneticPr fontId="10" type="noConversion"/>
  </si>
  <si>
    <t>1、协助赵工检查 岢岚县 SMS数据库升级脚本出错的问题。2、远程协助山西信用社检查连接不上SMSTEST的问题。</t>
    <phoneticPr fontId="10" type="noConversion"/>
  </si>
  <si>
    <t>处理完成，已提交到测试部</t>
    <phoneticPr fontId="10" type="noConversion"/>
  </si>
  <si>
    <t>SMS维护：多米尼加EMMSERVER 输出运营商ID 30001--30050 50个可执行文件</t>
    <phoneticPr fontId="10" type="noConversion"/>
  </si>
  <si>
    <t>BOSS系统改进：高安顶盒业务办理</t>
  </si>
  <si>
    <t>进行中</t>
    <phoneticPr fontId="10" type="noConversion"/>
  </si>
  <si>
    <t>BOSS系统改进：高安顶盒业务办理</t>
    <phoneticPr fontId="10" type="noConversion"/>
  </si>
  <si>
    <t>节目管理系统开发，网管系统修改整合</t>
    <phoneticPr fontId="10" type="noConversion"/>
  </si>
  <si>
    <t>应急广播管控平台: 应急广播系统广电入网测试准备</t>
    <phoneticPr fontId="10" type="noConversion"/>
  </si>
  <si>
    <t>物联网智慧楼宇：编写测试方案</t>
  </si>
  <si>
    <t>完成码流录制并进行验证</t>
    <phoneticPr fontId="10" type="noConversion"/>
  </si>
  <si>
    <t>完成</t>
    <phoneticPr fontId="10" type="noConversion"/>
  </si>
  <si>
    <t>物联网智慧楼宇：编写测试方案</t>
    <phoneticPr fontId="10" type="noConversion"/>
  </si>
  <si>
    <t>熟悉9634产品规格设计书</t>
    <phoneticPr fontId="10" type="noConversion"/>
  </si>
  <si>
    <t>广告系统5.1: JPR问题修复-发送器问题</t>
    <phoneticPr fontId="10" type="noConversion"/>
  </si>
  <si>
    <t>广告系统5.1:发送器改进--第二阶段后续开发，以及实时查看当前播出广告详细信息及预览</t>
    <phoneticPr fontId="10" type="noConversion"/>
  </si>
  <si>
    <t>研究图片广告发送器pmt表的协议；图片广告增加PAT和PMT表，整个开发工作完成</t>
    <phoneticPr fontId="10" type="noConversion"/>
  </si>
  <si>
    <t>完成内存限制相关的功能及页面。2、研究断点续传的实现。</t>
    <phoneticPr fontId="10" type="noConversion"/>
  </si>
  <si>
    <t>广告系统5.1:广告第二阶段开发-播控器功能</t>
    <phoneticPr fontId="10" type="noConversion"/>
  </si>
  <si>
    <t>广告系统5.1:第二阶段后续开发-播控器功能</t>
    <phoneticPr fontId="10" type="noConversion"/>
  </si>
  <si>
    <t>根据新功能更新应用软件设计书-播控器</t>
    <phoneticPr fontId="10" type="noConversion"/>
  </si>
  <si>
    <t>物联网智慧楼宇：开发环境配置</t>
  </si>
  <si>
    <t>物联网智慧楼宇：web端开发+接口调试</t>
  </si>
  <si>
    <t>物联网智慧楼宇：web端开发+接口调试</t>
    <phoneticPr fontId="10" type="noConversion"/>
  </si>
  <si>
    <t>在线充值功能修改及测试等</t>
    <phoneticPr fontId="10" type="noConversion"/>
  </si>
  <si>
    <t>MPS&amp;APP改进：APP优化及自测</t>
    <phoneticPr fontId="10" type="noConversion"/>
  </si>
  <si>
    <t>MPS&amp;APP改进：APP优化及自测</t>
    <phoneticPr fontId="10" type="noConversion"/>
  </si>
  <si>
    <t>组织机构管理平台：增加“点菜”流程修改</t>
  </si>
  <si>
    <t>组织机构管理平台：增加“点菜”流程修改</t>
    <phoneticPr fontId="10" type="noConversion"/>
  </si>
  <si>
    <t>物联网智慧楼宇: 微信端开发</t>
  </si>
  <si>
    <t>物联网智慧楼宇: 微信端开发</t>
    <phoneticPr fontId="10" type="noConversion"/>
  </si>
  <si>
    <t>广告系统 5.1：广告第二阶段开发-播控器功能</t>
    <phoneticPr fontId="10" type="noConversion"/>
  </si>
  <si>
    <t>广告系统 5.1：广告第二阶段后续开发-播控器功能</t>
    <phoneticPr fontId="10" type="noConversion"/>
  </si>
  <si>
    <t>统计报表后续开发</t>
    <phoneticPr fontId="10" type="noConversion"/>
  </si>
  <si>
    <t>物联网智慧楼宇：服务器端考勤流程订餐模块开发+接口调试</t>
    <phoneticPr fontId="10" type="noConversion"/>
  </si>
  <si>
    <t>充值接口对接boss等</t>
    <phoneticPr fontId="10" type="noConversion"/>
  </si>
  <si>
    <t>物联网智慧楼宇：硬件设备选型采购+部署</t>
    <phoneticPr fontId="10" type="noConversion"/>
  </si>
  <si>
    <t>物联网智慧楼宇：西区监控打卡机安装</t>
    <phoneticPr fontId="10" type="noConversion"/>
  </si>
  <si>
    <t>物联网智慧楼宇:编写项目测试方案</t>
    <phoneticPr fontId="10" type="noConversion"/>
  </si>
  <si>
    <t>测试组项目外工作</t>
    <phoneticPr fontId="10" type="noConversion"/>
  </si>
  <si>
    <t>人员招聘事宜，涉密区门禁安装</t>
    <phoneticPr fontId="10" type="noConversion"/>
  </si>
  <si>
    <t>物联网智慧楼宇:软硬件系统框架搭建</t>
    <phoneticPr fontId="10" type="noConversion"/>
  </si>
  <si>
    <t>物联网智慧楼宇：服务器端环境监控模块开发</t>
    <phoneticPr fontId="10" type="noConversion"/>
  </si>
  <si>
    <t>物联网智慧楼宇：开发环境配置</t>
    <phoneticPr fontId="10" type="noConversion"/>
  </si>
  <si>
    <t>物联网智慧楼宇：项目管理，根据质量保证问题表进行修改和文档编写，项目清理文档准备</t>
    <phoneticPr fontId="10" type="noConversion"/>
  </si>
  <si>
    <t>物联网智慧楼宇：服务器端门禁系统开发+接口调试</t>
    <phoneticPr fontId="10" type="noConversion"/>
  </si>
  <si>
    <t>订餐模块spring boot 基础框架搭建</t>
    <phoneticPr fontId="10" type="noConversion"/>
  </si>
  <si>
    <t>协助质量部验收</t>
    <phoneticPr fontId="10" type="noConversion"/>
  </si>
  <si>
    <t>高安CAS 6.2：准备高安6.2结项工作，并推动和协助各部门</t>
    <phoneticPr fontId="10" type="noConversion"/>
  </si>
  <si>
    <t>各项文档检查完毕，提交给QA，等待验收</t>
    <phoneticPr fontId="10" type="noConversion"/>
  </si>
  <si>
    <t>开会讨论验收事宜，准备验收资料</t>
    <phoneticPr fontId="10" type="noConversion"/>
  </si>
  <si>
    <t>开会讨论验收事宜，准备验收资料</t>
    <phoneticPr fontId="10" type="noConversion"/>
  </si>
  <si>
    <t>BOSS系统改进：高安其他指令增加</t>
    <phoneticPr fontId="10" type="noConversion"/>
  </si>
  <si>
    <t>高安其他指令增加；高安顶盒业务办理</t>
    <phoneticPr fontId="10" type="noConversion"/>
  </si>
  <si>
    <t>完成高安其他指令增加，高安顶盒业务办理</t>
    <phoneticPr fontId="10" type="noConversion"/>
  </si>
  <si>
    <t>物联网智慧楼宇：持续集成部署框架搭建</t>
    <phoneticPr fontId="10" type="noConversion"/>
  </si>
  <si>
    <t>完成开发环境配置，软硬件系统框架搭建，持续集成部署框架搭建，测试方案编写等</t>
    <phoneticPr fontId="10" type="noConversion"/>
  </si>
  <si>
    <t>物联网智慧楼宇：服务器端门禁系统开发+接口调试</t>
    <phoneticPr fontId="10" type="noConversion"/>
  </si>
  <si>
    <t>服务器端门禁系统开发+接口调试</t>
    <phoneticPr fontId="10" type="noConversion"/>
  </si>
  <si>
    <t>高安CAS Farncombe认证 技术文档开发：Farncombe-其他文档编写； 检查无卡高安规格书翻译文档</t>
    <phoneticPr fontId="10" type="noConversion"/>
  </si>
  <si>
    <t>检查无卡高安规格书翻译文档</t>
    <phoneticPr fontId="10" type="noConversion"/>
  </si>
  <si>
    <t>完成其他文档的编写， 检查无卡高安规格书翻译文档</t>
    <phoneticPr fontId="10" type="noConversion"/>
  </si>
  <si>
    <t>高安CAS Farncombe认证 CAS系统技术升级： CAS：和系统联调测试</t>
    <phoneticPr fontId="10" type="noConversion"/>
  </si>
  <si>
    <t>和系统联调测试</t>
    <phoneticPr fontId="10" type="noConversion"/>
  </si>
  <si>
    <t>MPS&amp;APP改进：MPS与BOSS相关接口修改+并发支持优化</t>
    <phoneticPr fontId="10" type="noConversion"/>
  </si>
  <si>
    <t>APP优化及自测；MPS与BOSS相关接口修改+并发支持优化</t>
    <phoneticPr fontId="10" type="noConversion"/>
  </si>
  <si>
    <t>APP优化及自测；MPS与BOSS相关接口修改+并发支持优化</t>
    <phoneticPr fontId="10" type="noConversion"/>
  </si>
  <si>
    <t>应急广播系统广电入网测试准备</t>
    <phoneticPr fontId="10" type="noConversion"/>
  </si>
  <si>
    <t>第二阶段发送器，播控器，广告库功能开发</t>
    <phoneticPr fontId="10" type="noConversion"/>
  </si>
  <si>
    <t>第二阶段发送器，播控器，广告库功能后续开发</t>
    <phoneticPr fontId="10" type="noConversion"/>
  </si>
  <si>
    <t>处理BOSS系统解析CAS返回值错误引起的相关问题，完成</t>
    <phoneticPr fontId="10" type="noConversion"/>
  </si>
  <si>
    <t>蒋随心</t>
    <phoneticPr fontId="10" type="noConversion"/>
  </si>
  <si>
    <t>其他项目外工作：无线系统监控管理平台的整合、优化以及台站集中统一监控系统的预研</t>
    <phoneticPr fontId="10" type="noConversion"/>
  </si>
  <si>
    <t>其他项目外工作：熟悉BOSS项目</t>
  </si>
  <si>
    <t>其他项目外工作：熟悉BOSS项目</t>
    <phoneticPr fontId="10" type="noConversion"/>
  </si>
  <si>
    <t xml:space="preserve"> GS-RAB-2018-W015海南室外发射机监控需求（测试配合）</t>
    <phoneticPr fontId="10" type="noConversion"/>
  </si>
  <si>
    <t>鲍辉</t>
    <phoneticPr fontId="10" type="noConversion"/>
  </si>
  <si>
    <t>1、熟悉规格设计书、项目相关文档资料；2、熟悉项目原理和架构设计。</t>
    <phoneticPr fontId="10" type="noConversion"/>
  </si>
  <si>
    <t>处理潮安需求及巴黎反馈的测试问题验证</t>
    <phoneticPr fontId="10" type="noConversion"/>
  </si>
  <si>
    <t>完成发布</t>
    <phoneticPr fontId="10" type="noConversion"/>
  </si>
  <si>
    <t>补产品发布审批单</t>
    <phoneticPr fontId="10" type="noConversion"/>
  </si>
  <si>
    <t>本周无进展</t>
    <phoneticPr fontId="10" type="noConversion"/>
  </si>
  <si>
    <t>和系统联调测试，终端库海思3798平台验证</t>
    <phoneticPr fontId="10" type="noConversion"/>
  </si>
  <si>
    <t>更新了rootfs,bootargs等候可以启动应用，高安启动也已验证。总结了前期遇到的问题原因；整理验证资料，及文档总结归档等收尾工作。</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</si>
  <si>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</si>
  <si>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</si>
  <si>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CAS系统技术升级:系统联调测试</t>
    <phoneticPr fontId="10" type="noConversion"/>
  </si>
  <si>
    <t>高安CAS Farncombe认证 CAS系统技术升级:正式版本提交</t>
    <phoneticPr fontId="10" type="noConversion"/>
  </si>
  <si>
    <t>高安CAS Farncombe认证 CAS系统技术升级:联调测试</t>
    <phoneticPr fontId="10" type="noConversion"/>
  </si>
  <si>
    <t>高安CAS Farncombe认证 CAS系统技术升级:海系统联调测试+BUG修改</t>
    <phoneticPr fontId="10" type="noConversion"/>
  </si>
  <si>
    <t>高安CAS Farncombe认证 CAS系统技术升级:联调测试</t>
    <phoneticPr fontId="10" type="noConversion"/>
  </si>
  <si>
    <t>高安CAS Farncombe认证 CAS系统技术升级:补写认证版本前端语法文档</t>
    <phoneticPr fontId="10" type="noConversion"/>
  </si>
  <si>
    <t>高安CAS Farncombe认证 CAS系统技术升级： CAS：系统联调测试</t>
    <phoneticPr fontId="10" type="noConversion"/>
  </si>
  <si>
    <t>技术支持：巴基斯坦Worldcall卡拉奇分前端配置</t>
    <phoneticPr fontId="10" type="noConversion"/>
  </si>
  <si>
    <t>完成并发送给销售</t>
    <phoneticPr fontId="10" type="noConversion"/>
  </si>
  <si>
    <t>调试验证3798平台接收emm数据，并运行新解密程序正常，但运行ca库时执行某些操作会重启</t>
    <phoneticPr fontId="10" type="noConversion"/>
  </si>
  <si>
    <t>完成</t>
    <phoneticPr fontId="10" type="noConversion"/>
  </si>
  <si>
    <t>技术支持：巴基斯坦Worldcall卡拉奇分前端配置</t>
    <phoneticPr fontId="10" type="noConversion"/>
  </si>
  <si>
    <t>了解zabbix的proxy模式</t>
    <phoneticPr fontId="10" type="noConversion"/>
  </si>
  <si>
    <t>普安前端CAS：普安CAS 服务器监控系统需求分析及相关文档编写</t>
    <phoneticPr fontId="10" type="noConversion"/>
  </si>
  <si>
    <t>高安CAS：编译环境升级</t>
    <phoneticPr fontId="10" type="noConversion"/>
  </si>
  <si>
    <t>协助质量部搭建环境</t>
    <phoneticPr fontId="10" type="noConversion"/>
  </si>
  <si>
    <t>高安CAS 6.2： 编译环境升级</t>
    <phoneticPr fontId="10" type="noConversion"/>
  </si>
  <si>
    <t>高安CAS Farncombe认证 CAS系统技术升级： CAS：和系统联调测试+BUG修改</t>
    <phoneticPr fontId="10" type="noConversion"/>
  </si>
  <si>
    <t>BOSS系统技术改进：高安收费统计/欠费统计修改</t>
    <phoneticPr fontId="10" type="noConversion"/>
  </si>
  <si>
    <t>高安CAS Farncombe认证 CAS系统技术升级: 系统联调测试</t>
    <phoneticPr fontId="10" type="noConversion"/>
  </si>
  <si>
    <t>普安前端CAS:高安CAS Farncombe认证 CAS系统技术升级: 系统联调测试</t>
    <phoneticPr fontId="10" type="noConversion"/>
  </si>
  <si>
    <t>解决mysql备份工具在自动化配置验证中出现的问题，修改说明书</t>
    <phoneticPr fontId="10" type="noConversion"/>
  </si>
  <si>
    <t>普安前端CAS:5.6.0.2 版本输出/测试及说明文档更新</t>
    <phoneticPr fontId="10" type="noConversion"/>
  </si>
  <si>
    <t>验证所有的web界面上的中英文翻译+对翻译不合理的地方进行修改</t>
    <phoneticPr fontId="10" type="noConversion"/>
  </si>
  <si>
    <t>项目管理，1-2月份项目清理表</t>
    <phoneticPr fontId="10" type="noConversion"/>
  </si>
  <si>
    <t>检查高安无卡终端规格书的翻译。（完成度30%）</t>
    <phoneticPr fontId="10" type="noConversion"/>
  </si>
  <si>
    <t>讨论并处理巴基斯坦worldcall数据库备份需求等</t>
    <phoneticPr fontId="10" type="noConversion"/>
  </si>
  <si>
    <t>协助系统部蒲士兵分析并处理杨可数码顶盒提示无授权， sms 重启后无法打开等问题</t>
    <phoneticPr fontId="10" type="noConversion"/>
  </si>
  <si>
    <t>潮安、巴黎BOSS、巴基斯坦BOSS 等需求；处理 巴基斯坦Hagentest 和远程备份需求</t>
    <phoneticPr fontId="10" type="noConversion"/>
  </si>
  <si>
    <t>研发3部redmine任务管理+根据月绩效考核调整项目工时+研发三部项目人员工作清理</t>
    <phoneticPr fontId="10" type="noConversion"/>
  </si>
  <si>
    <t>BOSS系统维护：潮安定制需求</t>
    <phoneticPr fontId="10" type="noConversion"/>
  </si>
  <si>
    <t>BOSS潮安投诉功能配合MPS增加电话和类型</t>
    <phoneticPr fontId="10" type="noConversion"/>
  </si>
  <si>
    <t>CCBN准备、展会系统测试；入网接口开发；张军工作移交</t>
    <phoneticPr fontId="10" type="noConversion"/>
  </si>
  <si>
    <t xml:space="preserve"> 节目管理系统开发，网管系统修改</t>
    <phoneticPr fontId="10" type="noConversion"/>
  </si>
  <si>
    <t>物联网智慧楼宇：物联网智慧楼宇项目清理数据整理及分析</t>
    <phoneticPr fontId="10" type="noConversion"/>
  </si>
  <si>
    <t>物联网智慧楼宇：框架搭建+通信协议制定</t>
    <phoneticPr fontId="10" type="noConversion"/>
  </si>
  <si>
    <t>iot-user模块数据库修改</t>
    <phoneticPr fontId="10" type="noConversion"/>
  </si>
  <si>
    <t>涉密区门禁及监控部署调整，部件购买，虚拟桌面网络部署方案讨论，资料学习，测试组招聘及面试</t>
    <phoneticPr fontId="10" type="noConversion"/>
  </si>
  <si>
    <t>整理优化rabbitmq考勤机C# 客服端通讯</t>
    <phoneticPr fontId="10" type="noConversion"/>
  </si>
  <si>
    <t>物联网智慧楼宇：软硬件系统框架搭建</t>
    <phoneticPr fontId="10" type="noConversion"/>
  </si>
  <si>
    <t>软件接入监控设备及软件测试</t>
    <phoneticPr fontId="10" type="noConversion"/>
  </si>
  <si>
    <t>为 app 提供最新活动内容的查询，MPS 并发量支持优化等</t>
    <phoneticPr fontId="10" type="noConversion"/>
  </si>
  <si>
    <t>物联网智慧楼宇：服务器端考勤流程订餐模块开发+接口调试</t>
    <phoneticPr fontId="10" type="noConversion"/>
  </si>
  <si>
    <t>统计报表bug修改，熟悉功能模块；系统功能模块bug修改</t>
    <phoneticPr fontId="10" type="noConversion"/>
  </si>
  <si>
    <t>微信端界面开发，微信小程序，日历界面 雏形搭建等</t>
    <phoneticPr fontId="10" type="noConversion"/>
  </si>
  <si>
    <t>app支付及支付结果页面调整，添加给多个终端一起购买的功能</t>
    <phoneticPr fontId="10" type="noConversion"/>
  </si>
  <si>
    <t>MPS&amp;APP维护：潮安问题反馈需求</t>
    <phoneticPr fontId="10" type="noConversion"/>
  </si>
  <si>
    <t>广告系统5.1:文档更新</t>
    <phoneticPr fontId="10" type="noConversion"/>
  </si>
  <si>
    <t xml:space="preserve"> 根据新功能更新应用软件设计书-播控器</t>
    <phoneticPr fontId="10" type="noConversion"/>
  </si>
  <si>
    <t>广告系统5.1：印度部署方案讨论</t>
    <phoneticPr fontId="10" type="noConversion"/>
  </si>
  <si>
    <t>会议讨论印度部署功能的实现及计划</t>
    <phoneticPr fontId="10" type="noConversion"/>
  </si>
  <si>
    <t>广告系统5.1:印度系统部部署及开发计划讨论-发送器</t>
    <phoneticPr fontId="10" type="noConversion"/>
  </si>
  <si>
    <t>广告系统5.1: 发送器改进--第二阶段后续开发，以及实时查看当前播出广告详细信息及预览</t>
    <phoneticPr fontId="10" type="noConversion"/>
  </si>
  <si>
    <t>广告系统5.1:JPR广告测试</t>
    <phoneticPr fontId="10" type="noConversion"/>
  </si>
  <si>
    <t>CCBN准备、展会系统测试；入网接口开发；</t>
    <phoneticPr fontId="10" type="noConversion"/>
  </si>
  <si>
    <t>相关文档及软件已发给工厂杨坤</t>
    <phoneticPr fontId="10" type="noConversion"/>
  </si>
  <si>
    <t>处理潮安boss需求维护</t>
    <phoneticPr fontId="10" type="noConversion"/>
  </si>
  <si>
    <t>处理巴黎反馈的套餐购买等问题、巴基斯坦测试反馈的针对高安系统的需求</t>
    <phoneticPr fontId="10" type="noConversion"/>
  </si>
  <si>
    <t>2017-7-20--2018-06</t>
    <phoneticPr fontId="10" type="noConversion"/>
  </si>
  <si>
    <t>2017-09-15--2018-02-10</t>
    <phoneticPr fontId="10" type="noConversion"/>
  </si>
  <si>
    <t>国威设备测试</t>
    <phoneticPr fontId="10" type="noConversion"/>
  </si>
</sst>
</file>

<file path=xl/styles.xml><?xml version="1.0" encoding="utf-8"?>
<styleSheet xmlns="http://schemas.openxmlformats.org/spreadsheetml/2006/main">
  <numFmts count="5">
    <numFmt numFmtId="176" formatCode="0.0_ "/>
    <numFmt numFmtId="177" formatCode="yy/mm/dd"/>
    <numFmt numFmtId="178" formatCode="0.0_);[Red]\(0.0\)"/>
    <numFmt numFmtId="179" formatCode="0.00_ "/>
    <numFmt numFmtId="180" formatCode="0_);[Red]\(0\)"/>
  </numFmts>
  <fonts count="23">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sz val="10"/>
      <color indexed="8"/>
      <name val="宋体"/>
      <family val="2"/>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1"/>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4" fillId="5" borderId="4" xfId="4" applyFont="1" applyFill="1" applyBorder="1" applyAlignment="1">
      <alignment vertical="center" wrapText="1"/>
    </xf>
    <xf numFmtId="9" fontId="11" fillId="5" borderId="4" xfId="2" applyNumberFormat="1" applyFont="1" applyFill="1" applyBorder="1" applyAlignment="1">
      <alignment horizontal="center" vertical="center" wrapText="1"/>
    </xf>
    <xf numFmtId="0" fontId="11" fillId="5" borderId="4" xfId="2" applyFont="1" applyFill="1" applyBorder="1" applyAlignment="1" applyProtection="1">
      <alignment vertical="center" wrapText="1"/>
    </xf>
    <xf numFmtId="0" fontId="11" fillId="5" borderId="4" xfId="2" applyFont="1" applyFill="1" applyBorder="1" applyAlignment="1">
      <alignment vertical="center" wrapText="1"/>
    </xf>
    <xf numFmtId="0" fontId="0" fillId="0" borderId="0" xfId="0" applyFont="1" applyFill="1" applyAlignment="1">
      <alignment vertical="center"/>
    </xf>
    <xf numFmtId="0" fontId="0" fillId="0" borderId="0" xfId="0" applyFont="1" applyAlignment="1">
      <alignment vertical="center"/>
    </xf>
    <xf numFmtId="176" fontId="4" fillId="5" borderId="4" xfId="2" applyNumberFormat="1" applyFont="1" applyFill="1" applyBorder="1" applyAlignment="1">
      <alignment horizontal="center" vertical="center" wrapText="1"/>
    </xf>
    <xf numFmtId="0" fontId="4" fillId="4" borderId="4" xfId="0" applyFont="1" applyFill="1" applyBorder="1" applyAlignment="1">
      <alignment horizontal="center" vertical="center"/>
    </xf>
    <xf numFmtId="177" fontId="8" fillId="5" borderId="4" xfId="0" applyNumberFormat="1" applyFont="1" applyFill="1" applyBorder="1" applyAlignment="1">
      <alignment horizontal="center" vertical="center" wrapText="1"/>
    </xf>
    <xf numFmtId="0" fontId="4" fillId="5" borderId="4" xfId="0" applyFont="1" applyFill="1" applyBorder="1" applyAlignment="1" applyProtection="1">
      <alignment horizontal="left" vertical="center" wrapText="1"/>
    </xf>
    <xf numFmtId="176" fontId="4" fillId="5" borderId="4" xfId="2" applyNumberFormat="1" applyFont="1" applyFill="1" applyBorder="1" applyAlignment="1">
      <alignment horizontal="left" vertical="center" wrapText="1"/>
    </xf>
    <xf numFmtId="0" fontId="0" fillId="5" borderId="0" xfId="0" applyFill="1">
      <alignment vertical="center"/>
    </xf>
    <xf numFmtId="0" fontId="4" fillId="5" borderId="4" xfId="0" applyFont="1" applyFill="1" applyBorder="1" applyAlignment="1">
      <alignment horizontal="left" vertical="center" wrapText="1"/>
    </xf>
    <xf numFmtId="0" fontId="4" fillId="5" borderId="4" xfId="2" applyFont="1" applyFill="1" applyBorder="1" applyAlignment="1">
      <alignment horizontal="left" vertical="center" wrapText="1"/>
    </xf>
    <xf numFmtId="0" fontId="4" fillId="5" borderId="4" xfId="2" applyFont="1" applyFill="1" applyBorder="1" applyAlignment="1">
      <alignment horizontal="center" vertical="center" wrapText="1"/>
    </xf>
    <xf numFmtId="0" fontId="0" fillId="5" borderId="4" xfId="0" applyFill="1" applyBorder="1">
      <alignment vertical="center"/>
    </xf>
    <xf numFmtId="177" fontId="12" fillId="5" borderId="4" xfId="0" applyNumberFormat="1" applyFont="1" applyFill="1" applyBorder="1" applyAlignment="1">
      <alignment horizontal="center" vertical="center" wrapText="1"/>
    </xf>
    <xf numFmtId="0" fontId="16" fillId="5" borderId="4" xfId="0" applyFont="1" applyFill="1" applyBorder="1" applyAlignment="1">
      <alignment vertical="center" wrapText="1"/>
    </xf>
    <xf numFmtId="178" fontId="4" fillId="5" borderId="4" xfId="0" applyNumberFormat="1" applyFont="1" applyFill="1" applyBorder="1" applyAlignment="1">
      <alignment horizontal="center" vertical="center" wrapText="1"/>
    </xf>
    <xf numFmtId="0" fontId="4" fillId="0" borderId="0" xfId="2" applyFont="1" applyFill="1" applyAlignment="1">
      <alignment vertical="center"/>
    </xf>
    <xf numFmtId="0" fontId="17" fillId="0" borderId="0" xfId="0" applyFont="1" applyFill="1" applyAlignment="1">
      <alignment vertical="center"/>
    </xf>
    <xf numFmtId="0" fontId="8" fillId="5" borderId="4" xfId="0" applyFont="1" applyFill="1" applyBorder="1" applyAlignment="1">
      <alignment vertical="center" wrapText="1"/>
    </xf>
    <xf numFmtId="0" fontId="15" fillId="0" borderId="11" xfId="0" applyFont="1" applyFill="1" applyBorder="1" applyAlignment="1">
      <alignment vertical="center"/>
    </xf>
    <xf numFmtId="0" fontId="21" fillId="4" borderId="4" xfId="0" applyFont="1" applyFill="1" applyBorder="1" applyAlignment="1">
      <alignment horizontal="center" vertical="center"/>
    </xf>
    <xf numFmtId="0" fontId="21" fillId="0" borderId="0" xfId="2" applyFont="1" applyFill="1" applyAlignment="1">
      <alignment vertical="center"/>
    </xf>
    <xf numFmtId="0" fontId="21" fillId="0" borderId="0" xfId="2" applyFont="1" applyFill="1" applyAlignment="1">
      <alignment horizontal="center" vertical="center"/>
    </xf>
    <xf numFmtId="180" fontId="21" fillId="0" borderId="0" xfId="2" applyNumberFormat="1" applyFont="1" applyFill="1" applyAlignment="1">
      <alignment horizontal="center" vertical="center"/>
    </xf>
    <xf numFmtId="0" fontId="21" fillId="0" borderId="0" xfId="2" applyFont="1" applyFill="1" applyAlignment="1">
      <alignment horizontal="left" vertical="center"/>
    </xf>
    <xf numFmtId="179" fontId="4" fillId="4" borderId="4" xfId="0" applyNumberFormat="1" applyFont="1" applyFill="1" applyBorder="1" applyAlignment="1">
      <alignment vertical="center"/>
    </xf>
    <xf numFmtId="179" fontId="0" fillId="0" borderId="0" xfId="0" applyNumberFormat="1" applyFont="1" applyFill="1" applyAlignment="1">
      <alignment vertical="center"/>
    </xf>
    <xf numFmtId="0" fontId="21" fillId="4" borderId="1" xfId="0" applyFont="1" applyFill="1" applyBorder="1" applyAlignment="1">
      <alignment horizontal="center" vertical="center"/>
    </xf>
    <xf numFmtId="0" fontId="0" fillId="0" borderId="4"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Border="1" applyAlignment="1">
      <alignment vertical="center" wrapText="1"/>
    </xf>
    <xf numFmtId="0" fontId="21" fillId="0" borderId="0" xfId="2" applyFont="1" applyFill="1" applyBorder="1" applyAlignment="1">
      <alignment horizontal="center" vertical="center"/>
    </xf>
    <xf numFmtId="178" fontId="21" fillId="0" borderId="0" xfId="2" applyNumberFormat="1" applyFont="1" applyFill="1" applyBorder="1" applyAlignment="1">
      <alignment horizontal="left" vertical="center" wrapText="1"/>
    </xf>
    <xf numFmtId="0" fontId="0" fillId="0" borderId="0"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4" xfId="0" applyFont="1" applyFill="1" applyBorder="1" applyAlignment="1">
      <alignment vertical="center" wrapText="1"/>
    </xf>
    <xf numFmtId="179" fontId="11" fillId="5" borderId="4" xfId="0" applyNumberFormat="1" applyFont="1" applyFill="1" applyBorder="1" applyAlignment="1">
      <alignment vertical="center"/>
    </xf>
    <xf numFmtId="0" fontId="22" fillId="5" borderId="0" xfId="0" applyFont="1" applyFill="1" applyAlignment="1">
      <alignment vertical="center"/>
    </xf>
    <xf numFmtId="176" fontId="11" fillId="5" borderId="1" xfId="0" applyNumberFormat="1" applyFont="1" applyFill="1" applyBorder="1" applyAlignment="1">
      <alignment vertical="center"/>
    </xf>
    <xf numFmtId="0" fontId="22" fillId="5" borderId="4" xfId="0" applyFont="1" applyFill="1" applyBorder="1" applyAlignment="1">
      <alignment vertical="center" wrapText="1"/>
    </xf>
    <xf numFmtId="176" fontId="11" fillId="5" borderId="4" xfId="0" applyNumberFormat="1" applyFont="1" applyFill="1" applyBorder="1" applyAlignment="1">
      <alignment vertical="center"/>
    </xf>
    <xf numFmtId="176" fontId="11" fillId="5" borderId="4" xfId="0" applyNumberFormat="1" applyFont="1" applyFill="1" applyBorder="1" applyAlignment="1">
      <alignment vertical="center" wrapText="1"/>
    </xf>
    <xf numFmtId="0" fontId="11" fillId="5" borderId="4" xfId="2" applyFont="1" applyFill="1" applyBorder="1" applyAlignment="1">
      <alignment horizontal="left" vertical="center" wrapText="1"/>
    </xf>
    <xf numFmtId="0" fontId="4" fillId="5" borderId="13" xfId="2" applyFont="1" applyFill="1" applyBorder="1" applyAlignment="1" applyProtection="1">
      <alignment horizontal="center" vertical="center"/>
    </xf>
    <xf numFmtId="0" fontId="4" fillId="5" borderId="4" xfId="2" applyFont="1" applyFill="1" applyBorder="1" applyAlignment="1" applyProtection="1">
      <alignment horizontal="center" vertical="center" wrapText="1"/>
    </xf>
    <xf numFmtId="0" fontId="4" fillId="5" borderId="4" xfId="0" applyFont="1" applyFill="1" applyBorder="1" applyAlignment="1">
      <alignment vertical="center" wrapText="1"/>
    </xf>
    <xf numFmtId="0" fontId="4" fillId="5" borderId="4" xfId="2" applyFont="1" applyFill="1" applyBorder="1" applyAlignment="1">
      <alignment vertical="center" wrapText="1"/>
    </xf>
    <xf numFmtId="0" fontId="0" fillId="5" borderId="0" xfId="0" applyFill="1" applyBorder="1" applyAlignment="1">
      <alignment horizontal="center" vertical="center" wrapText="1"/>
    </xf>
    <xf numFmtId="177" fontId="14" fillId="5" borderId="0" xfId="0" applyNumberFormat="1" applyFont="1" applyFill="1" applyBorder="1" applyAlignment="1">
      <alignment horizontal="left" vertical="center" wrapText="1"/>
    </xf>
    <xf numFmtId="0" fontId="4" fillId="5" borderId="0" xfId="0" applyFont="1" applyFill="1" applyBorder="1" applyAlignment="1" applyProtection="1">
      <alignment horizontal="left" vertical="center" wrapText="1"/>
    </xf>
    <xf numFmtId="176" fontId="4" fillId="5" borderId="0" xfId="4" applyNumberFormat="1" applyFont="1" applyFill="1" applyBorder="1" applyAlignment="1">
      <alignment horizontal="center" vertical="center" wrapText="1"/>
    </xf>
    <xf numFmtId="176" fontId="4" fillId="5" borderId="0" xfId="2" applyNumberFormat="1" applyFont="1" applyFill="1" applyBorder="1" applyAlignment="1">
      <alignment horizontal="center" vertical="center" wrapText="1"/>
    </xf>
    <xf numFmtId="176" fontId="4" fillId="5" borderId="0" xfId="4" applyNumberFormat="1" applyFont="1" applyFill="1" applyBorder="1" applyAlignment="1">
      <alignment horizontal="left" vertical="center" wrapText="1"/>
    </xf>
    <xf numFmtId="176" fontId="4" fillId="5"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5" borderId="0" xfId="4" applyFont="1" applyFill="1" applyBorder="1" applyAlignment="1">
      <alignment vertical="center" wrapText="1"/>
    </xf>
    <xf numFmtId="177" fontId="8" fillId="5" borderId="0" xfId="0" applyNumberFormat="1" applyFont="1" applyFill="1" applyBorder="1" applyAlignment="1">
      <alignment horizontal="left" vertical="center"/>
    </xf>
    <xf numFmtId="177" fontId="4" fillId="5" borderId="0" xfId="0" applyNumberFormat="1" applyFont="1" applyFill="1" applyBorder="1" applyAlignment="1">
      <alignment horizontal="left" vertical="center"/>
    </xf>
    <xf numFmtId="0" fontId="4" fillId="5" borderId="0" xfId="2" applyFont="1" applyFill="1" applyBorder="1">
      <alignment vertical="center"/>
    </xf>
    <xf numFmtId="0" fontId="0" fillId="5" borderId="0" xfId="0" applyFill="1" applyAlignment="1">
      <alignment horizontal="center" vertical="center"/>
    </xf>
    <xf numFmtId="0" fontId="4" fillId="5" borderId="0" xfId="2" applyFont="1" applyFill="1" applyBorder="1" applyAlignment="1">
      <alignment vertical="center"/>
    </xf>
    <xf numFmtId="0" fontId="15" fillId="5" borderId="0" xfId="2" applyFont="1" applyFill="1" applyAlignment="1">
      <alignment horizontal="left" vertical="center"/>
    </xf>
    <xf numFmtId="0" fontId="4" fillId="5" borderId="0" xfId="2" applyFont="1" applyFill="1" applyAlignment="1">
      <alignment horizontal="left" vertical="center"/>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8" fillId="0" borderId="5" xfId="0" applyFont="1" applyFill="1" applyBorder="1" applyAlignment="1">
      <alignment horizontal="center" vertical="center"/>
    </xf>
    <xf numFmtId="0" fontId="20"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1" fillId="5" borderId="4" xfId="2" applyFont="1" applyFill="1" applyBorder="1" applyAlignment="1">
      <alignment horizontal="left" vertical="center" wrapText="1"/>
    </xf>
    <xf numFmtId="177" fontId="8" fillId="5" borderId="5" xfId="0" applyNumberFormat="1" applyFont="1" applyFill="1" applyBorder="1" applyAlignment="1">
      <alignment horizontal="center" vertical="center" wrapText="1"/>
    </xf>
    <xf numFmtId="177" fontId="8" fillId="5" borderId="8" xfId="0" applyNumberFormat="1" applyFont="1" applyFill="1" applyBorder="1" applyAlignment="1">
      <alignment horizontal="center" vertical="center" wrapText="1"/>
    </xf>
    <xf numFmtId="177" fontId="8" fillId="5" borderId="6" xfId="0" applyNumberFormat="1" applyFont="1" applyFill="1" applyBorder="1" applyAlignment="1">
      <alignment horizontal="center" vertical="center" wrapText="1"/>
    </xf>
    <xf numFmtId="177" fontId="12" fillId="5" borderId="5" xfId="0" applyNumberFormat="1" applyFont="1" applyFill="1" applyBorder="1" applyAlignment="1">
      <alignment horizontal="center" vertical="center" wrapText="1"/>
    </xf>
    <xf numFmtId="177" fontId="12" fillId="5" borderId="8" xfId="0" applyNumberFormat="1" applyFont="1" applyFill="1" applyBorder="1" applyAlignment="1">
      <alignment horizontal="center" vertical="center" wrapText="1"/>
    </xf>
    <xf numFmtId="177" fontId="12" fillId="5" borderId="6" xfId="0" applyNumberFormat="1" applyFont="1" applyFill="1" applyBorder="1" applyAlignment="1">
      <alignment horizontal="center" vertical="center" wrapText="1"/>
    </xf>
    <xf numFmtId="177" fontId="11" fillId="5" borderId="5" xfId="0" applyNumberFormat="1" applyFont="1" applyFill="1" applyBorder="1" applyAlignment="1">
      <alignment horizontal="center" vertical="center" wrapText="1"/>
    </xf>
    <xf numFmtId="177" fontId="11" fillId="5" borderId="8" xfId="0" applyNumberFormat="1" applyFont="1" applyFill="1" applyBorder="1" applyAlignment="1">
      <alignment horizontal="center" vertical="center" wrapText="1"/>
    </xf>
    <xf numFmtId="177" fontId="11" fillId="5" borderId="6" xfId="0" applyNumberFormat="1" applyFont="1" applyFill="1" applyBorder="1" applyAlignment="1">
      <alignment horizontal="center" vertical="center" wrapText="1"/>
    </xf>
    <xf numFmtId="0" fontId="4" fillId="5" borderId="0" xfId="2" applyFont="1" applyFill="1" applyAlignment="1">
      <alignment horizontal="left" vertical="center" wrapText="1"/>
    </xf>
    <xf numFmtId="0" fontId="0" fillId="5" borderId="4" xfId="0" applyFill="1" applyBorder="1" applyAlignment="1">
      <alignment horizontal="center" vertical="center" wrapText="1"/>
    </xf>
    <xf numFmtId="0" fontId="11" fillId="5" borderId="4" xfId="2" applyFont="1" applyFill="1" applyBorder="1" applyAlignment="1" applyProtection="1">
      <alignment horizontal="center" vertical="center" wrapText="1"/>
    </xf>
    <xf numFmtId="0" fontId="11" fillId="5" borderId="4" xfId="2" applyFont="1" applyFill="1" applyBorder="1" applyAlignment="1">
      <alignment horizontal="center" vertical="center" wrapText="1"/>
    </xf>
    <xf numFmtId="0" fontId="2" fillId="5" borderId="10" xfId="2" applyFont="1" applyFill="1" applyBorder="1" applyAlignment="1" applyProtection="1">
      <alignment horizontal="center" vertical="center"/>
    </xf>
    <xf numFmtId="0" fontId="2" fillId="5" borderId="9" xfId="2" applyFont="1" applyFill="1" applyBorder="1" applyAlignment="1" applyProtection="1">
      <alignment horizontal="center" vertical="center"/>
    </xf>
    <xf numFmtId="0" fontId="2" fillId="5" borderId="12" xfId="2" applyFont="1" applyFill="1" applyBorder="1" applyAlignment="1" applyProtection="1">
      <alignment horizontal="center" vertical="center"/>
    </xf>
    <xf numFmtId="177" fontId="4" fillId="5" borderId="5" xfId="2" applyNumberFormat="1" applyFont="1" applyFill="1" applyBorder="1" applyAlignment="1" applyProtection="1">
      <alignment horizontal="center" vertical="center"/>
    </xf>
    <xf numFmtId="0" fontId="4" fillId="5" borderId="4" xfId="2" applyFont="1" applyFill="1" applyBorder="1" applyAlignment="1" applyProtection="1">
      <alignment horizontal="center"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66">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IY251"/>
  <sheetViews>
    <sheetView showGridLines="0" workbookViewId="0">
      <pane ySplit="3" topLeftCell="A10" activePane="bottomLeft" state="frozen"/>
      <selection pane="bottomLeft" activeCell="H16" sqref="H16"/>
    </sheetView>
  </sheetViews>
  <sheetFormatPr defaultRowHeight="13.5"/>
  <cols>
    <col min="1" max="1" width="3.875" style="31" customWidth="1"/>
    <col min="2" max="2" width="8" style="31" customWidth="1"/>
    <col min="3" max="5" width="9" style="31"/>
    <col min="6" max="6" width="9.5" style="56" customWidth="1"/>
    <col min="7" max="7" width="9" style="31"/>
    <col min="8" max="8" width="15.125" style="31" customWidth="1"/>
    <col min="9" max="9" width="11.5" style="31" customWidth="1"/>
    <col min="10" max="10" width="8.75" style="31" customWidth="1"/>
    <col min="11" max="11" width="12.375" style="58" customWidth="1"/>
    <col min="12" max="259" width="9" style="31"/>
    <col min="260" max="260" width="3.875" style="31" customWidth="1"/>
    <col min="261" max="261" width="9" style="31"/>
    <col min="262" max="262" width="11.375" style="31" customWidth="1"/>
    <col min="263" max="263" width="9" style="31"/>
    <col min="264" max="264" width="20.625" style="31" customWidth="1"/>
    <col min="265" max="265" width="11.5" style="31" customWidth="1"/>
    <col min="266" max="266" width="8.75" style="31" customWidth="1"/>
    <col min="267" max="515" width="9" style="31"/>
    <col min="516" max="516" width="3.875" style="31" customWidth="1"/>
    <col min="517" max="517" width="9" style="31"/>
    <col min="518" max="518" width="11.375" style="31" customWidth="1"/>
    <col min="519" max="519" width="9" style="31"/>
    <col min="520" max="520" width="20.625" style="31" customWidth="1"/>
    <col min="521" max="521" width="11.5" style="31" customWidth="1"/>
    <col min="522" max="522" width="8.75" style="31" customWidth="1"/>
    <col min="523" max="771" width="9" style="31"/>
    <col min="772" max="772" width="3.875" style="31" customWidth="1"/>
    <col min="773" max="773" width="9" style="31"/>
    <col min="774" max="774" width="11.375" style="31" customWidth="1"/>
    <col min="775" max="775" width="9" style="31"/>
    <col min="776" max="776" width="20.625" style="31" customWidth="1"/>
    <col min="777" max="777" width="11.5" style="31" customWidth="1"/>
    <col min="778" max="778" width="8.75" style="31" customWidth="1"/>
    <col min="779" max="1027" width="9" style="31"/>
    <col min="1028" max="1028" width="3.875" style="31" customWidth="1"/>
    <col min="1029" max="1029" width="9" style="31"/>
    <col min="1030" max="1030" width="11.375" style="31" customWidth="1"/>
    <col min="1031" max="1031" width="9" style="31"/>
    <col min="1032" max="1032" width="20.625" style="31" customWidth="1"/>
    <col min="1033" max="1033" width="11.5" style="31" customWidth="1"/>
    <col min="1034" max="1034" width="8.75" style="31" customWidth="1"/>
    <col min="1035" max="1283" width="9" style="31"/>
    <col min="1284" max="1284" width="3.875" style="31" customWidth="1"/>
    <col min="1285" max="1285" width="9" style="31"/>
    <col min="1286" max="1286" width="11.375" style="31" customWidth="1"/>
    <col min="1287" max="1287" width="9" style="31"/>
    <col min="1288" max="1288" width="20.625" style="31" customWidth="1"/>
    <col min="1289" max="1289" width="11.5" style="31" customWidth="1"/>
    <col min="1290" max="1290" width="8.75" style="31" customWidth="1"/>
    <col min="1291" max="1539" width="9" style="31"/>
    <col min="1540" max="1540" width="3.875" style="31" customWidth="1"/>
    <col min="1541" max="1541" width="9" style="31"/>
    <col min="1542" max="1542" width="11.375" style="31" customWidth="1"/>
    <col min="1543" max="1543" width="9" style="31"/>
    <col min="1544" max="1544" width="20.625" style="31" customWidth="1"/>
    <col min="1545" max="1545" width="11.5" style="31" customWidth="1"/>
    <col min="1546" max="1546" width="8.75" style="31" customWidth="1"/>
    <col min="1547" max="1795" width="9" style="31"/>
    <col min="1796" max="1796" width="3.875" style="31" customWidth="1"/>
    <col min="1797" max="1797" width="9" style="31"/>
    <col min="1798" max="1798" width="11.375" style="31" customWidth="1"/>
    <col min="1799" max="1799" width="9" style="31"/>
    <col min="1800" max="1800" width="20.625" style="31" customWidth="1"/>
    <col min="1801" max="1801" width="11.5" style="31" customWidth="1"/>
    <col min="1802" max="1802" width="8.75" style="31" customWidth="1"/>
    <col min="1803" max="2051" width="9" style="31"/>
    <col min="2052" max="2052" width="3.875" style="31" customWidth="1"/>
    <col min="2053" max="2053" width="9" style="31"/>
    <col min="2054" max="2054" width="11.375" style="31" customWidth="1"/>
    <col min="2055" max="2055" width="9" style="31"/>
    <col min="2056" max="2056" width="20.625" style="31" customWidth="1"/>
    <col min="2057" max="2057" width="11.5" style="31" customWidth="1"/>
    <col min="2058" max="2058" width="8.75" style="31" customWidth="1"/>
    <col min="2059" max="2307" width="9" style="31"/>
    <col min="2308" max="2308" width="3.875" style="31" customWidth="1"/>
    <col min="2309" max="2309" width="9" style="31"/>
    <col min="2310" max="2310" width="11.375" style="31" customWidth="1"/>
    <col min="2311" max="2311" width="9" style="31"/>
    <col min="2312" max="2312" width="20.625" style="31" customWidth="1"/>
    <col min="2313" max="2313" width="11.5" style="31" customWidth="1"/>
    <col min="2314" max="2314" width="8.75" style="31" customWidth="1"/>
    <col min="2315" max="2563" width="9" style="31"/>
    <col min="2564" max="2564" width="3.875" style="31" customWidth="1"/>
    <col min="2565" max="2565" width="9" style="31"/>
    <col min="2566" max="2566" width="11.375" style="31" customWidth="1"/>
    <col min="2567" max="2567" width="9" style="31"/>
    <col min="2568" max="2568" width="20.625" style="31" customWidth="1"/>
    <col min="2569" max="2569" width="11.5" style="31" customWidth="1"/>
    <col min="2570" max="2570" width="8.75" style="31" customWidth="1"/>
    <col min="2571" max="2819" width="9" style="31"/>
    <col min="2820" max="2820" width="3.875" style="31" customWidth="1"/>
    <col min="2821" max="2821" width="9" style="31"/>
    <col min="2822" max="2822" width="11.375" style="31" customWidth="1"/>
    <col min="2823" max="2823" width="9" style="31"/>
    <col min="2824" max="2824" width="20.625" style="31" customWidth="1"/>
    <col min="2825" max="2825" width="11.5" style="31" customWidth="1"/>
    <col min="2826" max="2826" width="8.75" style="31" customWidth="1"/>
    <col min="2827" max="3075" width="9" style="31"/>
    <col min="3076" max="3076" width="3.875" style="31" customWidth="1"/>
    <col min="3077" max="3077" width="9" style="31"/>
    <col min="3078" max="3078" width="11.375" style="31" customWidth="1"/>
    <col min="3079" max="3079" width="9" style="31"/>
    <col min="3080" max="3080" width="20.625" style="31" customWidth="1"/>
    <col min="3081" max="3081" width="11.5" style="31" customWidth="1"/>
    <col min="3082" max="3082" width="8.75" style="31" customWidth="1"/>
    <col min="3083" max="3331" width="9" style="31"/>
    <col min="3332" max="3332" width="3.875" style="31" customWidth="1"/>
    <col min="3333" max="3333" width="9" style="31"/>
    <col min="3334" max="3334" width="11.375" style="31" customWidth="1"/>
    <col min="3335" max="3335" width="9" style="31"/>
    <col min="3336" max="3336" width="20.625" style="31" customWidth="1"/>
    <col min="3337" max="3337" width="11.5" style="31" customWidth="1"/>
    <col min="3338" max="3338" width="8.75" style="31" customWidth="1"/>
    <col min="3339" max="3587" width="9" style="31"/>
    <col min="3588" max="3588" width="3.875" style="31" customWidth="1"/>
    <col min="3589" max="3589" width="9" style="31"/>
    <col min="3590" max="3590" width="11.375" style="31" customWidth="1"/>
    <col min="3591" max="3591" width="9" style="31"/>
    <col min="3592" max="3592" width="20.625" style="31" customWidth="1"/>
    <col min="3593" max="3593" width="11.5" style="31" customWidth="1"/>
    <col min="3594" max="3594" width="8.75" style="31" customWidth="1"/>
    <col min="3595" max="3843" width="9" style="31"/>
    <col min="3844" max="3844" width="3.875" style="31" customWidth="1"/>
    <col min="3845" max="3845" width="9" style="31"/>
    <col min="3846" max="3846" width="11.375" style="31" customWidth="1"/>
    <col min="3847" max="3847" width="9" style="31"/>
    <col min="3848" max="3848" width="20.625" style="31" customWidth="1"/>
    <col min="3849" max="3849" width="11.5" style="31" customWidth="1"/>
    <col min="3850" max="3850" width="8.75" style="31" customWidth="1"/>
    <col min="3851" max="4099" width="9" style="31"/>
    <col min="4100" max="4100" width="3.875" style="31" customWidth="1"/>
    <col min="4101" max="4101" width="9" style="31"/>
    <col min="4102" max="4102" width="11.375" style="31" customWidth="1"/>
    <col min="4103" max="4103" width="9" style="31"/>
    <col min="4104" max="4104" width="20.625" style="31" customWidth="1"/>
    <col min="4105" max="4105" width="11.5" style="31" customWidth="1"/>
    <col min="4106" max="4106" width="8.75" style="31" customWidth="1"/>
    <col min="4107" max="4355" width="9" style="31"/>
    <col min="4356" max="4356" width="3.875" style="31" customWidth="1"/>
    <col min="4357" max="4357" width="9" style="31"/>
    <col min="4358" max="4358" width="11.375" style="31" customWidth="1"/>
    <col min="4359" max="4359" width="9" style="31"/>
    <col min="4360" max="4360" width="20.625" style="31" customWidth="1"/>
    <col min="4361" max="4361" width="11.5" style="31" customWidth="1"/>
    <col min="4362" max="4362" width="8.75" style="31" customWidth="1"/>
    <col min="4363" max="4611" width="9" style="31"/>
    <col min="4612" max="4612" width="3.875" style="31" customWidth="1"/>
    <col min="4613" max="4613" width="9" style="31"/>
    <col min="4614" max="4614" width="11.375" style="31" customWidth="1"/>
    <col min="4615" max="4615" width="9" style="31"/>
    <col min="4616" max="4616" width="20.625" style="31" customWidth="1"/>
    <col min="4617" max="4617" width="11.5" style="31" customWidth="1"/>
    <col min="4618" max="4618" width="8.75" style="31" customWidth="1"/>
    <col min="4619" max="4867" width="9" style="31"/>
    <col min="4868" max="4868" width="3.875" style="31" customWidth="1"/>
    <col min="4869" max="4869" width="9" style="31"/>
    <col min="4870" max="4870" width="11.375" style="31" customWidth="1"/>
    <col min="4871" max="4871" width="9" style="31"/>
    <col min="4872" max="4872" width="20.625" style="31" customWidth="1"/>
    <col min="4873" max="4873" width="11.5" style="31" customWidth="1"/>
    <col min="4874" max="4874" width="8.75" style="31" customWidth="1"/>
    <col min="4875" max="5123" width="9" style="31"/>
    <col min="5124" max="5124" width="3.875" style="31" customWidth="1"/>
    <col min="5125" max="5125" width="9" style="31"/>
    <col min="5126" max="5126" width="11.375" style="31" customWidth="1"/>
    <col min="5127" max="5127" width="9" style="31"/>
    <col min="5128" max="5128" width="20.625" style="31" customWidth="1"/>
    <col min="5129" max="5129" width="11.5" style="31" customWidth="1"/>
    <col min="5130" max="5130" width="8.75" style="31" customWidth="1"/>
    <col min="5131" max="5379" width="9" style="31"/>
    <col min="5380" max="5380" width="3.875" style="31" customWidth="1"/>
    <col min="5381" max="5381" width="9" style="31"/>
    <col min="5382" max="5382" width="11.375" style="31" customWidth="1"/>
    <col min="5383" max="5383" width="9" style="31"/>
    <col min="5384" max="5384" width="20.625" style="31" customWidth="1"/>
    <col min="5385" max="5385" width="11.5" style="31" customWidth="1"/>
    <col min="5386" max="5386" width="8.75" style="31" customWidth="1"/>
    <col min="5387" max="5635" width="9" style="31"/>
    <col min="5636" max="5636" width="3.875" style="31" customWidth="1"/>
    <col min="5637" max="5637" width="9" style="31"/>
    <col min="5638" max="5638" width="11.375" style="31" customWidth="1"/>
    <col min="5639" max="5639" width="9" style="31"/>
    <col min="5640" max="5640" width="20.625" style="31" customWidth="1"/>
    <col min="5641" max="5641" width="11.5" style="31" customWidth="1"/>
    <col min="5642" max="5642" width="8.75" style="31" customWidth="1"/>
    <col min="5643" max="5891" width="9" style="31"/>
    <col min="5892" max="5892" width="3.875" style="31" customWidth="1"/>
    <col min="5893" max="5893" width="9" style="31"/>
    <col min="5894" max="5894" width="11.375" style="31" customWidth="1"/>
    <col min="5895" max="5895" width="9" style="31"/>
    <col min="5896" max="5896" width="20.625" style="31" customWidth="1"/>
    <col min="5897" max="5897" width="11.5" style="31" customWidth="1"/>
    <col min="5898" max="5898" width="8.75" style="31" customWidth="1"/>
    <col min="5899" max="6147" width="9" style="31"/>
    <col min="6148" max="6148" width="3.875" style="31" customWidth="1"/>
    <col min="6149" max="6149" width="9" style="31"/>
    <col min="6150" max="6150" width="11.375" style="31" customWidth="1"/>
    <col min="6151" max="6151" width="9" style="31"/>
    <col min="6152" max="6152" width="20.625" style="31" customWidth="1"/>
    <col min="6153" max="6153" width="11.5" style="31" customWidth="1"/>
    <col min="6154" max="6154" width="8.75" style="31" customWidth="1"/>
    <col min="6155" max="6403" width="9" style="31"/>
    <col min="6404" max="6404" width="3.875" style="31" customWidth="1"/>
    <col min="6405" max="6405" width="9" style="31"/>
    <col min="6406" max="6406" width="11.375" style="31" customWidth="1"/>
    <col min="6407" max="6407" width="9" style="31"/>
    <col min="6408" max="6408" width="20.625" style="31" customWidth="1"/>
    <col min="6409" max="6409" width="11.5" style="31" customWidth="1"/>
    <col min="6410" max="6410" width="8.75" style="31" customWidth="1"/>
    <col min="6411" max="6659" width="9" style="31"/>
    <col min="6660" max="6660" width="3.875" style="31" customWidth="1"/>
    <col min="6661" max="6661" width="9" style="31"/>
    <col min="6662" max="6662" width="11.375" style="31" customWidth="1"/>
    <col min="6663" max="6663" width="9" style="31"/>
    <col min="6664" max="6664" width="20.625" style="31" customWidth="1"/>
    <col min="6665" max="6665" width="11.5" style="31" customWidth="1"/>
    <col min="6666" max="6666" width="8.75" style="31" customWidth="1"/>
    <col min="6667" max="6915" width="9" style="31"/>
    <col min="6916" max="6916" width="3.875" style="31" customWidth="1"/>
    <col min="6917" max="6917" width="9" style="31"/>
    <col min="6918" max="6918" width="11.375" style="31" customWidth="1"/>
    <col min="6919" max="6919" width="9" style="31"/>
    <col min="6920" max="6920" width="20.625" style="31" customWidth="1"/>
    <col min="6921" max="6921" width="11.5" style="31" customWidth="1"/>
    <col min="6922" max="6922" width="8.75" style="31" customWidth="1"/>
    <col min="6923" max="7171" width="9" style="31"/>
    <col min="7172" max="7172" width="3.875" style="31" customWidth="1"/>
    <col min="7173" max="7173" width="9" style="31"/>
    <col min="7174" max="7174" width="11.375" style="31" customWidth="1"/>
    <col min="7175" max="7175" width="9" style="31"/>
    <col min="7176" max="7176" width="20.625" style="31" customWidth="1"/>
    <col min="7177" max="7177" width="11.5" style="31" customWidth="1"/>
    <col min="7178" max="7178" width="8.75" style="31" customWidth="1"/>
    <col min="7179" max="7427" width="9" style="31"/>
    <col min="7428" max="7428" width="3.875" style="31" customWidth="1"/>
    <col min="7429" max="7429" width="9" style="31"/>
    <col min="7430" max="7430" width="11.375" style="31" customWidth="1"/>
    <col min="7431" max="7431" width="9" style="31"/>
    <col min="7432" max="7432" width="20.625" style="31" customWidth="1"/>
    <col min="7433" max="7433" width="11.5" style="31" customWidth="1"/>
    <col min="7434" max="7434" width="8.75" style="31" customWidth="1"/>
    <col min="7435" max="7683" width="9" style="31"/>
    <col min="7684" max="7684" width="3.875" style="31" customWidth="1"/>
    <col min="7685" max="7685" width="9" style="31"/>
    <col min="7686" max="7686" width="11.375" style="31" customWidth="1"/>
    <col min="7687" max="7687" width="9" style="31"/>
    <col min="7688" max="7688" width="20.625" style="31" customWidth="1"/>
    <col min="7689" max="7689" width="11.5" style="31" customWidth="1"/>
    <col min="7690" max="7690" width="8.75" style="31" customWidth="1"/>
    <col min="7691" max="7939" width="9" style="31"/>
    <col min="7940" max="7940" width="3.875" style="31" customWidth="1"/>
    <col min="7941" max="7941" width="9" style="31"/>
    <col min="7942" max="7942" width="11.375" style="31" customWidth="1"/>
    <col min="7943" max="7943" width="9" style="31"/>
    <col min="7944" max="7944" width="20.625" style="31" customWidth="1"/>
    <col min="7945" max="7945" width="11.5" style="31" customWidth="1"/>
    <col min="7946" max="7946" width="8.75" style="31" customWidth="1"/>
    <col min="7947" max="8195" width="9" style="31"/>
    <col min="8196" max="8196" width="3.875" style="31" customWidth="1"/>
    <col min="8197" max="8197" width="9" style="31"/>
    <col min="8198" max="8198" width="11.375" style="31" customWidth="1"/>
    <col min="8199" max="8199" width="9" style="31"/>
    <col min="8200" max="8200" width="20.625" style="31" customWidth="1"/>
    <col min="8201" max="8201" width="11.5" style="31" customWidth="1"/>
    <col min="8202" max="8202" width="8.75" style="31" customWidth="1"/>
    <col min="8203" max="8451" width="9" style="31"/>
    <col min="8452" max="8452" width="3.875" style="31" customWidth="1"/>
    <col min="8453" max="8453" width="9" style="31"/>
    <col min="8454" max="8454" width="11.375" style="31" customWidth="1"/>
    <col min="8455" max="8455" width="9" style="31"/>
    <col min="8456" max="8456" width="20.625" style="31" customWidth="1"/>
    <col min="8457" max="8457" width="11.5" style="31" customWidth="1"/>
    <col min="8458" max="8458" width="8.75" style="31" customWidth="1"/>
    <col min="8459" max="8707" width="9" style="31"/>
    <col min="8708" max="8708" width="3.875" style="31" customWidth="1"/>
    <col min="8709" max="8709" width="9" style="31"/>
    <col min="8710" max="8710" width="11.375" style="31" customWidth="1"/>
    <col min="8711" max="8711" width="9" style="31"/>
    <col min="8712" max="8712" width="20.625" style="31" customWidth="1"/>
    <col min="8713" max="8713" width="11.5" style="31" customWidth="1"/>
    <col min="8714" max="8714" width="8.75" style="31" customWidth="1"/>
    <col min="8715" max="8963" width="9" style="31"/>
    <col min="8964" max="8964" width="3.875" style="31" customWidth="1"/>
    <col min="8965" max="8965" width="9" style="31"/>
    <col min="8966" max="8966" width="11.375" style="31" customWidth="1"/>
    <col min="8967" max="8967" width="9" style="31"/>
    <col min="8968" max="8968" width="20.625" style="31" customWidth="1"/>
    <col min="8969" max="8969" width="11.5" style="31" customWidth="1"/>
    <col min="8970" max="8970" width="8.75" style="31" customWidth="1"/>
    <col min="8971" max="9219" width="9" style="31"/>
    <col min="9220" max="9220" width="3.875" style="31" customWidth="1"/>
    <col min="9221" max="9221" width="9" style="31"/>
    <col min="9222" max="9222" width="11.375" style="31" customWidth="1"/>
    <col min="9223" max="9223" width="9" style="31"/>
    <col min="9224" max="9224" width="20.625" style="31" customWidth="1"/>
    <col min="9225" max="9225" width="11.5" style="31" customWidth="1"/>
    <col min="9226" max="9226" width="8.75" style="31" customWidth="1"/>
    <col min="9227" max="9475" width="9" style="31"/>
    <col min="9476" max="9476" width="3.875" style="31" customWidth="1"/>
    <col min="9477" max="9477" width="9" style="31"/>
    <col min="9478" max="9478" width="11.375" style="31" customWidth="1"/>
    <col min="9479" max="9479" width="9" style="31"/>
    <col min="9480" max="9480" width="20.625" style="31" customWidth="1"/>
    <col min="9481" max="9481" width="11.5" style="31" customWidth="1"/>
    <col min="9482" max="9482" width="8.75" style="31" customWidth="1"/>
    <col min="9483" max="9731" width="9" style="31"/>
    <col min="9732" max="9732" width="3.875" style="31" customWidth="1"/>
    <col min="9733" max="9733" width="9" style="31"/>
    <col min="9734" max="9734" width="11.375" style="31" customWidth="1"/>
    <col min="9735" max="9735" width="9" style="31"/>
    <col min="9736" max="9736" width="20.625" style="31" customWidth="1"/>
    <col min="9737" max="9737" width="11.5" style="31" customWidth="1"/>
    <col min="9738" max="9738" width="8.75" style="31" customWidth="1"/>
    <col min="9739" max="9987" width="9" style="31"/>
    <col min="9988" max="9988" width="3.875" style="31" customWidth="1"/>
    <col min="9989" max="9989" width="9" style="31"/>
    <col min="9990" max="9990" width="11.375" style="31" customWidth="1"/>
    <col min="9991" max="9991" width="9" style="31"/>
    <col min="9992" max="9992" width="20.625" style="31" customWidth="1"/>
    <col min="9993" max="9993" width="11.5" style="31" customWidth="1"/>
    <col min="9994" max="9994" width="8.75" style="31" customWidth="1"/>
    <col min="9995" max="10243" width="9" style="31"/>
    <col min="10244" max="10244" width="3.875" style="31" customWidth="1"/>
    <col min="10245" max="10245" width="9" style="31"/>
    <col min="10246" max="10246" width="11.375" style="31" customWidth="1"/>
    <col min="10247" max="10247" width="9" style="31"/>
    <col min="10248" max="10248" width="20.625" style="31" customWidth="1"/>
    <col min="10249" max="10249" width="11.5" style="31" customWidth="1"/>
    <col min="10250" max="10250" width="8.75" style="31" customWidth="1"/>
    <col min="10251" max="10499" width="9" style="31"/>
    <col min="10500" max="10500" width="3.875" style="31" customWidth="1"/>
    <col min="10501" max="10501" width="9" style="31"/>
    <col min="10502" max="10502" width="11.375" style="31" customWidth="1"/>
    <col min="10503" max="10503" width="9" style="31"/>
    <col min="10504" max="10504" width="20.625" style="31" customWidth="1"/>
    <col min="10505" max="10505" width="11.5" style="31" customWidth="1"/>
    <col min="10506" max="10506" width="8.75" style="31" customWidth="1"/>
    <col min="10507" max="10755" width="9" style="31"/>
    <col min="10756" max="10756" width="3.875" style="31" customWidth="1"/>
    <col min="10757" max="10757" width="9" style="31"/>
    <col min="10758" max="10758" width="11.375" style="31" customWidth="1"/>
    <col min="10759" max="10759" width="9" style="31"/>
    <col min="10760" max="10760" width="20.625" style="31" customWidth="1"/>
    <col min="10761" max="10761" width="11.5" style="31" customWidth="1"/>
    <col min="10762" max="10762" width="8.75" style="31" customWidth="1"/>
    <col min="10763" max="11011" width="9" style="31"/>
    <col min="11012" max="11012" width="3.875" style="31" customWidth="1"/>
    <col min="11013" max="11013" width="9" style="31"/>
    <col min="11014" max="11014" width="11.375" style="31" customWidth="1"/>
    <col min="11015" max="11015" width="9" style="31"/>
    <col min="11016" max="11016" width="20.625" style="31" customWidth="1"/>
    <col min="11017" max="11017" width="11.5" style="31" customWidth="1"/>
    <col min="11018" max="11018" width="8.75" style="31" customWidth="1"/>
    <col min="11019" max="11267" width="9" style="31"/>
    <col min="11268" max="11268" width="3.875" style="31" customWidth="1"/>
    <col min="11269" max="11269" width="9" style="31"/>
    <col min="11270" max="11270" width="11.375" style="31" customWidth="1"/>
    <col min="11271" max="11271" width="9" style="31"/>
    <col min="11272" max="11272" width="20.625" style="31" customWidth="1"/>
    <col min="11273" max="11273" width="11.5" style="31" customWidth="1"/>
    <col min="11274" max="11274" width="8.75" style="31" customWidth="1"/>
    <col min="11275" max="11523" width="9" style="31"/>
    <col min="11524" max="11524" width="3.875" style="31" customWidth="1"/>
    <col min="11525" max="11525" width="9" style="31"/>
    <col min="11526" max="11526" width="11.375" style="31" customWidth="1"/>
    <col min="11527" max="11527" width="9" style="31"/>
    <col min="11528" max="11528" width="20.625" style="31" customWidth="1"/>
    <col min="11529" max="11529" width="11.5" style="31" customWidth="1"/>
    <col min="11530" max="11530" width="8.75" style="31" customWidth="1"/>
    <col min="11531" max="11779" width="9" style="31"/>
    <col min="11780" max="11780" width="3.875" style="31" customWidth="1"/>
    <col min="11781" max="11781" width="9" style="31"/>
    <col min="11782" max="11782" width="11.375" style="31" customWidth="1"/>
    <col min="11783" max="11783" width="9" style="31"/>
    <col min="11784" max="11784" width="20.625" style="31" customWidth="1"/>
    <col min="11785" max="11785" width="11.5" style="31" customWidth="1"/>
    <col min="11786" max="11786" width="8.75" style="31" customWidth="1"/>
    <col min="11787" max="12035" width="9" style="31"/>
    <col min="12036" max="12036" width="3.875" style="31" customWidth="1"/>
    <col min="12037" max="12037" width="9" style="31"/>
    <col min="12038" max="12038" width="11.375" style="31" customWidth="1"/>
    <col min="12039" max="12039" width="9" style="31"/>
    <col min="12040" max="12040" width="20.625" style="31" customWidth="1"/>
    <col min="12041" max="12041" width="11.5" style="31" customWidth="1"/>
    <col min="12042" max="12042" width="8.75" style="31" customWidth="1"/>
    <col min="12043" max="12291" width="9" style="31"/>
    <col min="12292" max="12292" width="3.875" style="31" customWidth="1"/>
    <col min="12293" max="12293" width="9" style="31"/>
    <col min="12294" max="12294" width="11.375" style="31" customWidth="1"/>
    <col min="12295" max="12295" width="9" style="31"/>
    <col min="12296" max="12296" width="20.625" style="31" customWidth="1"/>
    <col min="12297" max="12297" width="11.5" style="31" customWidth="1"/>
    <col min="12298" max="12298" width="8.75" style="31" customWidth="1"/>
    <col min="12299" max="12547" width="9" style="31"/>
    <col min="12548" max="12548" width="3.875" style="31" customWidth="1"/>
    <col min="12549" max="12549" width="9" style="31"/>
    <col min="12550" max="12550" width="11.375" style="31" customWidth="1"/>
    <col min="12551" max="12551" width="9" style="31"/>
    <col min="12552" max="12552" width="20.625" style="31" customWidth="1"/>
    <col min="12553" max="12553" width="11.5" style="31" customWidth="1"/>
    <col min="12554" max="12554" width="8.75" style="31" customWidth="1"/>
    <col min="12555" max="12803" width="9" style="31"/>
    <col min="12804" max="12804" width="3.875" style="31" customWidth="1"/>
    <col min="12805" max="12805" width="9" style="31"/>
    <col min="12806" max="12806" width="11.375" style="31" customWidth="1"/>
    <col min="12807" max="12807" width="9" style="31"/>
    <col min="12808" max="12808" width="20.625" style="31" customWidth="1"/>
    <col min="12809" max="12809" width="11.5" style="31" customWidth="1"/>
    <col min="12810" max="12810" width="8.75" style="31" customWidth="1"/>
    <col min="12811" max="13059" width="9" style="31"/>
    <col min="13060" max="13060" width="3.875" style="31" customWidth="1"/>
    <col min="13061" max="13061" width="9" style="31"/>
    <col min="13062" max="13062" width="11.375" style="31" customWidth="1"/>
    <col min="13063" max="13063" width="9" style="31"/>
    <col min="13064" max="13064" width="20.625" style="31" customWidth="1"/>
    <col min="13065" max="13065" width="11.5" style="31" customWidth="1"/>
    <col min="13066" max="13066" width="8.75" style="31" customWidth="1"/>
    <col min="13067" max="13315" width="9" style="31"/>
    <col min="13316" max="13316" width="3.875" style="31" customWidth="1"/>
    <col min="13317" max="13317" width="9" style="31"/>
    <col min="13318" max="13318" width="11.375" style="31" customWidth="1"/>
    <col min="13319" max="13319" width="9" style="31"/>
    <col min="13320" max="13320" width="20.625" style="31" customWidth="1"/>
    <col min="13321" max="13321" width="11.5" style="31" customWidth="1"/>
    <col min="13322" max="13322" width="8.75" style="31" customWidth="1"/>
    <col min="13323" max="13571" width="9" style="31"/>
    <col min="13572" max="13572" width="3.875" style="31" customWidth="1"/>
    <col min="13573" max="13573" width="9" style="31"/>
    <col min="13574" max="13574" width="11.375" style="31" customWidth="1"/>
    <col min="13575" max="13575" width="9" style="31"/>
    <col min="13576" max="13576" width="20.625" style="31" customWidth="1"/>
    <col min="13577" max="13577" width="11.5" style="31" customWidth="1"/>
    <col min="13578" max="13578" width="8.75" style="31" customWidth="1"/>
    <col min="13579" max="13827" width="9" style="31"/>
    <col min="13828" max="13828" width="3.875" style="31" customWidth="1"/>
    <col min="13829" max="13829" width="9" style="31"/>
    <col min="13830" max="13830" width="11.375" style="31" customWidth="1"/>
    <col min="13831" max="13831" width="9" style="31"/>
    <col min="13832" max="13832" width="20.625" style="31" customWidth="1"/>
    <col min="13833" max="13833" width="11.5" style="31" customWidth="1"/>
    <col min="13834" max="13834" width="8.75" style="31" customWidth="1"/>
    <col min="13835" max="14083" width="9" style="31"/>
    <col min="14084" max="14084" width="3.875" style="31" customWidth="1"/>
    <col min="14085" max="14085" width="9" style="31"/>
    <col min="14086" max="14086" width="11.375" style="31" customWidth="1"/>
    <col min="14087" max="14087" width="9" style="31"/>
    <col min="14088" max="14088" width="20.625" style="31" customWidth="1"/>
    <col min="14089" max="14089" width="11.5" style="31" customWidth="1"/>
    <col min="14090" max="14090" width="8.75" style="31" customWidth="1"/>
    <col min="14091" max="14339" width="9" style="31"/>
    <col min="14340" max="14340" width="3.875" style="31" customWidth="1"/>
    <col min="14341" max="14341" width="9" style="31"/>
    <col min="14342" max="14342" width="11.375" style="31" customWidth="1"/>
    <col min="14343" max="14343" width="9" style="31"/>
    <col min="14344" max="14344" width="20.625" style="31" customWidth="1"/>
    <col min="14345" max="14345" width="11.5" style="31" customWidth="1"/>
    <col min="14346" max="14346" width="8.75" style="31" customWidth="1"/>
    <col min="14347" max="14595" width="9" style="31"/>
    <col min="14596" max="14596" width="3.875" style="31" customWidth="1"/>
    <col min="14597" max="14597" width="9" style="31"/>
    <col min="14598" max="14598" width="11.375" style="31" customWidth="1"/>
    <col min="14599" max="14599" width="9" style="31"/>
    <col min="14600" max="14600" width="20.625" style="31" customWidth="1"/>
    <col min="14601" max="14601" width="11.5" style="31" customWidth="1"/>
    <col min="14602" max="14602" width="8.75" style="31" customWidth="1"/>
    <col min="14603" max="14851" width="9" style="31"/>
    <col min="14852" max="14852" width="3.875" style="31" customWidth="1"/>
    <col min="14853" max="14853" width="9" style="31"/>
    <col min="14854" max="14854" width="11.375" style="31" customWidth="1"/>
    <col min="14855" max="14855" width="9" style="31"/>
    <col min="14856" max="14856" width="20.625" style="31" customWidth="1"/>
    <col min="14857" max="14857" width="11.5" style="31" customWidth="1"/>
    <col min="14858" max="14858" width="8.75" style="31" customWidth="1"/>
    <col min="14859" max="15107" width="9" style="31"/>
    <col min="15108" max="15108" width="3.875" style="31" customWidth="1"/>
    <col min="15109" max="15109" width="9" style="31"/>
    <col min="15110" max="15110" width="11.375" style="31" customWidth="1"/>
    <col min="15111" max="15111" width="9" style="31"/>
    <col min="15112" max="15112" width="20.625" style="31" customWidth="1"/>
    <col min="15113" max="15113" width="11.5" style="31" customWidth="1"/>
    <col min="15114" max="15114" width="8.75" style="31" customWidth="1"/>
    <col min="15115" max="15363" width="9" style="31"/>
    <col min="15364" max="15364" width="3.875" style="31" customWidth="1"/>
    <col min="15365" max="15365" width="9" style="31"/>
    <col min="15366" max="15366" width="11.375" style="31" customWidth="1"/>
    <col min="15367" max="15367" width="9" style="31"/>
    <col min="15368" max="15368" width="20.625" style="31" customWidth="1"/>
    <col min="15369" max="15369" width="11.5" style="31" customWidth="1"/>
    <col min="15370" max="15370" width="8.75" style="31" customWidth="1"/>
    <col min="15371" max="15619" width="9" style="31"/>
    <col min="15620" max="15620" width="3.875" style="31" customWidth="1"/>
    <col min="15621" max="15621" width="9" style="31"/>
    <col min="15622" max="15622" width="11.375" style="31" customWidth="1"/>
    <col min="15623" max="15623" width="9" style="31"/>
    <col min="15624" max="15624" width="20.625" style="31" customWidth="1"/>
    <col min="15625" max="15625" width="11.5" style="31" customWidth="1"/>
    <col min="15626" max="15626" width="8.75" style="31" customWidth="1"/>
    <col min="15627" max="15875" width="9" style="31"/>
    <col min="15876" max="15876" width="3.875" style="31" customWidth="1"/>
    <col min="15877" max="15877" width="9" style="31"/>
    <col min="15878" max="15878" width="11.375" style="31" customWidth="1"/>
    <col min="15879" max="15879" width="9" style="31"/>
    <col min="15880" max="15880" width="20.625" style="31" customWidth="1"/>
    <col min="15881" max="15881" width="11.5" style="31" customWidth="1"/>
    <col min="15882" max="15882" width="8.75" style="31" customWidth="1"/>
    <col min="15883" max="16131" width="9" style="31"/>
    <col min="16132" max="16132" width="3.875" style="31" customWidth="1"/>
    <col min="16133" max="16133" width="9" style="31"/>
    <col min="16134" max="16134" width="11.375" style="31" customWidth="1"/>
    <col min="16135" max="16135" width="9" style="31"/>
    <col min="16136" max="16136" width="20.625" style="31" customWidth="1"/>
    <col min="16137" max="16137" width="11.5" style="31" customWidth="1"/>
    <col min="16138" max="16138" width="8.75" style="31" customWidth="1"/>
    <col min="16139" max="16384" width="9" style="31"/>
  </cols>
  <sheetData>
    <row r="1" spans="1:259" s="32" customFormat="1" ht="20.25">
      <c r="A1" s="98" t="s">
        <v>372</v>
      </c>
      <c r="B1" s="98"/>
      <c r="C1" s="98"/>
      <c r="D1" s="98"/>
      <c r="E1" s="98"/>
      <c r="F1" s="98"/>
      <c r="G1" s="98"/>
      <c r="H1" s="98"/>
      <c r="I1" s="98"/>
      <c r="J1" s="98"/>
      <c r="K1" s="58"/>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row>
    <row r="2" spans="1:259" s="32" customFormat="1" ht="14.25">
      <c r="A2" s="99" t="s">
        <v>429</v>
      </c>
      <c r="B2" s="99"/>
      <c r="C2" s="99"/>
      <c r="D2" s="99"/>
      <c r="E2" s="99"/>
      <c r="F2" s="99"/>
      <c r="G2" s="99"/>
      <c r="H2" s="99"/>
      <c r="I2" s="49" t="s">
        <v>373</v>
      </c>
      <c r="J2" s="49">
        <v>72</v>
      </c>
      <c r="K2" s="58"/>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row>
    <row r="3" spans="1:259" s="32" customFormat="1">
      <c r="A3" s="50" t="s">
        <v>0</v>
      </c>
      <c r="B3" s="34" t="s">
        <v>374</v>
      </c>
      <c r="C3" s="34" t="s">
        <v>375</v>
      </c>
      <c r="D3" s="34" t="s">
        <v>376</v>
      </c>
      <c r="E3" s="34" t="s">
        <v>377</v>
      </c>
      <c r="F3" s="55" t="s">
        <v>378</v>
      </c>
      <c r="G3" s="50" t="s">
        <v>254</v>
      </c>
      <c r="H3" s="50" t="s">
        <v>255</v>
      </c>
      <c r="I3" s="50" t="s">
        <v>256</v>
      </c>
      <c r="J3" s="57" t="s">
        <v>257</v>
      </c>
      <c r="K3" s="58" t="s">
        <v>516</v>
      </c>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row>
    <row r="4" spans="1:259" s="68" customFormat="1">
      <c r="A4" s="65">
        <v>1</v>
      </c>
      <c r="B4" s="64" t="s">
        <v>379</v>
      </c>
      <c r="C4" s="64">
        <v>2</v>
      </c>
      <c r="D4" s="64"/>
      <c r="E4" s="64">
        <f>J2-C4*6+D4*6</f>
        <v>60</v>
      </c>
      <c r="F4" s="67" t="e">
        <f>(#REF!*#REF!+#REF!*#REF!+#REF!*#REF!+'2018-2-26'!E17*'2018-2-26'!G17+'2018-2-26'!E16*'2018-2-26'!G16+'2018-2-26'!E19*'2018-2-26'!G19+'2018-2-26'!E18*'2018-2-26'!G18)/月度成绩!E4</f>
        <v>#REF!</v>
      </c>
      <c r="G4" s="67"/>
      <c r="H4" s="66"/>
      <c r="I4" s="67" t="e">
        <f>SUM(F4:G4)</f>
        <v>#REF!</v>
      </c>
      <c r="J4" s="69" t="e">
        <f>I4</f>
        <v>#REF!</v>
      </c>
      <c r="K4" s="70"/>
    </row>
    <row r="5" spans="1:259" s="68" customFormat="1">
      <c r="A5" s="65">
        <v>2</v>
      </c>
      <c r="B5" s="64" t="s">
        <v>505</v>
      </c>
      <c r="C5" s="64">
        <v>1</v>
      </c>
      <c r="D5" s="64"/>
      <c r="E5" s="64">
        <f>J2-C5*6+D5*6</f>
        <v>66</v>
      </c>
      <c r="F5" s="67">
        <f>('2018-2-26'!D21*'2018-2-26'!G21+'2018-2-26'!D20*'2018-2-26'!G20+'2018-2-26'!E22*'2018-2-26'!G22+'2018-2-26'!E23*'2018-2-26'!G23)/月度成绩!E5</f>
        <v>1.0757575757575757</v>
      </c>
      <c r="G5" s="64"/>
      <c r="H5" s="66"/>
      <c r="I5" s="67">
        <f t="shared" ref="I5:I38" si="0">SUM(F5:G5)</f>
        <v>1.0757575757575757</v>
      </c>
      <c r="J5" s="69">
        <f t="shared" ref="J5:J38" si="1">I5</f>
        <v>1.0757575757575757</v>
      </c>
      <c r="K5" s="70"/>
    </row>
    <row r="6" spans="1:259" s="68" customFormat="1" ht="18" customHeight="1">
      <c r="A6" s="65">
        <v>3</v>
      </c>
      <c r="B6" s="64" t="s">
        <v>380</v>
      </c>
      <c r="C6" s="64">
        <v>1</v>
      </c>
      <c r="D6" s="64"/>
      <c r="E6" s="64">
        <f>J2-C6*6+D6*6</f>
        <v>66</v>
      </c>
      <c r="F6" s="67" t="e">
        <f>(#REF!*#REF!+#REF!*#REF!+'2018-2-26'!E26*'2018-2-26'!G26)/月度成绩!E6</f>
        <v>#REF!</v>
      </c>
      <c r="G6" s="64"/>
      <c r="H6" s="66"/>
      <c r="I6" s="67" t="e">
        <f t="shared" si="0"/>
        <v>#REF!</v>
      </c>
      <c r="J6" s="69" t="e">
        <f t="shared" si="1"/>
        <v>#REF!</v>
      </c>
      <c r="K6" s="70"/>
    </row>
    <row r="7" spans="1:259" s="68" customFormat="1" ht="48">
      <c r="A7" s="65">
        <v>4</v>
      </c>
      <c r="B7" s="64" t="s">
        <v>381</v>
      </c>
      <c r="C7" s="64">
        <v>1</v>
      </c>
      <c r="D7" s="64"/>
      <c r="E7" s="64">
        <f>J2-C7*6+D7*6</f>
        <v>66</v>
      </c>
      <c r="F7" s="67" t="e">
        <f>(#REF!*#REF!+#REF!*#REF!+#REF!*#REF!+'2018-2-26'!E27*'2018-2-26'!G27+'2018-2-26'!D28*'2018-2-26'!G28)/月度成绩!E7</f>
        <v>#REF!</v>
      </c>
      <c r="G7" s="64"/>
      <c r="H7" s="66"/>
      <c r="I7" s="67" t="e">
        <f t="shared" si="0"/>
        <v>#REF!</v>
      </c>
      <c r="J7" s="69" t="e">
        <f t="shared" si="1"/>
        <v>#REF!</v>
      </c>
      <c r="K7" s="72" t="s">
        <v>518</v>
      </c>
    </row>
    <row r="8" spans="1:259" s="68" customFormat="1">
      <c r="A8" s="65">
        <v>5</v>
      </c>
      <c r="B8" s="64" t="s">
        <v>382</v>
      </c>
      <c r="C8" s="64"/>
      <c r="D8" s="64">
        <v>1</v>
      </c>
      <c r="E8" s="64">
        <f>J2-C8*6+D8*6</f>
        <v>78</v>
      </c>
      <c r="F8" s="67" t="e">
        <f>(#REF!*#REF!+#REF!*#REF!+'2018-2-26'!D30*'2018-2-26'!G30+'2018-2-26'!E31*'2018-2-26'!G31)/月度成绩!E8</f>
        <v>#REF!</v>
      </c>
      <c r="G8" s="64"/>
      <c r="H8" s="66"/>
      <c r="I8" s="67" t="e">
        <f t="shared" si="0"/>
        <v>#REF!</v>
      </c>
      <c r="J8" s="69" t="e">
        <f t="shared" si="1"/>
        <v>#REF!</v>
      </c>
      <c r="K8" s="70"/>
    </row>
    <row r="9" spans="1:259" s="68" customFormat="1">
      <c r="A9" s="65">
        <v>6</v>
      </c>
      <c r="B9" s="64" t="s">
        <v>383</v>
      </c>
      <c r="C9" s="64">
        <v>2</v>
      </c>
      <c r="D9" s="64"/>
      <c r="E9" s="64">
        <f>J2-C9*6+D9*6</f>
        <v>60</v>
      </c>
      <c r="F9" s="67">
        <f>('2018-2-26'!D33*'2018-2-26'!G33+'2018-2-26'!E34*'2018-2-26'!G34)/月度成绩!E9</f>
        <v>1.2</v>
      </c>
      <c r="G9" s="64"/>
      <c r="H9" s="66"/>
      <c r="I9" s="67">
        <f t="shared" si="0"/>
        <v>1.2</v>
      </c>
      <c r="J9" s="69">
        <f t="shared" si="1"/>
        <v>1.2</v>
      </c>
      <c r="K9" s="70"/>
    </row>
    <row r="10" spans="1:259" s="68" customFormat="1">
      <c r="A10" s="65">
        <v>7</v>
      </c>
      <c r="B10" s="64" t="s">
        <v>384</v>
      </c>
      <c r="C10" s="64">
        <v>1.5</v>
      </c>
      <c r="D10" s="64"/>
      <c r="E10" s="64">
        <f>J2-C10*6+D10*6</f>
        <v>63</v>
      </c>
      <c r="F10" s="67" t="e">
        <f>(#REF!*#REF!+#REF!*#REF!+'2018-2-26'!E36*'2018-2-26'!G36+'2018-2-26'!D37*'2018-2-26'!G37)/月度成绩!E10</f>
        <v>#REF!</v>
      </c>
      <c r="G10" s="64"/>
      <c r="H10" s="66"/>
      <c r="I10" s="67" t="e">
        <f t="shared" si="0"/>
        <v>#REF!</v>
      </c>
      <c r="J10" s="69" t="e">
        <f t="shared" si="1"/>
        <v>#REF!</v>
      </c>
      <c r="K10" s="70"/>
    </row>
    <row r="11" spans="1:259" s="68" customFormat="1">
      <c r="A11" s="65">
        <v>8</v>
      </c>
      <c r="B11" s="64" t="s">
        <v>385</v>
      </c>
      <c r="C11" s="64">
        <v>1</v>
      </c>
      <c r="D11" s="64"/>
      <c r="E11" s="64">
        <f>J2-C11*6+D11*6</f>
        <v>66</v>
      </c>
      <c r="F11" s="67" t="e">
        <f>(#REF!*#REF!+'2018-2-26'!D40*'2018-2-26'!G40+'2018-2-26'!D39*'2018-2-26'!G39)/月度成绩!E11</f>
        <v>#REF!</v>
      </c>
      <c r="G11" s="64"/>
      <c r="H11" s="66"/>
      <c r="I11" s="67" t="e">
        <f t="shared" si="0"/>
        <v>#REF!</v>
      </c>
      <c r="J11" s="69" t="e">
        <f t="shared" si="1"/>
        <v>#REF!</v>
      </c>
      <c r="K11" s="70"/>
    </row>
    <row r="12" spans="1:259" s="68" customFormat="1">
      <c r="A12" s="65">
        <v>9</v>
      </c>
      <c r="B12" s="64" t="s">
        <v>386</v>
      </c>
      <c r="C12" s="64">
        <v>3</v>
      </c>
      <c r="D12" s="64"/>
      <c r="E12" s="64">
        <f>J2-C12*6+D12*6</f>
        <v>54</v>
      </c>
      <c r="F12" s="67" t="e">
        <f>(#REF!*#REF!+'2018-2-26'!E42*'2018-2-26'!G42+#REF!*#REF!)/月度成绩!E12</f>
        <v>#REF!</v>
      </c>
      <c r="G12" s="64"/>
      <c r="H12" s="66"/>
      <c r="I12" s="67" t="e">
        <f t="shared" si="0"/>
        <v>#REF!</v>
      </c>
      <c r="J12" s="69" t="e">
        <f t="shared" si="1"/>
        <v>#REF!</v>
      </c>
      <c r="K12" s="70"/>
    </row>
    <row r="13" spans="1:259" s="68" customFormat="1">
      <c r="A13" s="65">
        <v>10</v>
      </c>
      <c r="B13" s="64" t="s">
        <v>387</v>
      </c>
      <c r="C13" s="64">
        <v>2</v>
      </c>
      <c r="D13" s="64"/>
      <c r="E13" s="64">
        <f>J2-C13*6+D13*6</f>
        <v>60</v>
      </c>
      <c r="F13" s="67" t="e">
        <f>(#REF!*#REF!+#REF!*#REF!+'2018-2-26'!E45*'2018-2-26'!G45+'2018-2-26'!E46*'2018-2-26'!G46)/月度成绩!E13</f>
        <v>#REF!</v>
      </c>
      <c r="G13" s="64"/>
      <c r="H13" s="66"/>
      <c r="I13" s="67" t="e">
        <f t="shared" si="0"/>
        <v>#REF!</v>
      </c>
      <c r="J13" s="69" t="e">
        <f t="shared" si="1"/>
        <v>#REF!</v>
      </c>
      <c r="K13" s="70"/>
    </row>
    <row r="14" spans="1:259" s="68" customFormat="1">
      <c r="A14" s="65">
        <v>11</v>
      </c>
      <c r="B14" s="64" t="s">
        <v>388</v>
      </c>
      <c r="C14" s="64">
        <v>1</v>
      </c>
      <c r="D14" s="64"/>
      <c r="E14" s="64">
        <f>J2-C14*6+D14*6</f>
        <v>66</v>
      </c>
      <c r="F14" s="67" t="e">
        <f>(#REF!*#REF!+'2018-2-26'!D51*'2018-2-26'!G51+'2018-2-26'!E50*'2018-2-26'!G50+'2018-2-26'!D49*'2018-2-26'!G49+'2018-2-26'!E48*'2018-2-26'!G48)/月度成绩!E14</f>
        <v>#REF!</v>
      </c>
      <c r="G14" s="64"/>
      <c r="H14" s="66"/>
      <c r="I14" s="67" t="e">
        <f t="shared" si="0"/>
        <v>#REF!</v>
      </c>
      <c r="J14" s="69" t="e">
        <f t="shared" si="1"/>
        <v>#REF!</v>
      </c>
      <c r="K14" s="66"/>
    </row>
    <row r="15" spans="1:259" s="68" customFormat="1">
      <c r="A15" s="65">
        <v>12</v>
      </c>
      <c r="B15" s="64" t="s">
        <v>389</v>
      </c>
      <c r="C15" s="64">
        <v>1</v>
      </c>
      <c r="D15" s="64"/>
      <c r="E15" s="64">
        <f>J2-C15*6+D15*6</f>
        <v>66</v>
      </c>
      <c r="F15" s="67" t="e">
        <f>(#REF!*#REF!+#REF!*#REF!+'2018-2-26'!E52*'2018-2-26'!G52)/月度成绩!E15</f>
        <v>#REF!</v>
      </c>
      <c r="G15" s="64"/>
      <c r="H15" s="66"/>
      <c r="I15" s="67" t="e">
        <f t="shared" si="0"/>
        <v>#REF!</v>
      </c>
      <c r="J15" s="69" t="e">
        <f t="shared" si="1"/>
        <v>#REF!</v>
      </c>
      <c r="K15" s="66"/>
    </row>
    <row r="16" spans="1:259" s="68" customFormat="1" ht="24">
      <c r="A16" s="65">
        <v>13</v>
      </c>
      <c r="B16" s="64" t="s">
        <v>390</v>
      </c>
      <c r="C16" s="64"/>
      <c r="D16" s="64"/>
      <c r="E16" s="64">
        <f>J2-C16*6+D16*6</f>
        <v>72</v>
      </c>
      <c r="F16" s="67" t="e">
        <f>(#REF!*#REF!)/月度成绩!E16</f>
        <v>#REF!</v>
      </c>
      <c r="G16" s="64"/>
      <c r="H16" s="66"/>
      <c r="I16" s="67" t="e">
        <f t="shared" si="0"/>
        <v>#REF!</v>
      </c>
      <c r="J16" s="69" t="e">
        <f t="shared" si="1"/>
        <v>#REF!</v>
      </c>
      <c r="K16" s="66" t="s">
        <v>517</v>
      </c>
    </row>
    <row r="17" spans="1:11" s="68" customFormat="1">
      <c r="A17" s="65">
        <v>14</v>
      </c>
      <c r="B17" s="64" t="s">
        <v>391</v>
      </c>
      <c r="C17" s="64">
        <v>2.5</v>
      </c>
      <c r="D17" s="64"/>
      <c r="E17" s="64">
        <f>J2-C17*6+D17*6</f>
        <v>57</v>
      </c>
      <c r="F17" s="67" t="e">
        <f>(#REF!*#REF!+#REF!*#REF!+#REF!*#REF!+'2018-2-26'!E58*'2018-2-26'!G58+'2018-2-26'!E59*'2018-2-26'!G59+'2018-2-26'!E60*'2018-2-26'!G60+'2018-2-26'!E61*'2018-2-26'!G61)/月度成绩!E17</f>
        <v>#REF!</v>
      </c>
      <c r="G17" s="64"/>
      <c r="H17" s="66"/>
      <c r="I17" s="67" t="e">
        <f t="shared" si="0"/>
        <v>#REF!</v>
      </c>
      <c r="J17" s="69" t="e">
        <f t="shared" si="1"/>
        <v>#REF!</v>
      </c>
      <c r="K17" s="66"/>
    </row>
    <row r="18" spans="1:11" s="68" customFormat="1">
      <c r="A18" s="65">
        <v>15</v>
      </c>
      <c r="B18" s="64" t="s">
        <v>392</v>
      </c>
      <c r="C18" s="64">
        <v>1</v>
      </c>
      <c r="D18" s="64"/>
      <c r="E18" s="64">
        <f>J2-C18*6+D18*6</f>
        <v>66</v>
      </c>
      <c r="F18" s="67" t="e">
        <f>(#REF!*#REF!+#REF!*#REF!+#REF!*#REF!+'2018-2-26'!E62*'2018-2-26'!G62+'2018-2-26'!E63*'2018-2-26'!G63+'2018-2-26'!E64*'2018-2-26'!G64)/月度成绩!E18</f>
        <v>#REF!</v>
      </c>
      <c r="G18" s="64"/>
      <c r="H18" s="66"/>
      <c r="I18" s="67" t="e">
        <f t="shared" si="0"/>
        <v>#REF!</v>
      </c>
      <c r="J18" s="69" t="e">
        <f t="shared" si="1"/>
        <v>#REF!</v>
      </c>
      <c r="K18" s="66"/>
    </row>
    <row r="19" spans="1:11" s="68" customFormat="1">
      <c r="A19" s="65">
        <v>16</v>
      </c>
      <c r="B19" s="64" t="s">
        <v>393</v>
      </c>
      <c r="C19" s="64">
        <v>1</v>
      </c>
      <c r="D19" s="64"/>
      <c r="E19" s="64">
        <f>J2-C19*6+D19*6</f>
        <v>66</v>
      </c>
      <c r="F19" s="67" t="e">
        <f>('2018-2-26'!D65*'2018-2-26'!G65+'2018-2-26'!D66*'2018-2-26'!G66+'2018-2-26'!E67*'2018-2-26'!G67+#REF!*#REF!+#REF!*#REF!)/月度成绩!E19</f>
        <v>#REF!</v>
      </c>
      <c r="G19" s="64"/>
      <c r="H19" s="66"/>
      <c r="I19" s="67" t="e">
        <f t="shared" si="0"/>
        <v>#REF!</v>
      </c>
      <c r="J19" s="69" t="e">
        <f t="shared" si="1"/>
        <v>#REF!</v>
      </c>
      <c r="K19" s="66"/>
    </row>
    <row r="20" spans="1:11" s="68" customFormat="1">
      <c r="A20" s="65">
        <v>17</v>
      </c>
      <c r="B20" s="64" t="s">
        <v>394</v>
      </c>
      <c r="C20" s="64">
        <v>5</v>
      </c>
      <c r="D20" s="64"/>
      <c r="E20" s="64">
        <f>J2-C20*6+D20*6</f>
        <v>42</v>
      </c>
      <c r="F20" s="67" t="e">
        <f>(#REF!*#REF!+#REF!*#REF!+'2018-2-26'!E68*'2018-2-26'!G68)/月度成绩!E20</f>
        <v>#REF!</v>
      </c>
      <c r="G20" s="64"/>
      <c r="H20" s="66"/>
      <c r="I20" s="67" t="e">
        <f t="shared" si="0"/>
        <v>#REF!</v>
      </c>
      <c r="J20" s="69" t="e">
        <f t="shared" si="1"/>
        <v>#REF!</v>
      </c>
      <c r="K20" s="66"/>
    </row>
    <row r="21" spans="1:11" s="68" customFormat="1">
      <c r="A21" s="65">
        <v>18</v>
      </c>
      <c r="B21" s="64" t="s">
        <v>395</v>
      </c>
      <c r="C21" s="64"/>
      <c r="D21" s="64"/>
      <c r="E21" s="64">
        <f>J2-C21*6+D21*6</f>
        <v>72</v>
      </c>
      <c r="F21" s="67" t="e">
        <f>(#REF!*#REF!+#REF!*#REF!+#REF!*#REF!+'2018-2-26'!E71*'2018-2-26'!G71+'2018-2-26'!E73*'2018-2-26'!G73)/月度成绩!E21</f>
        <v>#REF!</v>
      </c>
      <c r="G21" s="64"/>
      <c r="H21" s="66"/>
      <c r="I21" s="67" t="e">
        <f t="shared" si="0"/>
        <v>#REF!</v>
      </c>
      <c r="J21" s="69" t="e">
        <f t="shared" si="1"/>
        <v>#REF!</v>
      </c>
      <c r="K21" s="66"/>
    </row>
    <row r="22" spans="1:11" s="68" customFormat="1">
      <c r="A22" s="65">
        <v>19</v>
      </c>
      <c r="B22" s="64" t="s">
        <v>396</v>
      </c>
      <c r="C22" s="64"/>
      <c r="D22" s="64"/>
      <c r="E22" s="64">
        <f>J2-C22*6+D22*6</f>
        <v>72</v>
      </c>
      <c r="F22" s="67" t="e">
        <f>(#REF!*#REF!+'2018-2-26'!E74*'2018-2-26'!G74+'2018-2-26'!E75*'2018-2-26'!G75)/月度成绩!E22</f>
        <v>#REF!</v>
      </c>
      <c r="G22" s="64"/>
      <c r="H22" s="66"/>
      <c r="I22" s="67" t="e">
        <f t="shared" si="0"/>
        <v>#REF!</v>
      </c>
      <c r="J22" s="69" t="e">
        <f t="shared" si="1"/>
        <v>#REF!</v>
      </c>
      <c r="K22" s="66"/>
    </row>
    <row r="23" spans="1:11" s="68" customFormat="1">
      <c r="A23" s="65">
        <v>20</v>
      </c>
      <c r="B23" s="64" t="s">
        <v>397</v>
      </c>
      <c r="C23" s="64">
        <v>1.5</v>
      </c>
      <c r="D23" s="64"/>
      <c r="E23" s="64">
        <f>J2-C23*6+D23*6</f>
        <v>63</v>
      </c>
      <c r="F23" s="67">
        <f>('2018-2-26'!D77*'2018-2-26'!G77+'2018-2-26'!E78*'2018-2-26'!G78+'2018-2-26'!E79*'2018-2-26'!G79)/月度成绩!E23</f>
        <v>0.95238095238095233</v>
      </c>
      <c r="G23" s="64"/>
      <c r="H23" s="66"/>
      <c r="I23" s="67">
        <f t="shared" si="0"/>
        <v>0.95238095238095233</v>
      </c>
      <c r="J23" s="69">
        <f t="shared" si="1"/>
        <v>0.95238095238095233</v>
      </c>
      <c r="K23" s="66"/>
    </row>
    <row r="24" spans="1:11" s="68" customFormat="1">
      <c r="A24" s="65">
        <v>21</v>
      </c>
      <c r="B24" s="64" t="s">
        <v>486</v>
      </c>
      <c r="C24" s="64">
        <v>0.5</v>
      </c>
      <c r="D24" s="64">
        <v>1</v>
      </c>
      <c r="E24" s="64">
        <f>J2-C24*6+D24*6</f>
        <v>75</v>
      </c>
      <c r="F24" s="67" t="e">
        <f>(#REF!*#REF!+'2018-2-26'!E81*'2018-2-26'!G81)/月度成绩!E24</f>
        <v>#REF!</v>
      </c>
      <c r="G24" s="64"/>
      <c r="H24" s="66"/>
      <c r="I24" s="67" t="e">
        <f t="shared" si="0"/>
        <v>#REF!</v>
      </c>
      <c r="J24" s="69" t="e">
        <f t="shared" si="1"/>
        <v>#REF!</v>
      </c>
      <c r="K24" s="66"/>
    </row>
    <row r="25" spans="1:11" s="68" customFormat="1">
      <c r="A25" s="65">
        <v>22</v>
      </c>
      <c r="B25" s="64" t="s">
        <v>398</v>
      </c>
      <c r="C25" s="64"/>
      <c r="D25" s="64"/>
      <c r="E25" s="64">
        <f>J2-C25*6+D25*6</f>
        <v>72</v>
      </c>
      <c r="F25" s="67" t="e">
        <f>(#REF!*#REF!+#REF!*#REF!+'2018-2-26'!D83*'2018-2-26'!G83+'2018-2-26'!D84*'2018-2-26'!G84+'2018-2-26'!D85*'2018-2-26'!G85)/月度成绩!E25</f>
        <v>#REF!</v>
      </c>
      <c r="G25" s="64"/>
      <c r="H25" s="66"/>
      <c r="I25" s="67" t="e">
        <f t="shared" si="0"/>
        <v>#REF!</v>
      </c>
      <c r="J25" s="69" t="e">
        <f t="shared" si="1"/>
        <v>#REF!</v>
      </c>
      <c r="K25" s="66"/>
    </row>
    <row r="26" spans="1:11" s="68" customFormat="1">
      <c r="A26" s="65">
        <v>23</v>
      </c>
      <c r="B26" s="64" t="s">
        <v>399</v>
      </c>
      <c r="C26" s="64">
        <v>0.5</v>
      </c>
      <c r="D26" s="64"/>
      <c r="E26" s="64">
        <f>J2-C26*6+D26*6</f>
        <v>69</v>
      </c>
      <c r="F26" s="67" t="e">
        <f>(#REF!*#REF!+#REF!*#REF!+'2018-2-26'!D86*'2018-2-26'!G86+'2018-2-26'!D88*'2018-2-26'!G88+'2018-2-26'!D89*'2018-2-26'!G89+'2018-2-26'!D87*'2018-2-26'!G87)/月度成绩!E26</f>
        <v>#REF!</v>
      </c>
      <c r="G26" s="64"/>
      <c r="H26" s="66"/>
      <c r="I26" s="67" t="e">
        <f t="shared" si="0"/>
        <v>#REF!</v>
      </c>
      <c r="J26" s="69" t="e">
        <f t="shared" si="1"/>
        <v>#REF!</v>
      </c>
      <c r="K26" s="66"/>
    </row>
    <row r="27" spans="1:11" s="68" customFormat="1">
      <c r="A27" s="65">
        <v>24</v>
      </c>
      <c r="B27" s="64" t="s">
        <v>400</v>
      </c>
      <c r="C27" s="64"/>
      <c r="D27" s="64"/>
      <c r="E27" s="64">
        <f>J2-C27*6+D27*6</f>
        <v>72</v>
      </c>
      <c r="F27" s="67" t="e">
        <f>(#REF!*#REF!+#REF!*#REF!+#REF!*#REF!+'2018-2-26'!D91*'2018-2-26'!G91+'2018-2-26'!D92*'2018-2-26'!G92+'2018-2-26'!D93*'2018-2-26'!G93)/月度成绩!E27</f>
        <v>#REF!</v>
      </c>
      <c r="G27" s="64"/>
      <c r="H27" s="66"/>
      <c r="I27" s="67" t="e">
        <f t="shared" si="0"/>
        <v>#REF!</v>
      </c>
      <c r="J27" s="69" t="e">
        <f t="shared" si="1"/>
        <v>#REF!</v>
      </c>
      <c r="K27" s="70"/>
    </row>
    <row r="28" spans="1:11" s="68" customFormat="1">
      <c r="A28" s="65">
        <v>25</v>
      </c>
      <c r="B28" s="64" t="s">
        <v>401</v>
      </c>
      <c r="C28" s="64"/>
      <c r="D28" s="64"/>
      <c r="E28" s="64">
        <f>J2-C28*6+D28*6</f>
        <v>72</v>
      </c>
      <c r="F28" s="67" t="e">
        <f>(#REF!*#REF!+#REF!*#REF!+#REF!*#REF!+'2018-2-26'!D94*'2018-2-26'!G94+'2018-2-26'!D95*'2018-2-26'!G95)/月度成绩!E28</f>
        <v>#REF!</v>
      </c>
      <c r="G28" s="64"/>
      <c r="H28" s="66"/>
      <c r="I28" s="67" t="e">
        <f t="shared" si="0"/>
        <v>#REF!</v>
      </c>
      <c r="J28" s="69" t="e">
        <f t="shared" si="1"/>
        <v>#REF!</v>
      </c>
      <c r="K28" s="70"/>
    </row>
    <row r="29" spans="1:11" s="68" customFormat="1">
      <c r="A29" s="65">
        <v>26</v>
      </c>
      <c r="B29" s="64" t="s">
        <v>402</v>
      </c>
      <c r="C29" s="64">
        <v>1</v>
      </c>
      <c r="D29" s="64"/>
      <c r="E29" s="64">
        <f>J2-C29*6+D29*6</f>
        <v>66</v>
      </c>
      <c r="F29" s="67" t="e">
        <f>(#REF!*#REF!+#REF!*#REF!+'2018-2-26'!E97*'2018-2-26'!G97)/月度成绩!E29</f>
        <v>#REF!</v>
      </c>
      <c r="G29" s="64"/>
      <c r="H29" s="66"/>
      <c r="I29" s="67" t="e">
        <f t="shared" si="0"/>
        <v>#REF!</v>
      </c>
      <c r="J29" s="69" t="e">
        <f t="shared" si="1"/>
        <v>#REF!</v>
      </c>
      <c r="K29" s="70"/>
    </row>
    <row r="30" spans="1:11" s="68" customFormat="1">
      <c r="A30" s="65">
        <v>27</v>
      </c>
      <c r="B30" s="64" t="s">
        <v>403</v>
      </c>
      <c r="C30" s="64"/>
      <c r="D30" s="64"/>
      <c r="E30" s="64">
        <f>J2-C30*6+D30*6</f>
        <v>72</v>
      </c>
      <c r="F30" s="67" t="e">
        <f>(#REF!*#REF!+#REF!*#REF!+#REF!*#REF!+'2018-2-26'!E100*'2018-2-26'!G100+'2018-2-26'!E101*'2018-2-26'!G101)/月度成绩!E30</f>
        <v>#REF!</v>
      </c>
      <c r="G30" s="64"/>
      <c r="H30" s="66"/>
      <c r="I30" s="67" t="e">
        <f t="shared" si="0"/>
        <v>#REF!</v>
      </c>
      <c r="J30" s="69" t="e">
        <f t="shared" si="1"/>
        <v>#REF!</v>
      </c>
      <c r="K30" s="70"/>
    </row>
    <row r="31" spans="1:11" s="68" customFormat="1">
      <c r="A31" s="65">
        <v>28</v>
      </c>
      <c r="B31" s="64" t="s">
        <v>404</v>
      </c>
      <c r="C31" s="64">
        <v>1</v>
      </c>
      <c r="D31" s="64"/>
      <c r="E31" s="64">
        <f>J2-C31*6+D31*6</f>
        <v>66</v>
      </c>
      <c r="F31" s="67" t="e">
        <f>('2018-2-26'!D103*'2018-2-26'!G103+'2018-2-26'!E104*'2018-2-26'!G104+#REF!*#REF!+#REF!*#REF!+#REF!*#REF!)/月度成绩!E31</f>
        <v>#REF!</v>
      </c>
      <c r="G31" s="64"/>
      <c r="H31" s="66"/>
      <c r="I31" s="67" t="e">
        <f t="shared" si="0"/>
        <v>#REF!</v>
      </c>
      <c r="J31" s="69" t="e">
        <f t="shared" si="1"/>
        <v>#REF!</v>
      </c>
      <c r="K31" s="70"/>
    </row>
    <row r="32" spans="1:11" s="68" customFormat="1">
      <c r="A32" s="65">
        <v>29</v>
      </c>
      <c r="B32" s="64" t="s">
        <v>405</v>
      </c>
      <c r="C32" s="64"/>
      <c r="D32" s="64"/>
      <c r="E32" s="64">
        <f>J2-C32*6+D32*6</f>
        <v>72</v>
      </c>
      <c r="F32" s="67" t="e">
        <f>(#REF!*#REF!+#REF!*#REF!+#REF!*#REF!+#REF!*#REF!+'2018-2-26'!E107*'2018-2-26'!G107)/月度成绩!E32</f>
        <v>#REF!</v>
      </c>
      <c r="G32" s="64"/>
      <c r="H32" s="66"/>
      <c r="I32" s="67" t="e">
        <f t="shared" si="0"/>
        <v>#REF!</v>
      </c>
      <c r="J32" s="69" t="e">
        <f t="shared" si="1"/>
        <v>#REF!</v>
      </c>
      <c r="K32" s="70"/>
    </row>
    <row r="33" spans="1:259" s="68" customFormat="1">
      <c r="A33" s="65">
        <v>30</v>
      </c>
      <c r="B33" s="64" t="s">
        <v>406</v>
      </c>
      <c r="C33" s="64"/>
      <c r="D33" s="64"/>
      <c r="E33" s="64">
        <f>J2-C33*6+D33*6</f>
        <v>72</v>
      </c>
      <c r="F33" s="67" t="e">
        <f>(#REF!*#REF!+#REF!*#REF!+'2018-2-26'!D109*'2018-2-26'!G109+'2018-2-26'!E110*'2018-2-26'!G110+'2018-2-26'!D111*'2018-2-26'!G111)/月度成绩!E33</f>
        <v>#REF!</v>
      </c>
      <c r="G33" s="64"/>
      <c r="H33" s="66"/>
      <c r="I33" s="67" t="e">
        <f t="shared" si="0"/>
        <v>#REF!</v>
      </c>
      <c r="J33" s="69" t="e">
        <f t="shared" si="1"/>
        <v>#REF!</v>
      </c>
      <c r="K33" s="70"/>
    </row>
    <row r="34" spans="1:259" s="68" customFormat="1">
      <c r="A34" s="65">
        <v>31</v>
      </c>
      <c r="B34" s="64" t="s">
        <v>407</v>
      </c>
      <c r="C34" s="64"/>
      <c r="D34" s="64"/>
      <c r="E34" s="64">
        <f>J2-C34*6+D34*6</f>
        <v>72</v>
      </c>
      <c r="F34" s="67" t="e">
        <f>('2018-2-26'!D112*'2018-2-26'!G112+'2018-2-26'!E113*'2018-2-26'!G113+#REF!*#REF!)/月度成绩!E34</f>
        <v>#REF!</v>
      </c>
      <c r="G34" s="64"/>
      <c r="H34" s="66"/>
      <c r="I34" s="67" t="e">
        <f t="shared" si="0"/>
        <v>#REF!</v>
      </c>
      <c r="J34" s="69" t="e">
        <f t="shared" si="1"/>
        <v>#REF!</v>
      </c>
      <c r="K34" s="70"/>
    </row>
    <row r="35" spans="1:259" s="68" customFormat="1">
      <c r="A35" s="65">
        <v>32</v>
      </c>
      <c r="B35" s="64" t="s">
        <v>408</v>
      </c>
      <c r="C35" s="64">
        <v>0.5</v>
      </c>
      <c r="D35" s="64"/>
      <c r="E35" s="64">
        <f>J2-C35*6+D35*6</f>
        <v>69</v>
      </c>
      <c r="F35" s="67" t="e">
        <f>(#REF!*#REF!+#REF!*#REF!+'2018-2-26'!D116*'2018-2-26'!G116+'2018-2-26'!E117*'2018-2-26'!G117)/月度成绩!E35</f>
        <v>#REF!</v>
      </c>
      <c r="G35" s="64"/>
      <c r="H35" s="66"/>
      <c r="I35" s="67" t="e">
        <f t="shared" si="0"/>
        <v>#REF!</v>
      </c>
      <c r="J35" s="69" t="e">
        <f t="shared" si="1"/>
        <v>#REF!</v>
      </c>
      <c r="K35" s="70"/>
    </row>
    <row r="36" spans="1:259" s="68" customFormat="1">
      <c r="A36" s="65">
        <v>33</v>
      </c>
      <c r="B36" s="64" t="s">
        <v>409</v>
      </c>
      <c r="C36" s="64"/>
      <c r="D36" s="64"/>
      <c r="E36" s="64">
        <f>J2-C36*6+D36*6</f>
        <v>72</v>
      </c>
      <c r="F36" s="67" t="e">
        <f>(#REF!*#REF!+'2018-2-26'!E118*'2018-2-26'!G118)/月度成绩!E36</f>
        <v>#REF!</v>
      </c>
      <c r="G36" s="64"/>
      <c r="H36" s="66"/>
      <c r="I36" s="67" t="e">
        <f t="shared" si="0"/>
        <v>#REF!</v>
      </c>
      <c r="J36" s="69" t="e">
        <f t="shared" si="1"/>
        <v>#REF!</v>
      </c>
      <c r="K36" s="70"/>
    </row>
    <row r="37" spans="1:259" s="68" customFormat="1">
      <c r="A37" s="65">
        <v>34</v>
      </c>
      <c r="B37" s="64" t="s">
        <v>410</v>
      </c>
      <c r="C37" s="64">
        <v>1</v>
      </c>
      <c r="D37" s="64"/>
      <c r="E37" s="64">
        <f>J2-C37*6+D37*6</f>
        <v>66</v>
      </c>
      <c r="F37" s="67" t="e">
        <f>(#REF!*#REF!+'2018-2-26'!E121*'2018-2-26'!G121+'2018-2-26'!D122*'2018-2-26'!G122)/月度成绩!E37</f>
        <v>#REF!</v>
      </c>
      <c r="G37" s="64"/>
      <c r="H37" s="66"/>
      <c r="I37" s="67" t="e">
        <f t="shared" si="0"/>
        <v>#REF!</v>
      </c>
      <c r="J37" s="69" t="e">
        <f t="shared" si="1"/>
        <v>#REF!</v>
      </c>
      <c r="K37" s="70"/>
    </row>
    <row r="38" spans="1:259" s="68" customFormat="1" ht="12.75" customHeight="1">
      <c r="A38" s="65">
        <v>35</v>
      </c>
      <c r="B38" s="64" t="s">
        <v>411</v>
      </c>
      <c r="C38" s="64">
        <v>0.5</v>
      </c>
      <c r="D38" s="64"/>
      <c r="E38" s="64">
        <f>J2-C38*6+D38*6</f>
        <v>69</v>
      </c>
      <c r="F38" s="67" t="e">
        <f>(#REF!*#REF!+'2018-2-26'!D128*'2018-2-26'!G128+'2018-2-26'!E127*'2018-2-26'!G127)/月度成绩!E38</f>
        <v>#REF!</v>
      </c>
      <c r="G38" s="64"/>
      <c r="H38" s="66"/>
      <c r="I38" s="67" t="e">
        <f t="shared" si="0"/>
        <v>#REF!</v>
      </c>
      <c r="J38" s="71" t="e">
        <f t="shared" si="1"/>
        <v>#REF!</v>
      </c>
      <c r="K38" s="70"/>
    </row>
    <row r="39" spans="1:259" s="32" customFormat="1">
      <c r="A39" s="31"/>
      <c r="B39" s="31"/>
      <c r="C39" s="31"/>
      <c r="D39" s="31"/>
      <c r="E39" s="31"/>
      <c r="F39" s="56"/>
      <c r="G39" s="31"/>
      <c r="H39" s="31"/>
      <c r="I39" s="31"/>
      <c r="J39" s="59"/>
      <c r="K39" s="60"/>
    </row>
    <row r="40" spans="1:259" s="32" customFormat="1">
      <c r="A40" s="51" t="s">
        <v>258</v>
      </c>
      <c r="B40" s="52"/>
      <c r="C40" s="52"/>
      <c r="D40" s="52"/>
      <c r="E40" s="52"/>
      <c r="F40" s="51"/>
      <c r="G40" s="52"/>
      <c r="H40" s="53"/>
      <c r="I40" s="53"/>
      <c r="J40" s="61"/>
      <c r="K40" s="62"/>
      <c r="L40" s="54"/>
      <c r="M40" s="54"/>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row>
    <row r="41" spans="1:259" s="32" customFormat="1">
      <c r="A41" s="46" t="s">
        <v>412</v>
      </c>
      <c r="B41" s="52"/>
      <c r="C41" s="52"/>
      <c r="D41" s="52"/>
      <c r="E41" s="52"/>
      <c r="F41" s="51"/>
      <c r="G41" s="52"/>
      <c r="H41" s="53"/>
      <c r="I41" s="53"/>
      <c r="J41" s="61"/>
      <c r="K41" s="62"/>
      <c r="L41" s="54"/>
      <c r="M41" s="54"/>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row>
    <row r="42" spans="1:259" s="32" customFormat="1">
      <c r="A42" s="46" t="s">
        <v>413</v>
      </c>
      <c r="B42" s="52"/>
      <c r="C42" s="52"/>
      <c r="D42" s="52"/>
      <c r="E42" s="52"/>
      <c r="F42" s="51"/>
      <c r="G42" s="52"/>
      <c r="H42" s="53"/>
      <c r="I42" s="53"/>
      <c r="J42" s="61"/>
      <c r="K42" s="62"/>
      <c r="L42" s="54"/>
      <c r="M42" s="54"/>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row>
    <row r="43" spans="1:259" s="32" customFormat="1">
      <c r="A43" s="51" t="s">
        <v>414</v>
      </c>
      <c r="B43" s="52"/>
      <c r="C43" s="52"/>
      <c r="D43" s="52"/>
      <c r="E43" s="52"/>
      <c r="F43" s="51"/>
      <c r="G43" s="52"/>
      <c r="H43" s="53"/>
      <c r="I43" s="53"/>
      <c r="J43" s="61"/>
      <c r="K43" s="62"/>
      <c r="L43" s="54"/>
      <c r="M43" s="54"/>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row>
    <row r="44" spans="1:259" s="32" customFormat="1">
      <c r="A44" s="46" t="s">
        <v>415</v>
      </c>
      <c r="B44" s="52"/>
      <c r="C44" s="52"/>
      <c r="D44" s="52"/>
      <c r="E44" s="52"/>
      <c r="F44" s="51"/>
      <c r="G44" s="52"/>
      <c r="H44" s="53"/>
      <c r="I44" s="53"/>
      <c r="J44" s="61"/>
      <c r="K44" s="62"/>
      <c r="L44" s="54"/>
      <c r="M44" s="54"/>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row>
    <row r="45" spans="1:259">
      <c r="A45" s="47" t="s">
        <v>416</v>
      </c>
      <c r="J45" s="59"/>
      <c r="K45" s="63"/>
    </row>
    <row r="46" spans="1:259">
      <c r="J46" s="59"/>
      <c r="K46" s="63"/>
    </row>
    <row r="47" spans="1:259">
      <c r="J47" s="59"/>
      <c r="K47" s="63"/>
    </row>
    <row r="48" spans="1:259">
      <c r="J48" s="59"/>
      <c r="K48" s="63"/>
    </row>
    <row r="49" spans="10:12">
      <c r="J49" s="59"/>
      <c r="K49" s="63"/>
    </row>
    <row r="50" spans="10:12">
      <c r="J50" s="59"/>
      <c r="K50" s="63"/>
    </row>
    <row r="51" spans="10:12">
      <c r="J51" s="59"/>
      <c r="K51" s="63"/>
    </row>
    <row r="52" spans="10:12">
      <c r="J52" s="59"/>
      <c r="K52" s="63"/>
    </row>
    <row r="53" spans="10:12">
      <c r="J53" s="59"/>
      <c r="K53" s="63"/>
    </row>
    <row r="54" spans="10:12">
      <c r="J54" s="59"/>
      <c r="K54" s="63"/>
    </row>
    <row r="55" spans="10:12">
      <c r="J55" s="59"/>
      <c r="K55" s="63"/>
    </row>
    <row r="56" spans="10:12">
      <c r="J56" s="59"/>
      <c r="K56" s="63"/>
    </row>
    <row r="57" spans="10:12">
      <c r="J57" s="59"/>
      <c r="K57" s="63"/>
    </row>
    <row r="58" spans="10:12">
      <c r="J58" s="59"/>
      <c r="K58" s="63"/>
      <c r="L58" s="59"/>
    </row>
    <row r="59" spans="10:12">
      <c r="J59" s="59"/>
      <c r="K59" s="63"/>
      <c r="L59" s="59"/>
    </row>
    <row r="60" spans="10:12">
      <c r="J60" s="59"/>
      <c r="K60" s="63"/>
      <c r="L60" s="59"/>
    </row>
    <row r="61" spans="10:12">
      <c r="J61" s="59"/>
      <c r="K61" s="63"/>
      <c r="L61" s="59"/>
    </row>
    <row r="62" spans="10:12">
      <c r="J62" s="59"/>
      <c r="K62" s="63"/>
      <c r="L62" s="59"/>
    </row>
    <row r="63" spans="10:12">
      <c r="J63" s="59"/>
      <c r="K63" s="63"/>
      <c r="L63" s="59"/>
    </row>
    <row r="64" spans="10:12">
      <c r="J64" s="59"/>
      <c r="K64" s="63"/>
      <c r="L64" s="59"/>
    </row>
    <row r="65" spans="10:12">
      <c r="J65" s="59"/>
      <c r="K65" s="63"/>
      <c r="L65" s="59"/>
    </row>
    <row r="66" spans="10:12">
      <c r="J66" s="59"/>
      <c r="K66" s="63"/>
      <c r="L66" s="59"/>
    </row>
    <row r="67" spans="10:12">
      <c r="J67" s="59"/>
      <c r="K67" s="63"/>
      <c r="L67" s="59"/>
    </row>
    <row r="68" spans="10:12">
      <c r="J68" s="59"/>
      <c r="K68" s="63"/>
      <c r="L68" s="59"/>
    </row>
    <row r="69" spans="10:12">
      <c r="J69" s="59"/>
      <c r="K69" s="63"/>
      <c r="L69" s="59"/>
    </row>
    <row r="70" spans="10:12">
      <c r="J70" s="59"/>
      <c r="K70" s="63"/>
      <c r="L70" s="59"/>
    </row>
    <row r="71" spans="10:12">
      <c r="J71" s="59"/>
      <c r="K71" s="63"/>
      <c r="L71" s="59"/>
    </row>
    <row r="72" spans="10:12">
      <c r="J72" s="59"/>
      <c r="K72" s="63"/>
      <c r="L72" s="59"/>
    </row>
    <row r="73" spans="10:12">
      <c r="J73" s="59"/>
      <c r="K73" s="63"/>
      <c r="L73" s="59"/>
    </row>
    <row r="74" spans="10:12">
      <c r="J74" s="59"/>
      <c r="K74" s="63"/>
      <c r="L74" s="59"/>
    </row>
    <row r="75" spans="10:12">
      <c r="J75" s="59"/>
      <c r="K75" s="63"/>
      <c r="L75" s="59"/>
    </row>
    <row r="76" spans="10:12">
      <c r="J76" s="59"/>
      <c r="K76" s="63"/>
      <c r="L76" s="59"/>
    </row>
    <row r="77" spans="10:12">
      <c r="J77" s="59"/>
      <c r="K77" s="63"/>
      <c r="L77" s="59"/>
    </row>
    <row r="78" spans="10:12">
      <c r="J78" s="59"/>
      <c r="K78" s="63"/>
      <c r="L78" s="59"/>
    </row>
    <row r="79" spans="10:12">
      <c r="J79" s="59"/>
      <c r="K79" s="63"/>
      <c r="L79" s="59"/>
    </row>
    <row r="80" spans="10:12">
      <c r="J80" s="59"/>
      <c r="K80" s="63"/>
      <c r="L80" s="59"/>
    </row>
    <row r="81" spans="10:12">
      <c r="J81" s="59"/>
      <c r="K81" s="63"/>
      <c r="L81" s="59"/>
    </row>
    <row r="82" spans="10:12">
      <c r="J82" s="59"/>
      <c r="K82" s="63"/>
      <c r="L82" s="59"/>
    </row>
    <row r="83" spans="10:12">
      <c r="J83" s="59"/>
      <c r="K83" s="63"/>
      <c r="L83" s="59"/>
    </row>
    <row r="84" spans="10:12">
      <c r="J84" s="59"/>
      <c r="K84" s="63"/>
      <c r="L84" s="59"/>
    </row>
    <row r="85" spans="10:12">
      <c r="J85" s="59"/>
      <c r="K85" s="63"/>
      <c r="L85" s="59"/>
    </row>
    <row r="86" spans="10:12">
      <c r="J86" s="59"/>
      <c r="K86" s="63"/>
      <c r="L86" s="59"/>
    </row>
    <row r="87" spans="10:12">
      <c r="J87" s="59"/>
      <c r="K87" s="63"/>
      <c r="L87" s="59"/>
    </row>
    <row r="88" spans="10:12">
      <c r="J88" s="59"/>
      <c r="K88" s="63"/>
      <c r="L88" s="59"/>
    </row>
    <row r="89" spans="10:12">
      <c r="J89" s="59"/>
      <c r="K89" s="63"/>
      <c r="L89" s="59"/>
    </row>
    <row r="90" spans="10:12">
      <c r="J90" s="59"/>
      <c r="K90" s="63"/>
      <c r="L90" s="59"/>
    </row>
    <row r="91" spans="10:12">
      <c r="J91" s="59"/>
      <c r="K91" s="63"/>
      <c r="L91" s="59"/>
    </row>
    <row r="92" spans="10:12">
      <c r="J92" s="59"/>
      <c r="K92" s="63"/>
      <c r="L92" s="59"/>
    </row>
    <row r="93" spans="10:12">
      <c r="J93" s="59"/>
      <c r="K93" s="63"/>
      <c r="L93" s="59"/>
    </row>
    <row r="94" spans="10:12">
      <c r="J94" s="59"/>
      <c r="K94" s="63"/>
      <c r="L94" s="59"/>
    </row>
    <row r="95" spans="10:12">
      <c r="J95" s="59"/>
      <c r="K95" s="63"/>
      <c r="L95" s="59"/>
    </row>
    <row r="96" spans="10:12">
      <c r="J96" s="59"/>
      <c r="K96" s="63"/>
      <c r="L96" s="59"/>
    </row>
    <row r="97" spans="10:12">
      <c r="J97" s="59"/>
      <c r="K97" s="63"/>
      <c r="L97" s="59"/>
    </row>
    <row r="98" spans="10:12">
      <c r="J98" s="59"/>
      <c r="K98" s="63"/>
      <c r="L98" s="59"/>
    </row>
    <row r="99" spans="10:12">
      <c r="J99" s="59"/>
      <c r="K99" s="63"/>
      <c r="L99" s="59"/>
    </row>
    <row r="100" spans="10:12">
      <c r="J100" s="59"/>
      <c r="K100" s="63"/>
      <c r="L100" s="59"/>
    </row>
    <row r="101" spans="10:12">
      <c r="J101" s="59"/>
      <c r="K101" s="63"/>
      <c r="L101" s="59"/>
    </row>
    <row r="102" spans="10:12">
      <c r="J102" s="59"/>
      <c r="K102" s="63"/>
      <c r="L102" s="59"/>
    </row>
    <row r="103" spans="10:12">
      <c r="J103" s="59"/>
      <c r="K103" s="63"/>
      <c r="L103" s="59"/>
    </row>
    <row r="104" spans="10:12">
      <c r="J104" s="59"/>
      <c r="K104" s="63"/>
      <c r="L104" s="59"/>
    </row>
    <row r="105" spans="10:12">
      <c r="J105" s="59"/>
      <c r="K105" s="63"/>
      <c r="L105" s="59"/>
    </row>
    <row r="106" spans="10:12">
      <c r="J106" s="59"/>
      <c r="K106" s="63"/>
      <c r="L106" s="59"/>
    </row>
    <row r="107" spans="10:12">
      <c r="J107" s="59"/>
      <c r="K107" s="63"/>
      <c r="L107" s="59"/>
    </row>
    <row r="108" spans="10:12">
      <c r="J108" s="59"/>
      <c r="K108" s="63"/>
      <c r="L108" s="59"/>
    </row>
    <row r="109" spans="10:12">
      <c r="J109" s="59"/>
      <c r="K109" s="63"/>
      <c r="L109" s="59"/>
    </row>
    <row r="110" spans="10:12">
      <c r="J110" s="59"/>
      <c r="K110" s="63"/>
      <c r="L110" s="59"/>
    </row>
    <row r="111" spans="10:12">
      <c r="J111" s="59"/>
      <c r="K111" s="63"/>
      <c r="L111" s="59"/>
    </row>
    <row r="112" spans="10:12">
      <c r="J112" s="59"/>
      <c r="K112" s="63"/>
      <c r="L112" s="59"/>
    </row>
    <row r="113" spans="10:12">
      <c r="J113" s="59"/>
      <c r="K113" s="63"/>
      <c r="L113" s="59"/>
    </row>
    <row r="114" spans="10:12">
      <c r="J114" s="59"/>
      <c r="K114" s="63"/>
      <c r="L114" s="59"/>
    </row>
    <row r="115" spans="10:12">
      <c r="J115" s="59"/>
      <c r="K115" s="63"/>
      <c r="L115" s="59"/>
    </row>
    <row r="116" spans="10:12">
      <c r="J116" s="59"/>
      <c r="K116" s="63"/>
      <c r="L116" s="59"/>
    </row>
    <row r="117" spans="10:12">
      <c r="J117" s="59"/>
      <c r="K117" s="63"/>
      <c r="L117" s="59"/>
    </row>
    <row r="118" spans="10:12">
      <c r="J118" s="59"/>
      <c r="K118" s="63"/>
      <c r="L118" s="59"/>
    </row>
    <row r="119" spans="10:12">
      <c r="J119" s="59"/>
      <c r="K119" s="63"/>
      <c r="L119" s="59"/>
    </row>
    <row r="120" spans="10:12">
      <c r="J120" s="59"/>
      <c r="K120" s="63"/>
      <c r="L120" s="59"/>
    </row>
    <row r="121" spans="10:12">
      <c r="J121" s="59"/>
      <c r="K121" s="63"/>
      <c r="L121" s="59"/>
    </row>
    <row r="122" spans="10:12">
      <c r="J122" s="59"/>
      <c r="K122" s="63"/>
      <c r="L122" s="59"/>
    </row>
    <row r="123" spans="10:12">
      <c r="J123" s="59"/>
      <c r="K123" s="63"/>
      <c r="L123" s="59"/>
    </row>
    <row r="124" spans="10:12">
      <c r="J124" s="59"/>
      <c r="K124" s="63"/>
      <c r="L124" s="59"/>
    </row>
    <row r="125" spans="10:12">
      <c r="J125" s="59"/>
      <c r="K125" s="63"/>
      <c r="L125" s="59"/>
    </row>
    <row r="126" spans="10:12">
      <c r="J126" s="59"/>
      <c r="K126" s="63"/>
      <c r="L126" s="59"/>
    </row>
    <row r="127" spans="10:12">
      <c r="J127" s="59"/>
      <c r="K127" s="63"/>
      <c r="L127" s="59"/>
    </row>
    <row r="128" spans="10:12">
      <c r="J128" s="59"/>
      <c r="K128" s="63"/>
      <c r="L128" s="59"/>
    </row>
    <row r="129" spans="10:12">
      <c r="J129" s="59"/>
      <c r="K129" s="63"/>
      <c r="L129" s="59"/>
    </row>
    <row r="130" spans="10:12">
      <c r="J130" s="59"/>
      <c r="K130" s="63"/>
      <c r="L130" s="59"/>
    </row>
    <row r="131" spans="10:12">
      <c r="J131" s="59"/>
      <c r="K131" s="63"/>
      <c r="L131" s="59"/>
    </row>
    <row r="132" spans="10:12">
      <c r="J132" s="59"/>
      <c r="K132" s="63"/>
      <c r="L132" s="59"/>
    </row>
    <row r="133" spans="10:12">
      <c r="J133" s="59"/>
      <c r="K133" s="63"/>
      <c r="L133" s="59"/>
    </row>
    <row r="134" spans="10:12">
      <c r="J134" s="59"/>
      <c r="K134" s="63"/>
      <c r="L134" s="59"/>
    </row>
    <row r="135" spans="10:12">
      <c r="J135" s="59"/>
      <c r="K135" s="63"/>
      <c r="L135" s="59"/>
    </row>
    <row r="136" spans="10:12">
      <c r="J136" s="59"/>
      <c r="K136" s="63"/>
      <c r="L136" s="59"/>
    </row>
    <row r="137" spans="10:12">
      <c r="J137" s="59"/>
      <c r="K137" s="63"/>
      <c r="L137" s="59"/>
    </row>
    <row r="138" spans="10:12">
      <c r="J138" s="59"/>
      <c r="K138" s="63"/>
      <c r="L138" s="59"/>
    </row>
    <row r="139" spans="10:12">
      <c r="J139" s="59"/>
      <c r="K139" s="63"/>
      <c r="L139" s="59"/>
    </row>
    <row r="140" spans="10:12">
      <c r="J140" s="59"/>
      <c r="K140" s="63"/>
      <c r="L140" s="59"/>
    </row>
    <row r="141" spans="10:12">
      <c r="J141" s="59"/>
      <c r="K141" s="63"/>
      <c r="L141" s="59"/>
    </row>
    <row r="142" spans="10:12">
      <c r="J142" s="59"/>
      <c r="K142" s="63"/>
      <c r="L142" s="59"/>
    </row>
    <row r="143" spans="10:12">
      <c r="J143" s="59"/>
      <c r="K143" s="63"/>
      <c r="L143" s="59"/>
    </row>
    <row r="144" spans="10:12">
      <c r="J144" s="59"/>
      <c r="K144" s="63"/>
      <c r="L144" s="59"/>
    </row>
    <row r="145" spans="10:12">
      <c r="J145" s="59"/>
      <c r="K145" s="63"/>
      <c r="L145" s="59"/>
    </row>
    <row r="146" spans="10:12">
      <c r="J146" s="59"/>
      <c r="K146" s="63"/>
      <c r="L146" s="59"/>
    </row>
    <row r="147" spans="10:12">
      <c r="J147" s="59"/>
      <c r="K147" s="63"/>
      <c r="L147" s="59"/>
    </row>
    <row r="148" spans="10:12">
      <c r="J148" s="59"/>
      <c r="K148" s="63"/>
      <c r="L148" s="59"/>
    </row>
    <row r="149" spans="10:12">
      <c r="J149" s="59"/>
      <c r="K149" s="63"/>
      <c r="L149" s="59"/>
    </row>
    <row r="150" spans="10:12">
      <c r="J150" s="59"/>
      <c r="K150" s="63"/>
      <c r="L150" s="59"/>
    </row>
    <row r="151" spans="10:12">
      <c r="J151" s="59"/>
      <c r="K151" s="63"/>
      <c r="L151" s="59"/>
    </row>
    <row r="152" spans="10:12">
      <c r="J152" s="59"/>
      <c r="K152" s="63"/>
      <c r="L152" s="59"/>
    </row>
    <row r="153" spans="10:12">
      <c r="J153" s="59"/>
      <c r="K153" s="63"/>
      <c r="L153" s="59"/>
    </row>
    <row r="154" spans="10:12">
      <c r="J154" s="59"/>
      <c r="K154" s="63"/>
      <c r="L154" s="59"/>
    </row>
    <row r="155" spans="10:12">
      <c r="J155" s="59"/>
      <c r="K155" s="63"/>
      <c r="L155" s="59"/>
    </row>
    <row r="156" spans="10:12">
      <c r="J156" s="59"/>
      <c r="K156" s="63"/>
      <c r="L156" s="59"/>
    </row>
    <row r="157" spans="10:12">
      <c r="J157" s="59"/>
      <c r="K157" s="63"/>
      <c r="L157" s="59"/>
    </row>
    <row r="158" spans="10:12">
      <c r="J158" s="59"/>
      <c r="K158" s="63"/>
      <c r="L158" s="59"/>
    </row>
    <row r="159" spans="10:12">
      <c r="J159" s="59"/>
      <c r="K159" s="63"/>
      <c r="L159" s="59"/>
    </row>
    <row r="160" spans="10:12">
      <c r="J160" s="59"/>
      <c r="K160" s="63"/>
      <c r="L160" s="59"/>
    </row>
    <row r="161" spans="10:12">
      <c r="J161" s="59"/>
      <c r="K161" s="63"/>
      <c r="L161" s="59"/>
    </row>
    <row r="162" spans="10:12">
      <c r="J162" s="59"/>
      <c r="K162" s="63"/>
      <c r="L162" s="59"/>
    </row>
    <row r="163" spans="10:12">
      <c r="J163" s="59"/>
      <c r="K163" s="63"/>
      <c r="L163" s="59"/>
    </row>
    <row r="164" spans="10:12">
      <c r="J164" s="59"/>
      <c r="K164" s="63"/>
      <c r="L164" s="59"/>
    </row>
    <row r="165" spans="10:12">
      <c r="J165" s="59"/>
      <c r="K165" s="63"/>
      <c r="L165" s="59"/>
    </row>
    <row r="166" spans="10:12">
      <c r="J166" s="59"/>
      <c r="K166" s="63"/>
      <c r="L166" s="59"/>
    </row>
    <row r="167" spans="10:12">
      <c r="J167" s="59"/>
      <c r="K167" s="63"/>
      <c r="L167" s="59"/>
    </row>
    <row r="168" spans="10:12">
      <c r="J168" s="59"/>
      <c r="K168" s="63"/>
      <c r="L168" s="59"/>
    </row>
    <row r="169" spans="10:12">
      <c r="J169" s="59"/>
      <c r="K169" s="63"/>
      <c r="L169" s="59"/>
    </row>
    <row r="170" spans="10:12">
      <c r="J170" s="59"/>
      <c r="K170" s="63"/>
      <c r="L170" s="59"/>
    </row>
    <row r="171" spans="10:12">
      <c r="J171" s="59"/>
      <c r="K171" s="63"/>
      <c r="L171" s="59"/>
    </row>
    <row r="172" spans="10:12">
      <c r="J172" s="59"/>
      <c r="K172" s="63"/>
      <c r="L172" s="59"/>
    </row>
    <row r="173" spans="10:12">
      <c r="J173" s="59"/>
      <c r="K173" s="63"/>
      <c r="L173" s="59"/>
    </row>
    <row r="174" spans="10:12">
      <c r="J174" s="59"/>
      <c r="K174" s="63"/>
      <c r="L174" s="59"/>
    </row>
    <row r="175" spans="10:12">
      <c r="J175" s="59"/>
      <c r="K175" s="63"/>
      <c r="L175" s="59"/>
    </row>
    <row r="176" spans="10:12">
      <c r="J176" s="59"/>
      <c r="K176" s="63"/>
      <c r="L176" s="59"/>
    </row>
    <row r="177" spans="10:12">
      <c r="J177" s="59"/>
      <c r="K177" s="63"/>
      <c r="L177" s="59"/>
    </row>
    <row r="178" spans="10:12">
      <c r="J178" s="59"/>
      <c r="K178" s="63"/>
      <c r="L178" s="59"/>
    </row>
    <row r="179" spans="10:12">
      <c r="J179" s="59"/>
      <c r="K179" s="63"/>
      <c r="L179" s="59"/>
    </row>
    <row r="180" spans="10:12">
      <c r="J180" s="59"/>
      <c r="K180" s="63"/>
      <c r="L180" s="59"/>
    </row>
    <row r="181" spans="10:12">
      <c r="J181" s="59"/>
      <c r="K181" s="63"/>
      <c r="L181" s="59"/>
    </row>
    <row r="182" spans="10:12">
      <c r="J182" s="59"/>
      <c r="K182" s="63"/>
      <c r="L182" s="59"/>
    </row>
    <row r="183" spans="10:12">
      <c r="J183" s="59"/>
      <c r="K183" s="63"/>
      <c r="L183" s="59"/>
    </row>
    <row r="184" spans="10:12">
      <c r="J184" s="59"/>
      <c r="K184" s="63"/>
      <c r="L184" s="59"/>
    </row>
    <row r="185" spans="10:12">
      <c r="J185" s="59"/>
      <c r="K185" s="63"/>
      <c r="L185" s="59"/>
    </row>
    <row r="186" spans="10:12">
      <c r="J186" s="59"/>
      <c r="K186" s="63"/>
      <c r="L186" s="59"/>
    </row>
    <row r="187" spans="10:12">
      <c r="J187" s="59"/>
      <c r="K187" s="63"/>
      <c r="L187" s="59"/>
    </row>
    <row r="188" spans="10:12">
      <c r="J188" s="59"/>
      <c r="K188" s="63"/>
      <c r="L188" s="59"/>
    </row>
    <row r="189" spans="10:12">
      <c r="J189" s="59"/>
      <c r="K189" s="63"/>
      <c r="L189" s="59"/>
    </row>
    <row r="190" spans="10:12">
      <c r="J190" s="59"/>
      <c r="K190" s="63"/>
      <c r="L190" s="59"/>
    </row>
    <row r="191" spans="10:12">
      <c r="J191" s="59"/>
      <c r="K191" s="63"/>
      <c r="L191" s="59"/>
    </row>
    <row r="192" spans="10:12">
      <c r="J192" s="59"/>
      <c r="K192" s="63"/>
      <c r="L192" s="59"/>
    </row>
    <row r="193" spans="10:12">
      <c r="J193" s="59"/>
      <c r="K193" s="63"/>
      <c r="L193" s="59"/>
    </row>
    <row r="194" spans="10:12">
      <c r="J194" s="59"/>
      <c r="K194" s="63"/>
      <c r="L194" s="59"/>
    </row>
    <row r="195" spans="10:12">
      <c r="J195" s="59"/>
      <c r="K195" s="63"/>
      <c r="L195" s="59"/>
    </row>
    <row r="196" spans="10:12">
      <c r="J196" s="59"/>
      <c r="K196" s="63"/>
      <c r="L196" s="59"/>
    </row>
    <row r="197" spans="10:12">
      <c r="J197" s="59"/>
      <c r="K197" s="63"/>
      <c r="L197" s="59"/>
    </row>
    <row r="198" spans="10:12">
      <c r="J198" s="59"/>
      <c r="K198" s="63"/>
      <c r="L198" s="59"/>
    </row>
    <row r="199" spans="10:12">
      <c r="J199" s="59"/>
      <c r="K199" s="63"/>
      <c r="L199" s="59"/>
    </row>
    <row r="200" spans="10:12">
      <c r="J200" s="59"/>
      <c r="K200" s="63"/>
      <c r="L200" s="59"/>
    </row>
    <row r="201" spans="10:12">
      <c r="J201" s="59"/>
      <c r="K201" s="63"/>
      <c r="L201" s="59"/>
    </row>
    <row r="202" spans="10:12">
      <c r="J202" s="59"/>
      <c r="K202" s="63"/>
      <c r="L202" s="59"/>
    </row>
    <row r="203" spans="10:12">
      <c r="J203" s="59"/>
      <c r="K203" s="63"/>
      <c r="L203" s="59"/>
    </row>
    <row r="204" spans="10:12">
      <c r="J204" s="59"/>
      <c r="K204" s="63"/>
      <c r="L204" s="59"/>
    </row>
    <row r="205" spans="10:12">
      <c r="J205" s="59"/>
      <c r="K205" s="63"/>
      <c r="L205" s="59"/>
    </row>
    <row r="206" spans="10:12">
      <c r="J206" s="59"/>
      <c r="K206" s="63"/>
      <c r="L206" s="59"/>
    </row>
    <row r="207" spans="10:12">
      <c r="J207" s="59"/>
      <c r="K207" s="63"/>
      <c r="L207" s="59"/>
    </row>
    <row r="208" spans="10:12">
      <c r="J208" s="59"/>
      <c r="K208" s="63"/>
      <c r="L208" s="59"/>
    </row>
    <row r="209" spans="10:12">
      <c r="J209" s="59"/>
      <c r="K209" s="63"/>
      <c r="L209" s="59"/>
    </row>
    <row r="210" spans="10:12">
      <c r="J210" s="59"/>
      <c r="K210" s="63"/>
      <c r="L210" s="59"/>
    </row>
    <row r="211" spans="10:12">
      <c r="J211" s="59"/>
      <c r="K211" s="63"/>
      <c r="L211" s="59"/>
    </row>
    <row r="212" spans="10:12">
      <c r="J212" s="59"/>
      <c r="K212" s="63"/>
      <c r="L212" s="59"/>
    </row>
    <row r="213" spans="10:12">
      <c r="J213" s="59"/>
      <c r="K213" s="63"/>
      <c r="L213" s="59"/>
    </row>
    <row r="214" spans="10:12">
      <c r="J214" s="59"/>
      <c r="K214" s="63"/>
      <c r="L214" s="59"/>
    </row>
    <row r="215" spans="10:12">
      <c r="J215" s="59"/>
      <c r="K215" s="63"/>
      <c r="L215" s="59"/>
    </row>
    <row r="216" spans="10:12">
      <c r="J216" s="59"/>
      <c r="K216" s="63"/>
      <c r="L216" s="59"/>
    </row>
    <row r="217" spans="10:12">
      <c r="J217" s="59"/>
      <c r="K217" s="63"/>
      <c r="L217" s="59"/>
    </row>
    <row r="218" spans="10:12">
      <c r="J218" s="59"/>
      <c r="K218" s="63"/>
      <c r="L218" s="59"/>
    </row>
    <row r="219" spans="10:12">
      <c r="J219" s="59"/>
      <c r="K219" s="63"/>
      <c r="L219" s="59"/>
    </row>
    <row r="220" spans="10:12">
      <c r="J220" s="59"/>
      <c r="K220" s="63"/>
      <c r="L220" s="59"/>
    </row>
    <row r="221" spans="10:12">
      <c r="J221" s="59"/>
      <c r="K221" s="63"/>
      <c r="L221" s="59"/>
    </row>
    <row r="222" spans="10:12">
      <c r="J222" s="59"/>
      <c r="K222" s="63"/>
      <c r="L222" s="59"/>
    </row>
    <row r="223" spans="10:12">
      <c r="J223" s="59"/>
      <c r="K223" s="63"/>
      <c r="L223" s="59"/>
    </row>
    <row r="224" spans="10:12">
      <c r="J224" s="59"/>
      <c r="K224" s="63"/>
      <c r="L224" s="59"/>
    </row>
    <row r="225" spans="10:12">
      <c r="J225" s="59"/>
      <c r="K225" s="63"/>
      <c r="L225" s="59"/>
    </row>
    <row r="226" spans="10:12">
      <c r="J226" s="59"/>
      <c r="K226" s="63"/>
      <c r="L226" s="59"/>
    </row>
    <row r="227" spans="10:12">
      <c r="J227" s="59"/>
      <c r="K227" s="63"/>
      <c r="L227" s="59"/>
    </row>
    <row r="228" spans="10:12">
      <c r="J228" s="59"/>
      <c r="K228" s="63"/>
      <c r="L228" s="59"/>
    </row>
    <row r="229" spans="10:12">
      <c r="J229" s="59"/>
      <c r="K229" s="63"/>
      <c r="L229" s="59"/>
    </row>
    <row r="230" spans="10:12">
      <c r="J230" s="59"/>
      <c r="K230" s="63"/>
      <c r="L230" s="59"/>
    </row>
    <row r="231" spans="10:12">
      <c r="J231" s="59"/>
      <c r="K231" s="63"/>
      <c r="L231" s="59"/>
    </row>
    <row r="232" spans="10:12">
      <c r="J232" s="59"/>
      <c r="K232" s="63"/>
      <c r="L232" s="59"/>
    </row>
    <row r="233" spans="10:12">
      <c r="J233" s="59"/>
      <c r="K233" s="63"/>
      <c r="L233" s="59"/>
    </row>
    <row r="234" spans="10:12">
      <c r="J234" s="59"/>
      <c r="K234" s="63"/>
      <c r="L234" s="59"/>
    </row>
    <row r="235" spans="10:12">
      <c r="J235" s="59"/>
      <c r="K235" s="63"/>
      <c r="L235" s="59"/>
    </row>
    <row r="236" spans="10:12">
      <c r="J236" s="59"/>
      <c r="K236" s="63"/>
      <c r="L236" s="59"/>
    </row>
    <row r="237" spans="10:12">
      <c r="J237" s="59"/>
      <c r="K237" s="63"/>
      <c r="L237" s="59"/>
    </row>
    <row r="238" spans="10:12">
      <c r="J238" s="59"/>
      <c r="K238" s="63"/>
      <c r="L238" s="59"/>
    </row>
    <row r="239" spans="10:12">
      <c r="J239" s="59"/>
      <c r="K239" s="63"/>
      <c r="L239" s="59"/>
    </row>
    <row r="240" spans="10:12">
      <c r="J240" s="59"/>
      <c r="K240" s="63"/>
      <c r="L240" s="59"/>
    </row>
    <row r="241" spans="10:12">
      <c r="J241" s="59"/>
      <c r="K241" s="63"/>
      <c r="L241" s="59"/>
    </row>
    <row r="242" spans="10:12">
      <c r="J242" s="59"/>
      <c r="K242" s="63"/>
      <c r="L242" s="59"/>
    </row>
    <row r="243" spans="10:12">
      <c r="J243" s="59"/>
      <c r="K243" s="63"/>
      <c r="L243" s="59"/>
    </row>
    <row r="244" spans="10:12">
      <c r="J244" s="59"/>
      <c r="K244" s="63"/>
      <c r="L244" s="59"/>
    </row>
    <row r="245" spans="10:12">
      <c r="J245" s="59"/>
      <c r="K245" s="63"/>
      <c r="L245" s="59"/>
    </row>
    <row r="246" spans="10:12">
      <c r="J246" s="59"/>
      <c r="K246" s="63"/>
      <c r="L246" s="59"/>
    </row>
    <row r="247" spans="10:12">
      <c r="J247" s="59"/>
      <c r="K247" s="63"/>
      <c r="L247" s="59"/>
    </row>
    <row r="248" spans="10:12">
      <c r="J248" s="59"/>
      <c r="K248" s="63"/>
      <c r="L248" s="59"/>
    </row>
    <row r="249" spans="10:12">
      <c r="J249" s="59"/>
      <c r="K249" s="63"/>
      <c r="L249" s="59"/>
    </row>
    <row r="250" spans="10:12">
      <c r="J250" s="59"/>
      <c r="K250" s="63"/>
      <c r="L250" s="59"/>
    </row>
    <row r="251" spans="10:12">
      <c r="J251" s="59"/>
      <c r="K251" s="63"/>
      <c r="L251" s="59"/>
    </row>
  </sheetData>
  <mergeCells count="2">
    <mergeCell ref="A1:J1"/>
    <mergeCell ref="A2:H2"/>
  </mergeCells>
  <phoneticPr fontId="10"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18" t="s">
        <v>1</v>
      </c>
      <c r="B1" s="119"/>
      <c r="C1" s="119"/>
      <c r="D1" s="119"/>
      <c r="E1" s="119"/>
      <c r="F1" s="119"/>
      <c r="G1" s="120"/>
      <c r="H1" s="121" t="s">
        <v>2</v>
      </c>
      <c r="I1" s="121"/>
      <c r="J1" s="122">
        <v>41901</v>
      </c>
      <c r="K1" s="122"/>
      <c r="L1" s="25"/>
    </row>
    <row r="2" spans="1:12">
      <c r="A2" s="1"/>
      <c r="B2" s="116" t="s">
        <v>3</v>
      </c>
      <c r="C2" s="104"/>
      <c r="D2" s="104"/>
      <c r="E2" s="104"/>
      <c r="F2" s="104"/>
      <c r="G2" s="105"/>
      <c r="H2" s="117" t="s">
        <v>4</v>
      </c>
      <c r="I2" s="117"/>
      <c r="J2" s="117"/>
      <c r="K2" s="117"/>
      <c r="L2" s="24"/>
    </row>
    <row r="3" spans="1:12" ht="42" customHeight="1">
      <c r="A3" s="4" t="s">
        <v>5</v>
      </c>
      <c r="B3" s="112"/>
      <c r="C3" s="113"/>
      <c r="D3" s="113"/>
      <c r="E3" s="113"/>
      <c r="F3" s="113"/>
      <c r="G3" s="114"/>
      <c r="H3" s="115"/>
      <c r="I3" s="115"/>
      <c r="J3" s="115"/>
      <c r="K3" s="115"/>
      <c r="L3" s="24"/>
    </row>
    <row r="4" spans="1:12">
      <c r="A4" s="116" t="s">
        <v>6</v>
      </c>
      <c r="B4" s="104"/>
      <c r="C4" s="104"/>
      <c r="D4" s="104"/>
      <c r="E4" s="104"/>
      <c r="F4" s="104"/>
      <c r="G4" s="105"/>
      <c r="H4" s="117" t="s">
        <v>7</v>
      </c>
      <c r="I4" s="117"/>
      <c r="J4" s="117"/>
      <c r="K4" s="117"/>
      <c r="L4" s="24"/>
    </row>
    <row r="5" spans="1:12" ht="24">
      <c r="A5" s="5"/>
      <c r="B5" s="3" t="s">
        <v>8</v>
      </c>
      <c r="C5" s="116" t="s">
        <v>9</v>
      </c>
      <c r="D5" s="104"/>
      <c r="E5" s="104"/>
      <c r="F5" s="105"/>
      <c r="G5" s="6" t="s">
        <v>10</v>
      </c>
      <c r="H5" s="3" t="s">
        <v>8</v>
      </c>
      <c r="I5" s="117" t="s">
        <v>11</v>
      </c>
      <c r="J5" s="117"/>
      <c r="K5" s="117"/>
      <c r="L5" s="24"/>
    </row>
    <row r="6" spans="1:12" ht="33" customHeight="1">
      <c r="A6" s="106" t="s">
        <v>12</v>
      </c>
      <c r="B6" s="7" t="s">
        <v>13</v>
      </c>
      <c r="C6" s="100" t="s">
        <v>14</v>
      </c>
      <c r="D6" s="101"/>
      <c r="E6" s="101"/>
      <c r="F6" s="102"/>
      <c r="G6" s="8"/>
      <c r="H6" s="7" t="s">
        <v>13</v>
      </c>
      <c r="I6" s="103" t="s">
        <v>15</v>
      </c>
      <c r="J6" s="103"/>
      <c r="K6" s="103"/>
      <c r="L6" s="24"/>
    </row>
    <row r="7" spans="1:12" ht="37.5" customHeight="1">
      <c r="A7" s="107"/>
      <c r="B7" s="7" t="s">
        <v>16</v>
      </c>
      <c r="C7" s="100" t="s">
        <v>17</v>
      </c>
      <c r="D7" s="101"/>
      <c r="E7" s="101"/>
      <c r="F7" s="102"/>
      <c r="G7" s="8"/>
      <c r="H7" s="7" t="s">
        <v>16</v>
      </c>
      <c r="I7" s="103" t="s">
        <v>18</v>
      </c>
      <c r="J7" s="103"/>
      <c r="K7" s="103"/>
      <c r="L7" s="24"/>
    </row>
    <row r="8" spans="1:12" ht="29.25" customHeight="1">
      <c r="A8" s="107"/>
      <c r="B8" s="7" t="s">
        <v>19</v>
      </c>
      <c r="C8" s="100" t="s">
        <v>20</v>
      </c>
      <c r="D8" s="101"/>
      <c r="E8" s="101"/>
      <c r="F8" s="102"/>
      <c r="G8" s="8"/>
      <c r="H8" s="7" t="s">
        <v>19</v>
      </c>
      <c r="I8" s="103" t="s">
        <v>21</v>
      </c>
      <c r="J8" s="103"/>
      <c r="K8" s="103"/>
      <c r="L8" s="24"/>
    </row>
    <row r="9" spans="1:12" ht="29.25" customHeight="1">
      <c r="A9" s="107"/>
      <c r="B9" s="7" t="s">
        <v>22</v>
      </c>
      <c r="C9" s="100" t="s">
        <v>23</v>
      </c>
      <c r="D9" s="101"/>
      <c r="E9" s="101"/>
      <c r="F9" s="102"/>
      <c r="G9" s="8"/>
      <c r="H9" s="7" t="s">
        <v>22</v>
      </c>
      <c r="I9" s="103" t="s">
        <v>24</v>
      </c>
      <c r="J9" s="103"/>
      <c r="K9" s="103"/>
      <c r="L9" s="24"/>
    </row>
    <row r="10" spans="1:12" ht="24">
      <c r="A10" s="5"/>
      <c r="B10" s="3" t="s">
        <v>25</v>
      </c>
      <c r="C10" s="3" t="s">
        <v>26</v>
      </c>
      <c r="D10" s="3" t="s">
        <v>27</v>
      </c>
      <c r="E10" s="3" t="s">
        <v>28</v>
      </c>
      <c r="F10" s="3" t="s">
        <v>29</v>
      </c>
      <c r="G10" s="3" t="s">
        <v>30</v>
      </c>
      <c r="H10" s="9"/>
      <c r="I10" s="9" t="s">
        <v>25</v>
      </c>
      <c r="J10" s="9" t="s">
        <v>26</v>
      </c>
      <c r="K10" s="9" t="s">
        <v>27</v>
      </c>
      <c r="L10" s="22"/>
    </row>
    <row r="11" spans="1:12">
      <c r="A11" s="108" t="s">
        <v>31</v>
      </c>
      <c r="B11" s="10" t="s">
        <v>32</v>
      </c>
      <c r="C11" s="11" t="s">
        <v>33</v>
      </c>
      <c r="D11" s="12">
        <v>18</v>
      </c>
      <c r="E11" s="13"/>
      <c r="F11" s="11" t="s">
        <v>34</v>
      </c>
      <c r="G11" s="14">
        <v>1</v>
      </c>
      <c r="H11" s="110" t="s">
        <v>35</v>
      </c>
      <c r="I11" s="10" t="s">
        <v>32</v>
      </c>
      <c r="J11" s="11" t="s">
        <v>36</v>
      </c>
      <c r="K11" s="12">
        <v>6</v>
      </c>
      <c r="L11" s="22"/>
    </row>
    <row r="12" spans="1:12" ht="24">
      <c r="A12" s="109"/>
      <c r="B12" s="10" t="s">
        <v>32</v>
      </c>
      <c r="C12" s="11" t="s">
        <v>37</v>
      </c>
      <c r="D12" s="12">
        <v>12</v>
      </c>
      <c r="E12" s="13"/>
      <c r="F12" s="11" t="s">
        <v>38</v>
      </c>
      <c r="G12" s="14">
        <v>1.5</v>
      </c>
      <c r="H12" s="111"/>
      <c r="I12" s="10" t="s">
        <v>32</v>
      </c>
      <c r="J12" s="11" t="s">
        <v>39</v>
      </c>
      <c r="K12" s="12">
        <v>24</v>
      </c>
      <c r="L12" s="22"/>
    </row>
    <row r="13" spans="1:12">
      <c r="A13" s="109"/>
      <c r="B13" s="10"/>
      <c r="C13" s="16"/>
      <c r="D13" s="12"/>
      <c r="E13" s="13"/>
      <c r="F13" s="11"/>
      <c r="G13" s="14"/>
      <c r="H13" s="111"/>
      <c r="I13" s="10"/>
      <c r="J13" s="16"/>
      <c r="K13" s="12"/>
      <c r="L13" s="22"/>
    </row>
    <row r="14" spans="1:12" ht="24">
      <c r="A14" s="109"/>
      <c r="B14" s="10" t="s">
        <v>40</v>
      </c>
      <c r="C14" s="16" t="s">
        <v>41</v>
      </c>
      <c r="D14" s="12">
        <v>30</v>
      </c>
      <c r="E14" s="13"/>
      <c r="F14" s="11" t="s">
        <v>42</v>
      </c>
      <c r="G14" s="14">
        <v>1.5</v>
      </c>
      <c r="H14" s="111"/>
      <c r="I14" s="10" t="s">
        <v>40</v>
      </c>
      <c r="J14" s="16" t="s">
        <v>43</v>
      </c>
      <c r="K14" s="12">
        <v>15</v>
      </c>
      <c r="L14" s="22"/>
    </row>
    <row r="15" spans="1:12">
      <c r="A15" s="109"/>
      <c r="B15" s="10"/>
      <c r="C15" s="16"/>
      <c r="D15" s="12"/>
      <c r="E15" s="13"/>
      <c r="F15" s="11"/>
      <c r="G15" s="14"/>
      <c r="H15" s="111"/>
      <c r="I15" s="10" t="s">
        <v>40</v>
      </c>
      <c r="J15" s="16" t="s">
        <v>44</v>
      </c>
      <c r="K15" s="12">
        <v>15</v>
      </c>
      <c r="L15" s="22"/>
    </row>
    <row r="16" spans="1:12">
      <c r="A16" s="109"/>
      <c r="B16" s="10"/>
      <c r="C16" s="11"/>
      <c r="D16" s="12"/>
      <c r="E16" s="13"/>
      <c r="F16" s="11"/>
      <c r="G16" s="14"/>
      <c r="H16" s="111"/>
      <c r="I16" s="10"/>
      <c r="J16" s="11"/>
      <c r="K16" s="12"/>
      <c r="L16" s="22"/>
    </row>
    <row r="17" spans="1:12" ht="24">
      <c r="A17" s="109"/>
      <c r="B17" s="10" t="s">
        <v>45</v>
      </c>
      <c r="C17" s="16" t="s">
        <v>46</v>
      </c>
      <c r="D17" s="12">
        <v>30</v>
      </c>
      <c r="E17" s="13"/>
      <c r="F17" s="11"/>
      <c r="G17" s="14">
        <v>1</v>
      </c>
      <c r="H17" s="111"/>
      <c r="I17" s="10" t="s">
        <v>45</v>
      </c>
      <c r="J17" s="16" t="s">
        <v>47</v>
      </c>
      <c r="K17" s="12">
        <v>12</v>
      </c>
      <c r="L17" s="22"/>
    </row>
    <row r="18" spans="1:12" ht="24">
      <c r="A18" s="109"/>
      <c r="B18" s="10" t="s">
        <v>45</v>
      </c>
      <c r="C18" s="16"/>
      <c r="D18" s="12"/>
      <c r="E18" s="13"/>
      <c r="F18" s="11"/>
      <c r="G18" s="14"/>
      <c r="H18" s="111"/>
      <c r="I18" s="10" t="s">
        <v>45</v>
      </c>
      <c r="J18" s="16" t="s">
        <v>48</v>
      </c>
      <c r="K18" s="12">
        <v>18</v>
      </c>
      <c r="L18" s="22"/>
    </row>
    <row r="19" spans="1:12">
      <c r="A19" s="109"/>
      <c r="B19" s="10"/>
      <c r="C19" s="16"/>
      <c r="D19" s="12"/>
      <c r="E19" s="13"/>
      <c r="F19" s="11"/>
      <c r="G19" s="14"/>
      <c r="H19" s="111"/>
      <c r="I19" s="10"/>
      <c r="J19" s="16"/>
      <c r="K19" s="12"/>
      <c r="L19" s="22"/>
    </row>
    <row r="20" spans="1:12" ht="24">
      <c r="A20" s="109"/>
      <c r="B20" s="10" t="s">
        <v>49</v>
      </c>
      <c r="C20" s="16" t="s">
        <v>50</v>
      </c>
      <c r="D20" s="12">
        <v>12</v>
      </c>
      <c r="E20" s="13"/>
      <c r="F20" s="11" t="s">
        <v>51</v>
      </c>
      <c r="G20" s="14">
        <v>1</v>
      </c>
      <c r="H20" s="111"/>
      <c r="I20" s="10" t="s">
        <v>49</v>
      </c>
      <c r="J20" s="16" t="s">
        <v>52</v>
      </c>
      <c r="K20" s="12">
        <v>12</v>
      </c>
      <c r="L20" s="22"/>
    </row>
    <row r="21" spans="1:12" ht="24">
      <c r="A21" s="109"/>
      <c r="B21" s="10" t="s">
        <v>49</v>
      </c>
      <c r="C21" s="16" t="s">
        <v>53</v>
      </c>
      <c r="D21" s="12">
        <v>12</v>
      </c>
      <c r="E21" s="13"/>
      <c r="F21" s="11" t="s">
        <v>51</v>
      </c>
      <c r="G21" s="14">
        <v>1</v>
      </c>
      <c r="H21" s="111"/>
      <c r="I21" s="10" t="s">
        <v>49</v>
      </c>
      <c r="J21" s="16" t="s">
        <v>54</v>
      </c>
      <c r="K21" s="12">
        <v>6</v>
      </c>
      <c r="L21" s="22"/>
    </row>
    <row r="22" spans="1:12" ht="24">
      <c r="A22" s="109"/>
      <c r="B22" s="10" t="s">
        <v>49</v>
      </c>
      <c r="C22" s="16" t="s">
        <v>55</v>
      </c>
      <c r="D22" s="12">
        <v>6</v>
      </c>
      <c r="E22" s="13"/>
      <c r="F22" s="11" t="s">
        <v>51</v>
      </c>
      <c r="G22" s="14">
        <v>1.5</v>
      </c>
      <c r="H22" s="111"/>
      <c r="I22" s="10" t="s">
        <v>49</v>
      </c>
      <c r="J22" s="16" t="s">
        <v>56</v>
      </c>
      <c r="K22" s="12">
        <v>12</v>
      </c>
      <c r="L22" s="22"/>
    </row>
    <row r="23" spans="1:12">
      <c r="A23" s="109"/>
      <c r="B23" s="10"/>
      <c r="C23" s="16"/>
      <c r="D23" s="12"/>
      <c r="E23" s="13"/>
      <c r="F23" s="11"/>
      <c r="G23" s="14"/>
      <c r="H23" s="111"/>
      <c r="I23" s="10"/>
      <c r="J23" s="16"/>
      <c r="K23" s="12"/>
      <c r="L23" s="22"/>
    </row>
    <row r="24" spans="1:12" ht="24">
      <c r="A24" s="109"/>
      <c r="B24" s="10" t="s">
        <v>57</v>
      </c>
      <c r="C24" s="11" t="s">
        <v>58</v>
      </c>
      <c r="D24" s="12">
        <v>12</v>
      </c>
      <c r="E24" s="13">
        <v>6</v>
      </c>
      <c r="F24" s="11" t="s">
        <v>42</v>
      </c>
      <c r="G24" s="14">
        <v>1</v>
      </c>
      <c r="H24" s="111"/>
      <c r="I24" s="10" t="s">
        <v>57</v>
      </c>
      <c r="J24" s="11" t="s">
        <v>59</v>
      </c>
      <c r="K24" s="12">
        <v>30</v>
      </c>
      <c r="L24" s="22"/>
    </row>
    <row r="25" spans="1:12" ht="24">
      <c r="A25" s="109"/>
      <c r="B25" s="10" t="s">
        <v>57</v>
      </c>
      <c r="C25" s="11" t="s">
        <v>60</v>
      </c>
      <c r="D25" s="12">
        <v>18</v>
      </c>
      <c r="E25" s="13"/>
      <c r="F25" s="11" t="s">
        <v>42</v>
      </c>
      <c r="G25" s="14">
        <v>1.5</v>
      </c>
      <c r="H25" s="111"/>
      <c r="I25" s="10" t="s">
        <v>57</v>
      </c>
      <c r="J25" s="11" t="s">
        <v>61</v>
      </c>
      <c r="K25" s="12">
        <v>24</v>
      </c>
      <c r="L25" s="22"/>
    </row>
    <row r="26" spans="1:12">
      <c r="A26" s="109"/>
      <c r="B26" s="10"/>
      <c r="C26" s="16"/>
      <c r="D26" s="12"/>
      <c r="E26" s="13"/>
      <c r="F26" s="11"/>
      <c r="G26" s="14"/>
      <c r="H26" s="111"/>
      <c r="I26" s="10"/>
      <c r="J26" s="16"/>
      <c r="K26" s="12"/>
      <c r="L26" s="22"/>
    </row>
    <row r="27" spans="1:12" ht="24">
      <c r="A27" s="109"/>
      <c r="B27" s="10" t="s">
        <v>62</v>
      </c>
      <c r="C27" s="16" t="s">
        <v>63</v>
      </c>
      <c r="D27" s="12">
        <v>18</v>
      </c>
      <c r="E27" s="13"/>
      <c r="F27" s="11" t="s">
        <v>42</v>
      </c>
      <c r="G27" s="14">
        <v>1</v>
      </c>
      <c r="H27" s="111"/>
      <c r="I27" s="10" t="s">
        <v>62</v>
      </c>
      <c r="J27" s="16" t="s">
        <v>64</v>
      </c>
      <c r="K27" s="12">
        <v>30</v>
      </c>
      <c r="L27" s="22"/>
    </row>
    <row r="28" spans="1:12" ht="24">
      <c r="A28" s="109"/>
      <c r="B28" s="10" t="s">
        <v>62</v>
      </c>
      <c r="C28" s="16" t="s">
        <v>65</v>
      </c>
      <c r="D28" s="12">
        <v>12</v>
      </c>
      <c r="E28" s="13"/>
      <c r="F28" s="11" t="s">
        <v>66</v>
      </c>
      <c r="G28" s="14">
        <v>1</v>
      </c>
      <c r="H28" s="111"/>
      <c r="I28" s="10"/>
      <c r="J28" s="16"/>
      <c r="K28" s="12"/>
      <c r="L28" s="22"/>
    </row>
    <row r="29" spans="1:12">
      <c r="A29" s="109"/>
      <c r="B29" s="10"/>
      <c r="C29" s="11"/>
      <c r="D29" s="12"/>
      <c r="E29" s="13"/>
      <c r="F29" s="11"/>
      <c r="G29" s="14"/>
      <c r="H29" s="111"/>
      <c r="I29" s="10"/>
      <c r="J29" s="11"/>
      <c r="K29" s="12"/>
      <c r="L29" s="22"/>
    </row>
    <row r="30" spans="1:12" ht="24">
      <c r="A30" s="109"/>
      <c r="B30" s="10" t="s">
        <v>67</v>
      </c>
      <c r="C30" s="11" t="s">
        <v>68</v>
      </c>
      <c r="D30" s="12"/>
      <c r="E30" s="13"/>
      <c r="F30" s="11" t="s">
        <v>69</v>
      </c>
      <c r="G30" s="14">
        <v>1.5</v>
      </c>
      <c r="H30" s="111"/>
      <c r="I30" s="10" t="s">
        <v>67</v>
      </c>
      <c r="J30" s="11" t="s">
        <v>68</v>
      </c>
      <c r="K30" s="12">
        <v>30</v>
      </c>
      <c r="L30" s="22"/>
    </row>
    <row r="31" spans="1:12">
      <c r="A31" s="109"/>
      <c r="B31" s="10"/>
      <c r="C31" s="11"/>
      <c r="D31" s="12"/>
      <c r="E31" s="13"/>
      <c r="F31" s="11"/>
      <c r="G31" s="14"/>
      <c r="H31" s="111"/>
      <c r="I31" s="10"/>
      <c r="J31" s="11"/>
      <c r="K31" s="12"/>
      <c r="L31" s="22"/>
    </row>
    <row r="32" spans="1:12">
      <c r="A32" s="109"/>
      <c r="B32" s="10"/>
      <c r="C32" s="16"/>
      <c r="D32" s="12"/>
      <c r="E32" s="13"/>
      <c r="F32" s="11"/>
      <c r="G32" s="14"/>
      <c r="H32" s="111"/>
      <c r="I32" s="10"/>
      <c r="J32" s="16"/>
      <c r="K32" s="12"/>
      <c r="L32" s="22"/>
    </row>
    <row r="33" spans="1:12">
      <c r="A33" s="109"/>
      <c r="B33" s="10"/>
      <c r="C33" s="11"/>
      <c r="D33" s="12"/>
      <c r="E33" s="13"/>
      <c r="F33" s="11"/>
      <c r="G33" s="14"/>
      <c r="H33" s="111"/>
      <c r="I33" s="10" t="s">
        <v>70</v>
      </c>
      <c r="J33" s="11" t="s">
        <v>71</v>
      </c>
      <c r="K33" s="12">
        <v>12</v>
      </c>
      <c r="L33" s="22"/>
    </row>
    <row r="34" spans="1:12" ht="24">
      <c r="A34" s="109"/>
      <c r="B34" s="10"/>
      <c r="C34" s="11"/>
      <c r="D34" s="12"/>
      <c r="E34" s="13"/>
      <c r="F34" s="11"/>
      <c r="G34" s="14"/>
      <c r="H34" s="111"/>
      <c r="I34" s="10" t="s">
        <v>70</v>
      </c>
      <c r="J34" s="11" t="s">
        <v>72</v>
      </c>
      <c r="K34" s="12">
        <v>12</v>
      </c>
      <c r="L34" s="22"/>
    </row>
    <row r="35" spans="1:12">
      <c r="A35" s="109"/>
      <c r="B35" s="10"/>
      <c r="C35" s="11"/>
      <c r="D35" s="12"/>
      <c r="E35" s="13"/>
      <c r="F35" s="11"/>
      <c r="G35" s="14"/>
      <c r="H35" s="111"/>
      <c r="I35" s="10"/>
      <c r="J35" s="11"/>
      <c r="K35" s="12"/>
      <c r="L35" s="22"/>
    </row>
    <row r="36" spans="1:12">
      <c r="A36" s="109"/>
      <c r="B36" s="10" t="s">
        <v>73</v>
      </c>
      <c r="C36" s="16"/>
      <c r="D36" s="12"/>
      <c r="E36" s="13"/>
      <c r="F36" s="11"/>
      <c r="G36" s="14"/>
      <c r="H36" s="111"/>
      <c r="I36" s="10" t="s">
        <v>73</v>
      </c>
      <c r="J36" s="16"/>
      <c r="K36" s="12"/>
      <c r="L36" s="22"/>
    </row>
    <row r="37" spans="1:12">
      <c r="A37" s="109"/>
      <c r="B37" s="10"/>
      <c r="C37" s="16"/>
      <c r="D37" s="12"/>
      <c r="E37" s="13"/>
      <c r="F37" s="11"/>
      <c r="G37" s="14"/>
      <c r="H37" s="111"/>
      <c r="I37" s="10" t="s">
        <v>73</v>
      </c>
      <c r="J37" s="16"/>
      <c r="K37" s="12"/>
      <c r="L37" s="22"/>
    </row>
    <row r="38" spans="1:12">
      <c r="A38" s="109"/>
      <c r="B38" s="10"/>
      <c r="C38" s="11"/>
      <c r="D38" s="12"/>
      <c r="E38" s="13"/>
      <c r="F38" s="11"/>
      <c r="G38" s="14"/>
      <c r="H38" s="111"/>
      <c r="I38" s="10"/>
      <c r="J38" s="11"/>
      <c r="K38" s="12"/>
      <c r="L38" s="22"/>
    </row>
    <row r="39" spans="1:12">
      <c r="A39" s="109"/>
      <c r="B39" s="10"/>
      <c r="C39" s="11"/>
      <c r="D39" s="12"/>
      <c r="E39" s="13"/>
      <c r="F39" s="11"/>
      <c r="G39" s="17"/>
      <c r="H39" s="111"/>
      <c r="I39" s="10"/>
      <c r="J39" s="11"/>
      <c r="K39" s="12"/>
      <c r="L39" s="22"/>
    </row>
    <row r="40" spans="1:12">
      <c r="A40" s="109"/>
      <c r="B40" s="10"/>
      <c r="C40" s="11"/>
      <c r="D40" s="12"/>
      <c r="E40" s="13"/>
      <c r="F40" s="11"/>
      <c r="G40" s="17"/>
      <c r="H40" s="111"/>
      <c r="I40" s="10"/>
      <c r="J40" s="11"/>
      <c r="K40" s="12"/>
      <c r="L40" s="22"/>
    </row>
    <row r="41" spans="1:12">
      <c r="A41" s="109"/>
      <c r="B41" s="10"/>
      <c r="C41" s="16"/>
      <c r="D41" s="12"/>
      <c r="E41" s="13"/>
      <c r="F41" s="11"/>
      <c r="G41" s="17"/>
      <c r="H41" s="111"/>
      <c r="I41" s="10"/>
      <c r="J41" s="16"/>
      <c r="K41" s="12"/>
      <c r="L41" s="22"/>
    </row>
    <row r="42" spans="1:12">
      <c r="A42" s="2"/>
      <c r="B42" s="18"/>
      <c r="C42" s="18"/>
      <c r="D42" s="18"/>
      <c r="E42" s="18"/>
      <c r="F42" s="2"/>
      <c r="G42" s="2"/>
      <c r="H42" s="2"/>
      <c r="I42" s="2"/>
      <c r="J42" s="104"/>
      <c r="K42" s="105"/>
      <c r="L42" s="22"/>
    </row>
    <row r="43" spans="1:12">
      <c r="A43" s="24" t="s">
        <v>74</v>
      </c>
      <c r="B43" s="15"/>
      <c r="C43" s="19"/>
      <c r="D43" s="20"/>
      <c r="E43" s="21"/>
      <c r="F43" s="22"/>
      <c r="G43" s="23"/>
      <c r="H43" s="23" t="s">
        <v>75</v>
      </c>
      <c r="I43" s="23"/>
      <c r="J43" s="22"/>
      <c r="K43" s="22"/>
      <c r="L43" s="22"/>
    </row>
    <row r="44" spans="1:12">
      <c r="A44" s="24" t="s">
        <v>76</v>
      </c>
      <c r="B44" s="15"/>
      <c r="C44" s="19"/>
      <c r="D44" s="20"/>
      <c r="E44" s="21"/>
      <c r="F44" s="22"/>
      <c r="G44" s="23"/>
      <c r="H44" s="23" t="s">
        <v>77</v>
      </c>
      <c r="I44" s="23"/>
      <c r="J44" s="22"/>
      <c r="K44" s="22"/>
      <c r="L44" s="22"/>
    </row>
    <row r="45" spans="1:12">
      <c r="A45" s="24" t="s">
        <v>78</v>
      </c>
      <c r="B45" s="15"/>
      <c r="C45" s="19"/>
      <c r="D45" s="20"/>
      <c r="E45" s="21"/>
      <c r="F45" s="22"/>
      <c r="G45" s="23"/>
      <c r="H45" s="23" t="s">
        <v>79</v>
      </c>
      <c r="I45" s="23"/>
      <c r="J45" s="22"/>
      <c r="K45" s="22"/>
      <c r="L45" s="22"/>
    </row>
    <row r="46" spans="1:12">
      <c r="A46" s="24" t="s">
        <v>80</v>
      </c>
      <c r="B46" s="15"/>
      <c r="C46" s="26"/>
      <c r="D46" s="20"/>
      <c r="E46" s="21"/>
      <c r="F46" s="22"/>
      <c r="G46" s="23"/>
      <c r="H46" s="23" t="s">
        <v>81</v>
      </c>
      <c r="I46" s="23"/>
      <c r="J46" s="22"/>
      <c r="K46" s="22"/>
      <c r="L46" s="22"/>
    </row>
    <row r="47" spans="1:12">
      <c r="A47" s="24" t="s">
        <v>82</v>
      </c>
      <c r="B47" s="21"/>
      <c r="C47" s="21"/>
      <c r="D47" s="21"/>
      <c r="E47" s="21"/>
      <c r="F47" s="22"/>
      <c r="G47" s="23"/>
      <c r="H47" s="23" t="s">
        <v>83</v>
      </c>
      <c r="I47" s="23"/>
      <c r="J47" s="22"/>
      <c r="K47" s="22"/>
      <c r="L47" s="22"/>
    </row>
    <row r="48" spans="1:12">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sheetPr codeName="Sheet3"/>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18" t="s">
        <v>1</v>
      </c>
      <c r="B1" s="119"/>
      <c r="C1" s="119"/>
      <c r="D1" s="119"/>
      <c r="E1" s="119"/>
      <c r="F1" s="119"/>
      <c r="G1" s="120"/>
      <c r="H1" s="121" t="s">
        <v>2</v>
      </c>
      <c r="I1" s="121"/>
      <c r="J1" s="122">
        <v>41908</v>
      </c>
      <c r="K1" s="122"/>
      <c r="L1" s="25"/>
    </row>
    <row r="2" spans="1:12">
      <c r="A2" s="1"/>
      <c r="B2" s="116" t="s">
        <v>3</v>
      </c>
      <c r="C2" s="104"/>
      <c r="D2" s="104"/>
      <c r="E2" s="104"/>
      <c r="F2" s="104"/>
      <c r="G2" s="105"/>
      <c r="H2" s="117" t="s">
        <v>4</v>
      </c>
      <c r="I2" s="117"/>
      <c r="J2" s="117"/>
      <c r="K2" s="117"/>
      <c r="L2" s="24"/>
    </row>
    <row r="3" spans="1:12" ht="42" customHeight="1">
      <c r="A3" s="4" t="s">
        <v>5</v>
      </c>
      <c r="B3" s="112"/>
      <c r="C3" s="113"/>
      <c r="D3" s="113"/>
      <c r="E3" s="113"/>
      <c r="F3" s="113"/>
      <c r="G3" s="114"/>
      <c r="H3" s="115"/>
      <c r="I3" s="115"/>
      <c r="J3" s="115"/>
      <c r="K3" s="115"/>
      <c r="L3" s="24"/>
    </row>
    <row r="4" spans="1:12">
      <c r="A4" s="116" t="s">
        <v>6</v>
      </c>
      <c r="B4" s="104"/>
      <c r="C4" s="104"/>
      <c r="D4" s="104"/>
      <c r="E4" s="104"/>
      <c r="F4" s="104"/>
      <c r="G4" s="105"/>
      <c r="H4" s="117" t="s">
        <v>7</v>
      </c>
      <c r="I4" s="117"/>
      <c r="J4" s="117"/>
      <c r="K4" s="117"/>
      <c r="L4" s="24"/>
    </row>
    <row r="5" spans="1:12" ht="24">
      <c r="A5" s="5"/>
      <c r="B5" s="3" t="s">
        <v>8</v>
      </c>
      <c r="C5" s="116" t="s">
        <v>9</v>
      </c>
      <c r="D5" s="104"/>
      <c r="E5" s="104"/>
      <c r="F5" s="105"/>
      <c r="G5" s="6" t="s">
        <v>10</v>
      </c>
      <c r="H5" s="3" t="s">
        <v>8</v>
      </c>
      <c r="I5" s="117" t="s">
        <v>11</v>
      </c>
      <c r="J5" s="117"/>
      <c r="K5" s="117"/>
      <c r="L5" s="24"/>
    </row>
    <row r="6" spans="1:12" ht="28.5" customHeight="1">
      <c r="A6" s="106" t="s">
        <v>12</v>
      </c>
      <c r="B6" s="7" t="s">
        <v>13</v>
      </c>
      <c r="C6" s="100" t="s">
        <v>86</v>
      </c>
      <c r="D6" s="101"/>
      <c r="E6" s="101"/>
      <c r="F6" s="102"/>
      <c r="G6" s="8"/>
      <c r="H6" s="7" t="s">
        <v>13</v>
      </c>
      <c r="I6" s="103" t="s">
        <v>87</v>
      </c>
      <c r="J6" s="103"/>
      <c r="K6" s="103"/>
      <c r="L6" s="24"/>
    </row>
    <row r="7" spans="1:12" ht="37.5" customHeight="1">
      <c r="A7" s="107"/>
      <c r="B7" s="7" t="s">
        <v>16</v>
      </c>
      <c r="C7" s="100" t="s">
        <v>88</v>
      </c>
      <c r="D7" s="101"/>
      <c r="E7" s="101"/>
      <c r="F7" s="102"/>
      <c r="G7" s="8"/>
      <c r="H7" s="7" t="s">
        <v>16</v>
      </c>
      <c r="I7" s="103" t="s">
        <v>89</v>
      </c>
      <c r="J7" s="103"/>
      <c r="K7" s="103"/>
      <c r="L7" s="24"/>
    </row>
    <row r="8" spans="1:12" ht="24" customHeight="1">
      <c r="A8" s="107"/>
      <c r="B8" s="7" t="s">
        <v>19</v>
      </c>
      <c r="C8" s="100" t="s">
        <v>90</v>
      </c>
      <c r="D8" s="101"/>
      <c r="E8" s="101"/>
      <c r="F8" s="102"/>
      <c r="G8" s="8"/>
      <c r="H8" s="7" t="s">
        <v>19</v>
      </c>
      <c r="I8" s="103" t="s">
        <v>91</v>
      </c>
      <c r="J8" s="103"/>
      <c r="K8" s="103"/>
      <c r="L8" s="24"/>
    </row>
    <row r="9" spans="1:12" ht="18" customHeight="1">
      <c r="A9" s="107"/>
      <c r="B9" s="7" t="s">
        <v>22</v>
      </c>
      <c r="C9" s="100" t="s">
        <v>24</v>
      </c>
      <c r="D9" s="101"/>
      <c r="E9" s="101"/>
      <c r="F9" s="102"/>
      <c r="G9" s="8"/>
      <c r="H9" s="7" t="s">
        <v>22</v>
      </c>
      <c r="I9" s="103" t="s">
        <v>92</v>
      </c>
      <c r="J9" s="103"/>
      <c r="K9" s="103"/>
      <c r="L9" s="24"/>
    </row>
    <row r="10" spans="1:12" ht="24">
      <c r="A10" s="5"/>
      <c r="B10" s="3" t="s">
        <v>25</v>
      </c>
      <c r="C10" s="3" t="s">
        <v>26</v>
      </c>
      <c r="D10" s="3" t="s">
        <v>27</v>
      </c>
      <c r="E10" s="3" t="s">
        <v>28</v>
      </c>
      <c r="F10" s="3" t="s">
        <v>29</v>
      </c>
      <c r="G10" s="3" t="s">
        <v>30</v>
      </c>
      <c r="H10" s="9"/>
      <c r="I10" s="9" t="s">
        <v>25</v>
      </c>
      <c r="J10" s="9" t="s">
        <v>26</v>
      </c>
      <c r="K10" s="9" t="s">
        <v>27</v>
      </c>
      <c r="L10" s="22"/>
    </row>
    <row r="11" spans="1:12">
      <c r="A11" s="108" t="s">
        <v>31</v>
      </c>
      <c r="B11" s="10" t="s">
        <v>32</v>
      </c>
      <c r="C11" s="11" t="s">
        <v>36</v>
      </c>
      <c r="D11" s="12">
        <v>18</v>
      </c>
      <c r="E11" s="13"/>
      <c r="F11" s="11" t="s">
        <v>38</v>
      </c>
      <c r="G11" s="14">
        <v>1</v>
      </c>
      <c r="H11" s="110" t="s">
        <v>35</v>
      </c>
      <c r="I11" s="10" t="s">
        <v>32</v>
      </c>
      <c r="J11" s="11" t="s">
        <v>93</v>
      </c>
      <c r="K11" s="12">
        <v>24</v>
      </c>
      <c r="L11" s="22"/>
    </row>
    <row r="12" spans="1:12" ht="24">
      <c r="A12" s="109"/>
      <c r="B12" s="10" t="s">
        <v>32</v>
      </c>
      <c r="C12" s="11" t="s">
        <v>39</v>
      </c>
      <c r="D12" s="12">
        <v>6</v>
      </c>
      <c r="E12" s="13"/>
      <c r="F12" s="11" t="s">
        <v>94</v>
      </c>
      <c r="G12" s="14">
        <v>1</v>
      </c>
      <c r="H12" s="111"/>
      <c r="I12" s="10" t="s">
        <v>32</v>
      </c>
      <c r="J12" s="16" t="s">
        <v>95</v>
      </c>
      <c r="K12" s="12"/>
      <c r="L12" s="22"/>
    </row>
    <row r="13" spans="1:12">
      <c r="A13" s="109"/>
      <c r="B13" s="10" t="s">
        <v>32</v>
      </c>
      <c r="C13" s="11" t="s">
        <v>96</v>
      </c>
      <c r="D13" s="12">
        <v>6</v>
      </c>
      <c r="E13" s="13"/>
      <c r="F13" s="11" t="s">
        <v>97</v>
      </c>
      <c r="G13" s="14">
        <v>1</v>
      </c>
      <c r="H13" s="111"/>
      <c r="I13" s="10"/>
      <c r="J13" s="16"/>
      <c r="K13" s="12"/>
      <c r="L13" s="22"/>
    </row>
    <row r="14" spans="1:12">
      <c r="A14" s="109"/>
      <c r="B14" s="10"/>
      <c r="C14" s="16"/>
      <c r="D14" s="12"/>
      <c r="E14" s="13"/>
      <c r="F14" s="11"/>
      <c r="G14" s="14"/>
      <c r="H14" s="111"/>
      <c r="I14" s="10" t="s">
        <v>40</v>
      </c>
      <c r="J14" s="16" t="s">
        <v>98</v>
      </c>
      <c r="K14" s="12">
        <v>15</v>
      </c>
      <c r="L14" s="22"/>
    </row>
    <row r="15" spans="1:12">
      <c r="A15" s="109"/>
      <c r="B15" s="10" t="s">
        <v>40</v>
      </c>
      <c r="C15" s="16" t="s">
        <v>43</v>
      </c>
      <c r="D15" s="12">
        <v>15</v>
      </c>
      <c r="E15" s="13"/>
      <c r="F15" s="11" t="s">
        <v>42</v>
      </c>
      <c r="G15" s="14">
        <v>1</v>
      </c>
      <c r="H15" s="111"/>
      <c r="I15" s="10" t="s">
        <v>40</v>
      </c>
      <c r="J15" s="16" t="s">
        <v>99</v>
      </c>
      <c r="K15" s="12">
        <v>9</v>
      </c>
      <c r="L15" s="22"/>
    </row>
    <row r="16" spans="1:12">
      <c r="A16" s="109"/>
      <c r="B16" s="10" t="s">
        <v>40</v>
      </c>
      <c r="C16" s="16" t="s">
        <v>44</v>
      </c>
      <c r="D16" s="12">
        <v>15</v>
      </c>
      <c r="E16" s="13"/>
      <c r="F16" s="11" t="s">
        <v>100</v>
      </c>
      <c r="G16" s="14">
        <v>1</v>
      </c>
      <c r="H16" s="111"/>
      <c r="I16" s="10"/>
      <c r="J16" s="16"/>
      <c r="K16" s="12"/>
      <c r="L16" s="22"/>
    </row>
    <row r="17" spans="1:12" ht="24">
      <c r="A17" s="109"/>
      <c r="B17" s="10"/>
      <c r="C17" s="11"/>
      <c r="D17" s="12"/>
      <c r="E17" s="13"/>
      <c r="F17" s="11"/>
      <c r="G17" s="14"/>
      <c r="H17" s="111"/>
      <c r="I17" s="10" t="s">
        <v>45</v>
      </c>
      <c r="J17" s="16" t="s">
        <v>101</v>
      </c>
      <c r="K17" s="12">
        <v>24</v>
      </c>
      <c r="L17" s="22"/>
    </row>
    <row r="18" spans="1:12" ht="24">
      <c r="A18" s="109"/>
      <c r="B18" s="10" t="s">
        <v>45</v>
      </c>
      <c r="C18" s="16" t="s">
        <v>102</v>
      </c>
      <c r="D18" s="12">
        <v>27</v>
      </c>
      <c r="E18" s="13"/>
      <c r="F18" s="11" t="s">
        <v>103</v>
      </c>
      <c r="G18" s="14">
        <v>1</v>
      </c>
      <c r="H18" s="111"/>
      <c r="I18" s="10" t="s">
        <v>45</v>
      </c>
      <c r="J18" s="16" t="s">
        <v>104</v>
      </c>
      <c r="K18" s="12"/>
      <c r="L18" s="22"/>
    </row>
    <row r="19" spans="1:12">
      <c r="A19" s="109"/>
      <c r="B19" s="10" t="s">
        <v>45</v>
      </c>
      <c r="C19" s="16" t="s">
        <v>105</v>
      </c>
      <c r="D19" s="12">
        <v>3</v>
      </c>
      <c r="E19" s="13"/>
      <c r="F19" s="11" t="s">
        <v>42</v>
      </c>
      <c r="G19" s="14">
        <v>1</v>
      </c>
      <c r="H19" s="111"/>
      <c r="I19" s="10"/>
      <c r="J19" s="16"/>
      <c r="K19" s="12"/>
      <c r="L19" s="22"/>
    </row>
    <row r="20" spans="1:12" ht="24">
      <c r="A20" s="109"/>
      <c r="B20" s="10"/>
      <c r="C20" s="16"/>
      <c r="D20" s="12"/>
      <c r="E20" s="13"/>
      <c r="F20" s="11"/>
      <c r="G20" s="14"/>
      <c r="H20" s="111"/>
      <c r="I20" s="10" t="s">
        <v>49</v>
      </c>
      <c r="J20" s="16" t="s">
        <v>106</v>
      </c>
      <c r="K20" s="12">
        <v>12</v>
      </c>
      <c r="L20" s="22"/>
    </row>
    <row r="21" spans="1:12" ht="24">
      <c r="A21" s="109"/>
      <c r="B21" s="10" t="s">
        <v>49</v>
      </c>
      <c r="C21" s="16" t="s">
        <v>54</v>
      </c>
      <c r="D21" s="12">
        <v>6</v>
      </c>
      <c r="E21" s="13"/>
      <c r="F21" s="11" t="s">
        <v>42</v>
      </c>
      <c r="G21" s="14">
        <v>1</v>
      </c>
      <c r="H21" s="111"/>
      <c r="I21" s="10" t="s">
        <v>49</v>
      </c>
      <c r="J21" s="16" t="s">
        <v>107</v>
      </c>
      <c r="K21" s="12">
        <v>12</v>
      </c>
      <c r="L21" s="22"/>
    </row>
    <row r="22" spans="1:12" ht="24">
      <c r="A22" s="109"/>
      <c r="B22" s="10" t="s">
        <v>49</v>
      </c>
      <c r="C22" s="16" t="s">
        <v>56</v>
      </c>
      <c r="D22" s="12">
        <v>12</v>
      </c>
      <c r="E22" s="13"/>
      <c r="F22" s="11" t="s">
        <v>108</v>
      </c>
      <c r="G22" s="14">
        <v>1</v>
      </c>
      <c r="H22" s="111"/>
      <c r="I22" s="10"/>
      <c r="J22" s="16"/>
      <c r="K22" s="12"/>
      <c r="L22" s="22"/>
    </row>
    <row r="23" spans="1:12" ht="36">
      <c r="A23" s="109"/>
      <c r="B23" s="10" t="s">
        <v>49</v>
      </c>
      <c r="C23" s="16" t="s">
        <v>109</v>
      </c>
      <c r="D23" s="12">
        <v>6</v>
      </c>
      <c r="E23" s="13"/>
      <c r="F23" s="11" t="s">
        <v>42</v>
      </c>
      <c r="G23" s="14">
        <v>1</v>
      </c>
      <c r="H23" s="111"/>
      <c r="I23" s="10" t="s">
        <v>57</v>
      </c>
      <c r="J23" s="11" t="s">
        <v>110</v>
      </c>
      <c r="K23" s="12">
        <v>12</v>
      </c>
      <c r="L23" s="22"/>
    </row>
    <row r="24" spans="1:12">
      <c r="A24" s="109"/>
      <c r="B24" s="10"/>
      <c r="C24" s="16"/>
      <c r="D24" s="12"/>
      <c r="E24" s="13"/>
      <c r="F24" s="11"/>
      <c r="G24" s="14"/>
      <c r="H24" s="111"/>
      <c r="I24" s="10" t="s">
        <v>57</v>
      </c>
      <c r="J24" s="11" t="s">
        <v>111</v>
      </c>
      <c r="K24" s="12">
        <v>12</v>
      </c>
      <c r="L24" s="22"/>
    </row>
    <row r="25" spans="1:12" ht="24.75" customHeight="1">
      <c r="A25" s="109"/>
      <c r="B25" s="10" t="s">
        <v>57</v>
      </c>
      <c r="C25" s="11" t="s">
        <v>112</v>
      </c>
      <c r="D25" s="12">
        <v>30</v>
      </c>
      <c r="E25" s="13"/>
      <c r="F25" s="11" t="s">
        <v>42</v>
      </c>
      <c r="G25" s="14">
        <v>1.5</v>
      </c>
      <c r="H25" s="111"/>
      <c r="I25" s="10"/>
      <c r="J25" s="16"/>
      <c r="K25" s="12"/>
      <c r="L25" s="22"/>
    </row>
    <row r="26" spans="1:12">
      <c r="A26" s="109"/>
      <c r="B26" s="10"/>
      <c r="C26" s="16"/>
      <c r="D26" s="12"/>
      <c r="E26" s="13"/>
      <c r="F26" s="11"/>
      <c r="G26" s="14"/>
      <c r="H26" s="111"/>
      <c r="I26" s="10" t="s">
        <v>62</v>
      </c>
      <c r="J26" s="16" t="s">
        <v>113</v>
      </c>
      <c r="K26" s="12"/>
      <c r="L26" s="22"/>
    </row>
    <row r="27" spans="1:12">
      <c r="A27" s="109"/>
      <c r="B27" s="10" t="s">
        <v>62</v>
      </c>
      <c r="C27" s="16" t="s">
        <v>114</v>
      </c>
      <c r="D27" s="12">
        <v>24</v>
      </c>
      <c r="E27" s="13"/>
      <c r="F27" s="11" t="s">
        <v>42</v>
      </c>
      <c r="G27" s="14">
        <v>1</v>
      </c>
      <c r="H27" s="111"/>
      <c r="I27" s="10"/>
      <c r="J27" s="11"/>
      <c r="K27" s="12"/>
      <c r="L27" s="22"/>
    </row>
    <row r="28" spans="1:12" ht="24">
      <c r="A28" s="109"/>
      <c r="B28" s="10" t="s">
        <v>62</v>
      </c>
      <c r="C28" s="16" t="s">
        <v>115</v>
      </c>
      <c r="D28" s="12">
        <v>6</v>
      </c>
      <c r="E28" s="13"/>
      <c r="F28" s="11" t="s">
        <v>42</v>
      </c>
      <c r="G28" s="14">
        <v>1</v>
      </c>
      <c r="H28" s="111"/>
      <c r="I28" s="10" t="s">
        <v>67</v>
      </c>
      <c r="J28" s="11" t="s">
        <v>68</v>
      </c>
      <c r="K28" s="12">
        <v>24</v>
      </c>
      <c r="L28" s="22"/>
    </row>
    <row r="29" spans="1:12">
      <c r="A29" s="109"/>
      <c r="B29" s="10"/>
      <c r="C29" s="11"/>
      <c r="D29" s="12"/>
      <c r="E29" s="13"/>
      <c r="F29" s="11"/>
      <c r="G29" s="14"/>
      <c r="H29" s="111"/>
      <c r="I29" s="10"/>
      <c r="J29" s="16"/>
      <c r="K29" s="12"/>
      <c r="L29" s="22"/>
    </row>
    <row r="30" spans="1:12">
      <c r="A30" s="109"/>
      <c r="B30" s="10" t="s">
        <v>67</v>
      </c>
      <c r="C30" s="11" t="s">
        <v>116</v>
      </c>
      <c r="D30" s="12"/>
      <c r="E30" s="13"/>
      <c r="F30" s="11" t="s">
        <v>117</v>
      </c>
      <c r="G30" s="14"/>
      <c r="H30" s="111"/>
      <c r="I30" s="10" t="s">
        <v>70</v>
      </c>
      <c r="J30" s="11" t="s">
        <v>118</v>
      </c>
      <c r="K30" s="12">
        <v>6</v>
      </c>
      <c r="L30" s="22"/>
    </row>
    <row r="31" spans="1:12" ht="24">
      <c r="A31" s="109"/>
      <c r="B31" s="10"/>
      <c r="C31" s="16"/>
      <c r="D31" s="12"/>
      <c r="E31" s="13"/>
      <c r="F31" s="11"/>
      <c r="G31" s="14"/>
      <c r="H31" s="111"/>
      <c r="I31" s="10" t="s">
        <v>70</v>
      </c>
      <c r="J31" s="11" t="s">
        <v>119</v>
      </c>
      <c r="K31" s="12">
        <v>18</v>
      </c>
      <c r="L31" s="22"/>
    </row>
    <row r="32" spans="1:12" ht="24">
      <c r="A32" s="109"/>
      <c r="B32" s="10" t="s">
        <v>70</v>
      </c>
      <c r="C32" s="11" t="s">
        <v>120</v>
      </c>
      <c r="D32" s="12">
        <v>30</v>
      </c>
      <c r="E32" s="13"/>
      <c r="F32" s="11"/>
      <c r="G32" s="14">
        <v>1</v>
      </c>
      <c r="H32" s="111"/>
      <c r="I32" s="10"/>
      <c r="J32" s="11"/>
      <c r="K32" s="12"/>
      <c r="L32" s="22"/>
    </row>
    <row r="33" spans="1:12" ht="48">
      <c r="A33" s="109"/>
      <c r="B33" s="10" t="s">
        <v>70</v>
      </c>
      <c r="C33" s="11" t="s">
        <v>121</v>
      </c>
      <c r="D33" s="12"/>
      <c r="E33" s="13"/>
      <c r="F33" s="11"/>
      <c r="G33" s="14"/>
      <c r="H33" s="111"/>
      <c r="I33" s="10" t="s">
        <v>73</v>
      </c>
      <c r="J33" s="16"/>
      <c r="K33" s="12"/>
      <c r="L33" s="22"/>
    </row>
    <row r="34" spans="1:12">
      <c r="A34" s="109"/>
      <c r="B34" s="10"/>
      <c r="C34" s="11"/>
      <c r="D34" s="12"/>
      <c r="E34" s="13"/>
      <c r="F34" s="11"/>
      <c r="G34" s="14"/>
      <c r="H34" s="111"/>
      <c r="I34" s="10" t="s">
        <v>73</v>
      </c>
      <c r="J34" s="16"/>
      <c r="K34" s="12"/>
      <c r="L34" s="22"/>
    </row>
    <row r="35" spans="1:12">
      <c r="A35" s="109"/>
      <c r="B35" s="10" t="s">
        <v>73</v>
      </c>
      <c r="C35" s="16"/>
      <c r="D35" s="12"/>
      <c r="E35" s="13"/>
      <c r="F35" s="11"/>
      <c r="G35" s="14"/>
      <c r="H35" s="111"/>
      <c r="I35" s="10"/>
      <c r="J35" s="16"/>
      <c r="K35" s="12"/>
      <c r="L35" s="22"/>
    </row>
    <row r="36" spans="1:12">
      <c r="A36" s="109"/>
      <c r="B36" s="10"/>
      <c r="C36" s="16"/>
      <c r="D36" s="12"/>
      <c r="E36" s="13"/>
      <c r="F36" s="11"/>
      <c r="G36" s="14"/>
      <c r="H36" s="111"/>
      <c r="I36" s="10"/>
      <c r="J36" s="16"/>
      <c r="K36" s="12"/>
      <c r="L36" s="22"/>
    </row>
    <row r="37" spans="1:12">
      <c r="A37" s="109"/>
      <c r="B37" s="10"/>
      <c r="C37" s="11"/>
      <c r="D37" s="12"/>
      <c r="E37" s="13"/>
      <c r="F37" s="11"/>
      <c r="G37" s="14"/>
      <c r="H37" s="111"/>
      <c r="I37" s="2"/>
      <c r="J37" s="104"/>
      <c r="K37" s="105"/>
      <c r="L37" s="22"/>
    </row>
    <row r="38" spans="1:12">
      <c r="A38" s="109"/>
      <c r="B38" s="10"/>
      <c r="C38" s="11"/>
      <c r="D38" s="12"/>
      <c r="E38" s="13"/>
      <c r="F38" s="11"/>
      <c r="G38" s="17"/>
      <c r="H38" s="111"/>
      <c r="I38" s="23"/>
      <c r="J38" s="22"/>
      <c r="K38" s="22"/>
      <c r="L38" s="22"/>
    </row>
    <row r="39" spans="1:12">
      <c r="A39" s="109"/>
      <c r="B39" s="10"/>
      <c r="C39" s="11"/>
      <c r="D39" s="12"/>
      <c r="E39" s="13"/>
      <c r="F39" s="11"/>
      <c r="G39" s="17"/>
      <c r="H39" s="111"/>
      <c r="I39" s="23"/>
      <c r="J39" s="22"/>
      <c r="K39" s="22"/>
      <c r="L39" s="22"/>
    </row>
    <row r="40" spans="1:12">
      <c r="A40" s="109"/>
      <c r="B40" s="10"/>
      <c r="C40" s="16"/>
      <c r="D40" s="12"/>
      <c r="E40" s="13"/>
      <c r="F40" s="11"/>
      <c r="G40" s="17"/>
      <c r="H40" s="111"/>
      <c r="I40" s="23"/>
      <c r="J40" s="22"/>
      <c r="K40" s="22"/>
      <c r="L40" s="22"/>
    </row>
    <row r="41" spans="1:12">
      <c r="A41" s="109"/>
      <c r="B41" s="18"/>
      <c r="C41" s="18"/>
      <c r="D41" s="18"/>
      <c r="E41" s="18"/>
      <c r="F41" s="2"/>
      <c r="G41" s="2"/>
      <c r="H41" s="111"/>
      <c r="I41" s="23"/>
      <c r="J41" s="22"/>
      <c r="K41" s="22"/>
      <c r="L41" s="22"/>
    </row>
    <row r="42" spans="1:12">
      <c r="A42" s="109"/>
      <c r="B42" s="15"/>
      <c r="C42" s="19"/>
      <c r="D42" s="20"/>
      <c r="E42" s="21"/>
      <c r="F42" s="22"/>
      <c r="G42" s="23"/>
      <c r="H42" s="111"/>
      <c r="I42" s="23"/>
      <c r="J42" s="22"/>
      <c r="K42" s="22"/>
      <c r="L42" s="22"/>
    </row>
    <row r="43" spans="1:12">
      <c r="A43" s="2"/>
      <c r="B43" s="15"/>
      <c r="C43" s="19"/>
      <c r="D43" s="20"/>
      <c r="E43" s="21"/>
      <c r="F43" s="22"/>
      <c r="G43" s="23"/>
      <c r="H43" s="2"/>
      <c r="I43" s="23"/>
      <c r="J43" s="22"/>
      <c r="K43" s="22"/>
      <c r="L43" s="22"/>
    </row>
    <row r="44" spans="1:12">
      <c r="A44" s="24" t="s">
        <v>74</v>
      </c>
      <c r="B44" s="15"/>
      <c r="C44" s="19"/>
      <c r="D44" s="20"/>
      <c r="E44" s="21"/>
      <c r="F44" s="22"/>
      <c r="G44" s="23"/>
      <c r="H44" s="23" t="s">
        <v>75</v>
      </c>
      <c r="L44" s="22"/>
    </row>
    <row r="45" spans="1:12">
      <c r="A45" s="24" t="s">
        <v>76</v>
      </c>
      <c r="B45" s="15"/>
      <c r="C45" s="26"/>
      <c r="D45" s="20"/>
      <c r="E45" s="21"/>
      <c r="F45" s="22"/>
      <c r="G45" s="23"/>
      <c r="H45" s="23" t="s">
        <v>77</v>
      </c>
      <c r="L45" s="22"/>
    </row>
    <row r="46" spans="1:12">
      <c r="A46" s="24" t="s">
        <v>78</v>
      </c>
      <c r="B46" s="21"/>
      <c r="C46" s="21"/>
      <c r="D46" s="21"/>
      <c r="E46" s="21"/>
      <c r="F46" s="22"/>
      <c r="G46" s="23"/>
      <c r="H46" s="23" t="s">
        <v>79</v>
      </c>
      <c r="L46" s="22"/>
    </row>
    <row r="47" spans="1:12">
      <c r="A47" s="24" t="s">
        <v>80</v>
      </c>
      <c r="B47" s="22"/>
      <c r="C47" s="22"/>
      <c r="D47" s="22"/>
      <c r="E47" s="22"/>
      <c r="F47" s="22"/>
      <c r="G47" s="23"/>
      <c r="H47" s="23" t="s">
        <v>81</v>
      </c>
      <c r="L47" s="22"/>
    </row>
    <row r="48" spans="1:12">
      <c r="A48" s="24" t="s">
        <v>82</v>
      </c>
      <c r="H48" s="23" t="s">
        <v>83</v>
      </c>
      <c r="L48" s="22"/>
    </row>
    <row r="49" spans="1:12">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sheetPr codeName="Sheet4"/>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18" t="s">
        <v>1</v>
      </c>
      <c r="B1" s="119"/>
      <c r="C1" s="119"/>
      <c r="D1" s="119"/>
      <c r="E1" s="119"/>
      <c r="F1" s="119"/>
      <c r="G1" s="120"/>
      <c r="H1" s="121" t="s">
        <v>2</v>
      </c>
      <c r="I1" s="121"/>
      <c r="J1" s="122">
        <v>41922</v>
      </c>
      <c r="K1" s="122"/>
      <c r="L1" s="25"/>
    </row>
    <row r="2" spans="1:12">
      <c r="A2" s="1"/>
      <c r="B2" s="116" t="s">
        <v>3</v>
      </c>
      <c r="C2" s="104"/>
      <c r="D2" s="104"/>
      <c r="E2" s="104"/>
      <c r="F2" s="104"/>
      <c r="G2" s="105"/>
      <c r="H2" s="117" t="s">
        <v>4</v>
      </c>
      <c r="I2" s="117"/>
      <c r="J2" s="117"/>
      <c r="K2" s="117"/>
      <c r="L2" s="24"/>
    </row>
    <row r="3" spans="1:12" ht="42" customHeight="1">
      <c r="A3" s="4" t="s">
        <v>5</v>
      </c>
      <c r="B3" s="112"/>
      <c r="C3" s="113"/>
      <c r="D3" s="113"/>
      <c r="E3" s="113"/>
      <c r="F3" s="113"/>
      <c r="G3" s="114"/>
      <c r="H3" s="115"/>
      <c r="I3" s="115"/>
      <c r="J3" s="115"/>
      <c r="K3" s="115"/>
      <c r="L3" s="24"/>
    </row>
    <row r="4" spans="1:12">
      <c r="A4" s="116" t="s">
        <v>6</v>
      </c>
      <c r="B4" s="104"/>
      <c r="C4" s="104"/>
      <c r="D4" s="104"/>
      <c r="E4" s="104"/>
      <c r="F4" s="104"/>
      <c r="G4" s="105"/>
      <c r="H4" s="117" t="s">
        <v>7</v>
      </c>
      <c r="I4" s="117"/>
      <c r="J4" s="117"/>
      <c r="K4" s="117"/>
      <c r="L4" s="24"/>
    </row>
    <row r="5" spans="1:12" ht="24">
      <c r="A5" s="5"/>
      <c r="B5" s="3" t="s">
        <v>8</v>
      </c>
      <c r="C5" s="116" t="s">
        <v>9</v>
      </c>
      <c r="D5" s="104"/>
      <c r="E5" s="104"/>
      <c r="F5" s="105"/>
      <c r="G5" s="6" t="s">
        <v>10</v>
      </c>
      <c r="H5" s="3" t="s">
        <v>8</v>
      </c>
      <c r="I5" s="117" t="s">
        <v>11</v>
      </c>
      <c r="J5" s="117"/>
      <c r="K5" s="117"/>
      <c r="L5" s="24"/>
    </row>
    <row r="6" spans="1:12" ht="39.75" customHeight="1">
      <c r="A6" s="106" t="s">
        <v>12</v>
      </c>
      <c r="B6" s="7" t="s">
        <v>13</v>
      </c>
      <c r="C6" s="100" t="s">
        <v>122</v>
      </c>
      <c r="D6" s="101"/>
      <c r="E6" s="101"/>
      <c r="F6" s="102"/>
      <c r="G6" s="8"/>
      <c r="H6" s="7" t="s">
        <v>13</v>
      </c>
      <c r="I6" s="103" t="s">
        <v>123</v>
      </c>
      <c r="J6" s="103"/>
      <c r="K6" s="103"/>
      <c r="L6" s="24"/>
    </row>
    <row r="7" spans="1:12" ht="37.5" customHeight="1">
      <c r="A7" s="107"/>
      <c r="B7" s="7" t="s">
        <v>16</v>
      </c>
      <c r="C7" s="100" t="s">
        <v>124</v>
      </c>
      <c r="D7" s="101"/>
      <c r="E7" s="101"/>
      <c r="F7" s="102"/>
      <c r="G7" s="8"/>
      <c r="H7" s="7" t="s">
        <v>16</v>
      </c>
      <c r="I7" s="103" t="s">
        <v>125</v>
      </c>
      <c r="J7" s="103"/>
      <c r="K7" s="103"/>
      <c r="L7" s="24"/>
    </row>
    <row r="8" spans="1:12" ht="24" customHeight="1">
      <c r="A8" s="107"/>
      <c r="B8" s="7" t="s">
        <v>19</v>
      </c>
      <c r="C8" s="100" t="s">
        <v>126</v>
      </c>
      <c r="D8" s="101"/>
      <c r="E8" s="101"/>
      <c r="F8" s="102"/>
      <c r="G8" s="8"/>
      <c r="H8" s="7" t="s">
        <v>19</v>
      </c>
      <c r="I8" s="103" t="s">
        <v>127</v>
      </c>
      <c r="J8" s="103"/>
      <c r="K8" s="103"/>
      <c r="L8" s="24"/>
    </row>
    <row r="9" spans="1:12" ht="18" customHeight="1">
      <c r="A9" s="107"/>
      <c r="B9" s="7" t="s">
        <v>22</v>
      </c>
      <c r="C9" s="100" t="s">
        <v>128</v>
      </c>
      <c r="D9" s="101"/>
      <c r="E9" s="101"/>
      <c r="F9" s="102"/>
      <c r="G9" s="8"/>
      <c r="H9" s="7" t="s">
        <v>22</v>
      </c>
      <c r="I9" s="103" t="s">
        <v>129</v>
      </c>
      <c r="J9" s="103"/>
      <c r="K9" s="103"/>
      <c r="L9" s="24"/>
    </row>
    <row r="10" spans="1:12" ht="24">
      <c r="A10" s="5"/>
      <c r="B10" s="3" t="s">
        <v>25</v>
      </c>
      <c r="C10" s="3" t="s">
        <v>26</v>
      </c>
      <c r="D10" s="3" t="s">
        <v>27</v>
      </c>
      <c r="E10" s="3" t="s">
        <v>28</v>
      </c>
      <c r="F10" s="3" t="s">
        <v>29</v>
      </c>
      <c r="G10" s="3" t="s">
        <v>30</v>
      </c>
      <c r="H10" s="9"/>
      <c r="I10" s="9" t="s">
        <v>25</v>
      </c>
      <c r="J10" s="9" t="s">
        <v>26</v>
      </c>
      <c r="K10" s="9" t="s">
        <v>27</v>
      </c>
      <c r="L10" s="22"/>
    </row>
    <row r="11" spans="1:12" ht="36">
      <c r="A11" s="108" t="s">
        <v>31</v>
      </c>
      <c r="B11" s="10" t="s">
        <v>32</v>
      </c>
      <c r="C11" s="11" t="s">
        <v>130</v>
      </c>
      <c r="D11" s="12">
        <v>18</v>
      </c>
      <c r="E11" s="13"/>
      <c r="F11" s="11" t="s">
        <v>131</v>
      </c>
      <c r="G11" s="14">
        <v>1</v>
      </c>
      <c r="H11" s="110" t="s">
        <v>35</v>
      </c>
      <c r="I11" s="10" t="s">
        <v>32</v>
      </c>
      <c r="J11" s="11" t="s">
        <v>132</v>
      </c>
      <c r="K11" s="12">
        <v>30</v>
      </c>
      <c r="L11" s="22"/>
    </row>
    <row r="12" spans="1:12">
      <c r="A12" s="109"/>
      <c r="B12" s="10" t="s">
        <v>32</v>
      </c>
      <c r="C12" s="11" t="s">
        <v>133</v>
      </c>
      <c r="D12" s="12">
        <v>6</v>
      </c>
      <c r="E12" s="13"/>
      <c r="F12" s="11" t="s">
        <v>134</v>
      </c>
      <c r="G12" s="14">
        <v>1</v>
      </c>
      <c r="H12" s="111"/>
      <c r="I12" s="10"/>
      <c r="J12" s="16"/>
      <c r="K12" s="12"/>
      <c r="L12" s="22"/>
    </row>
    <row r="13" spans="1:12">
      <c r="A13" s="109"/>
      <c r="B13" s="10"/>
      <c r="C13" s="11"/>
      <c r="D13" s="12"/>
      <c r="E13" s="13"/>
      <c r="F13" s="11"/>
      <c r="G13" s="14"/>
      <c r="H13" s="111"/>
      <c r="I13" s="10"/>
      <c r="J13" s="16"/>
      <c r="K13" s="12"/>
      <c r="L13" s="22"/>
    </row>
    <row r="14" spans="1:12">
      <c r="A14" s="109"/>
      <c r="B14" s="10" t="s">
        <v>40</v>
      </c>
      <c r="C14" s="16" t="s">
        <v>135</v>
      </c>
      <c r="D14" s="12">
        <v>15</v>
      </c>
      <c r="E14" s="13"/>
      <c r="F14" s="11" t="s">
        <v>42</v>
      </c>
      <c r="G14" s="14">
        <v>1</v>
      </c>
      <c r="H14" s="111"/>
      <c r="I14" s="10" t="s">
        <v>40</v>
      </c>
      <c r="J14" s="16" t="s">
        <v>136</v>
      </c>
      <c r="K14" s="12">
        <v>30</v>
      </c>
      <c r="L14" s="22"/>
    </row>
    <row r="15" spans="1:12">
      <c r="A15" s="109"/>
      <c r="B15" s="10" t="s">
        <v>40</v>
      </c>
      <c r="C15" s="16" t="s">
        <v>99</v>
      </c>
      <c r="D15" s="12">
        <v>9</v>
      </c>
      <c r="E15" s="13"/>
      <c r="F15" s="11" t="s">
        <v>42</v>
      </c>
      <c r="G15" s="14">
        <v>1</v>
      </c>
      <c r="H15" s="111"/>
      <c r="I15" s="10"/>
      <c r="J15" s="16"/>
      <c r="K15" s="12"/>
      <c r="L15" s="22"/>
    </row>
    <row r="16" spans="1:12">
      <c r="A16" s="109"/>
      <c r="B16" s="10"/>
      <c r="C16" s="16"/>
      <c r="D16" s="12"/>
      <c r="E16" s="13"/>
      <c r="F16" s="11"/>
      <c r="G16" s="14"/>
      <c r="H16" s="111"/>
      <c r="I16" s="10"/>
      <c r="J16" s="16"/>
      <c r="K16" s="12"/>
      <c r="L16" s="22"/>
    </row>
    <row r="17" spans="1:12" ht="24">
      <c r="A17" s="109"/>
      <c r="B17" s="10" t="s">
        <v>45</v>
      </c>
      <c r="C17" s="16" t="s">
        <v>137</v>
      </c>
      <c r="D17" s="12">
        <v>18</v>
      </c>
      <c r="E17" s="13"/>
      <c r="F17" s="11" t="s">
        <v>138</v>
      </c>
      <c r="G17" s="14">
        <v>1</v>
      </c>
      <c r="H17" s="111"/>
      <c r="I17" s="10" t="s">
        <v>45</v>
      </c>
      <c r="J17" s="16" t="s">
        <v>137</v>
      </c>
      <c r="K17" s="12">
        <v>12</v>
      </c>
      <c r="L17" s="22"/>
    </row>
    <row r="18" spans="1:12" ht="24">
      <c r="A18" s="109"/>
      <c r="B18" s="10" t="s">
        <v>45</v>
      </c>
      <c r="C18" s="16" t="s">
        <v>139</v>
      </c>
      <c r="D18" s="12">
        <v>12</v>
      </c>
      <c r="E18" s="13"/>
      <c r="F18" s="11" t="s">
        <v>140</v>
      </c>
      <c r="G18" s="14">
        <v>1</v>
      </c>
      <c r="H18" s="111"/>
      <c r="I18" s="10" t="s">
        <v>45</v>
      </c>
      <c r="J18" s="16" t="s">
        <v>141</v>
      </c>
      <c r="K18" s="12">
        <v>18</v>
      </c>
      <c r="L18" s="22"/>
    </row>
    <row r="19" spans="1:12">
      <c r="A19" s="109"/>
      <c r="B19" s="10"/>
      <c r="C19" s="16"/>
      <c r="D19" s="12"/>
      <c r="E19" s="13"/>
      <c r="F19" s="11"/>
      <c r="G19" s="14"/>
      <c r="H19" s="111"/>
      <c r="I19" s="10"/>
      <c r="J19" s="16"/>
      <c r="K19" s="12"/>
      <c r="L19" s="22"/>
    </row>
    <row r="20" spans="1:12" ht="36">
      <c r="A20" s="109"/>
      <c r="B20" s="10" t="s">
        <v>49</v>
      </c>
      <c r="C20" s="16" t="s">
        <v>106</v>
      </c>
      <c r="D20" s="12">
        <v>12</v>
      </c>
      <c r="E20" s="13"/>
      <c r="F20" s="11" t="s">
        <v>42</v>
      </c>
      <c r="G20" s="14">
        <v>1.5</v>
      </c>
      <c r="H20" s="111"/>
      <c r="I20" s="10" t="s">
        <v>49</v>
      </c>
      <c r="J20" s="16" t="s">
        <v>142</v>
      </c>
      <c r="K20" s="12">
        <v>12</v>
      </c>
      <c r="L20" s="22"/>
    </row>
    <row r="21" spans="1:12" ht="24">
      <c r="A21" s="109"/>
      <c r="B21" s="10" t="s">
        <v>49</v>
      </c>
      <c r="C21" s="16" t="s">
        <v>107</v>
      </c>
      <c r="D21" s="12">
        <v>12</v>
      </c>
      <c r="E21" s="13"/>
      <c r="F21" s="11" t="s">
        <v>143</v>
      </c>
      <c r="G21" s="14">
        <v>1</v>
      </c>
      <c r="H21" s="111"/>
      <c r="I21" s="10" t="s">
        <v>49</v>
      </c>
      <c r="J21" s="16" t="s">
        <v>144</v>
      </c>
      <c r="K21" s="12">
        <v>12</v>
      </c>
      <c r="L21" s="22"/>
    </row>
    <row r="22" spans="1:12" ht="48">
      <c r="A22" s="109"/>
      <c r="B22" s="10" t="s">
        <v>49</v>
      </c>
      <c r="C22" s="16" t="s">
        <v>145</v>
      </c>
      <c r="D22" s="12">
        <v>6</v>
      </c>
      <c r="E22" s="13"/>
      <c r="F22" s="11" t="s">
        <v>146</v>
      </c>
      <c r="G22" s="14">
        <v>1</v>
      </c>
      <c r="H22" s="111"/>
      <c r="I22" s="10" t="s">
        <v>49</v>
      </c>
      <c r="J22" s="16" t="s">
        <v>147</v>
      </c>
      <c r="K22" s="12">
        <v>6</v>
      </c>
      <c r="L22" s="22"/>
    </row>
    <row r="23" spans="1:12">
      <c r="A23" s="109"/>
      <c r="B23" s="10" t="s">
        <v>49</v>
      </c>
      <c r="C23" s="16" t="s">
        <v>148</v>
      </c>
      <c r="D23" s="12"/>
      <c r="E23" s="13"/>
      <c r="F23" s="11"/>
      <c r="G23" s="14"/>
      <c r="H23" s="111"/>
      <c r="I23" s="10"/>
      <c r="J23" s="11"/>
      <c r="K23" s="12"/>
      <c r="L23" s="22"/>
    </row>
    <row r="24" spans="1:12" ht="24">
      <c r="A24" s="109"/>
      <c r="B24" s="10"/>
      <c r="C24" s="16"/>
      <c r="D24" s="12"/>
      <c r="E24" s="13"/>
      <c r="F24" s="11"/>
      <c r="G24" s="14"/>
      <c r="H24" s="111"/>
      <c r="I24" s="10" t="s">
        <v>57</v>
      </c>
      <c r="J24" s="16" t="s">
        <v>149</v>
      </c>
      <c r="K24" s="12">
        <v>12</v>
      </c>
      <c r="L24" s="22"/>
    </row>
    <row r="25" spans="1:12" ht="36">
      <c r="A25" s="109"/>
      <c r="B25" s="10" t="s">
        <v>57</v>
      </c>
      <c r="C25" s="11" t="s">
        <v>150</v>
      </c>
      <c r="D25" s="12">
        <v>24</v>
      </c>
      <c r="E25" s="13"/>
      <c r="F25" s="11" t="s">
        <v>42</v>
      </c>
      <c r="G25" s="14">
        <v>1</v>
      </c>
      <c r="H25" s="111"/>
      <c r="I25" s="10" t="s">
        <v>57</v>
      </c>
      <c r="J25" s="11" t="s">
        <v>151</v>
      </c>
      <c r="K25" s="12">
        <v>18</v>
      </c>
      <c r="L25" s="22"/>
    </row>
    <row r="26" spans="1:12">
      <c r="A26" s="109"/>
      <c r="B26" s="10"/>
      <c r="C26" s="16"/>
      <c r="D26" s="12"/>
      <c r="E26" s="13"/>
      <c r="F26" s="11"/>
      <c r="G26" s="14"/>
      <c r="H26" s="111"/>
      <c r="I26" s="10"/>
      <c r="J26" s="11"/>
      <c r="K26" s="12"/>
      <c r="L26" s="22"/>
    </row>
    <row r="27" spans="1:12">
      <c r="A27" s="109"/>
      <c r="B27" s="10" t="s">
        <v>62</v>
      </c>
      <c r="C27" s="16" t="s">
        <v>152</v>
      </c>
      <c r="D27" s="12">
        <v>24</v>
      </c>
      <c r="E27" s="13"/>
      <c r="F27" s="11" t="s">
        <v>153</v>
      </c>
      <c r="G27" s="14">
        <v>1</v>
      </c>
      <c r="H27" s="111"/>
      <c r="I27" s="10" t="s">
        <v>62</v>
      </c>
      <c r="J27" s="16" t="s">
        <v>152</v>
      </c>
      <c r="K27" s="12">
        <v>30</v>
      </c>
      <c r="L27" s="22"/>
    </row>
    <row r="28" spans="1:12" ht="24.75" customHeight="1">
      <c r="A28" s="109"/>
      <c r="B28" s="10"/>
      <c r="C28" s="16"/>
      <c r="D28" s="12"/>
      <c r="E28" s="13"/>
      <c r="F28" s="11"/>
      <c r="G28" s="14"/>
      <c r="H28" s="111"/>
      <c r="I28" s="10"/>
      <c r="J28" s="16"/>
      <c r="K28" s="12"/>
      <c r="L28" s="22"/>
    </row>
    <row r="29" spans="1:12">
      <c r="A29" s="109"/>
      <c r="B29" s="10" t="s">
        <v>67</v>
      </c>
      <c r="C29" s="11" t="s">
        <v>154</v>
      </c>
      <c r="D29" s="12">
        <v>24</v>
      </c>
      <c r="E29" s="13"/>
      <c r="F29" s="11"/>
      <c r="G29" s="14">
        <v>1</v>
      </c>
      <c r="H29" s="111"/>
      <c r="I29" s="10" t="s">
        <v>67</v>
      </c>
      <c r="J29" s="11" t="s">
        <v>155</v>
      </c>
      <c r="K29" s="12">
        <v>30</v>
      </c>
      <c r="L29" s="22"/>
    </row>
    <row r="30" spans="1:12">
      <c r="A30" s="109"/>
      <c r="B30" s="10"/>
      <c r="C30" s="16"/>
      <c r="D30" s="12"/>
      <c r="E30" s="13"/>
      <c r="F30" s="11"/>
      <c r="G30" s="14"/>
      <c r="H30" s="111"/>
      <c r="I30" s="10"/>
      <c r="J30" s="11"/>
      <c r="K30" s="12"/>
      <c r="L30" s="22"/>
    </row>
    <row r="31" spans="1:12" ht="24">
      <c r="A31" s="109"/>
      <c r="B31" s="10" t="s">
        <v>70</v>
      </c>
      <c r="C31" s="11" t="s">
        <v>156</v>
      </c>
      <c r="D31" s="12">
        <v>18</v>
      </c>
      <c r="E31" s="13"/>
      <c r="F31" s="11"/>
      <c r="G31" s="14">
        <v>1</v>
      </c>
      <c r="H31" s="111"/>
      <c r="I31" s="10" t="s">
        <v>70</v>
      </c>
      <c r="J31" s="11" t="s">
        <v>157</v>
      </c>
      <c r="K31" s="12">
        <v>12</v>
      </c>
      <c r="L31" s="22"/>
    </row>
    <row r="32" spans="1:12" ht="24">
      <c r="A32" s="109"/>
      <c r="B32" s="10" t="s">
        <v>70</v>
      </c>
      <c r="C32" s="11" t="s">
        <v>158</v>
      </c>
      <c r="D32" s="12">
        <v>12</v>
      </c>
      <c r="E32" s="13"/>
      <c r="F32" s="11"/>
      <c r="G32" s="14">
        <v>1</v>
      </c>
      <c r="H32" s="111"/>
      <c r="I32" s="10" t="s">
        <v>70</v>
      </c>
      <c r="J32" s="11" t="s">
        <v>159</v>
      </c>
      <c r="K32" s="12">
        <v>12</v>
      </c>
      <c r="L32" s="22"/>
    </row>
    <row r="33" spans="1:12">
      <c r="A33" s="109"/>
      <c r="B33" s="10"/>
      <c r="C33" s="16"/>
      <c r="D33" s="12"/>
      <c r="E33" s="13"/>
      <c r="F33" s="11"/>
      <c r="G33" s="14"/>
      <c r="H33" s="111"/>
      <c r="I33" s="10" t="s">
        <v>70</v>
      </c>
      <c r="J33" s="11" t="s">
        <v>160</v>
      </c>
      <c r="K33" s="12">
        <v>6</v>
      </c>
      <c r="L33" s="22"/>
    </row>
    <row r="34" spans="1:12">
      <c r="A34" s="109"/>
      <c r="B34" s="10"/>
      <c r="C34" s="16"/>
      <c r="D34" s="12"/>
      <c r="E34" s="13"/>
      <c r="F34" s="11"/>
      <c r="G34" s="14"/>
      <c r="H34" s="111"/>
      <c r="I34" s="10"/>
      <c r="J34" s="11"/>
      <c r="K34" s="12"/>
      <c r="L34" s="22"/>
    </row>
    <row r="35" spans="1:12">
      <c r="A35" s="109"/>
      <c r="B35" s="10"/>
      <c r="C35" s="16"/>
      <c r="D35" s="12"/>
      <c r="E35" s="13"/>
      <c r="F35" s="11"/>
      <c r="G35" s="14"/>
      <c r="H35" s="111"/>
      <c r="I35" s="10"/>
      <c r="J35" s="11"/>
      <c r="K35" s="12"/>
      <c r="L35" s="22"/>
    </row>
    <row r="36" spans="1:12">
      <c r="A36" s="109"/>
      <c r="B36" s="10"/>
      <c r="C36" s="11"/>
      <c r="D36" s="12"/>
      <c r="E36" s="13"/>
      <c r="F36" s="11"/>
      <c r="G36" s="14"/>
      <c r="H36" s="111"/>
      <c r="I36" s="10"/>
      <c r="J36" s="11"/>
      <c r="K36" s="12"/>
      <c r="L36" s="22"/>
    </row>
    <row r="37" spans="1:12">
      <c r="A37" s="109"/>
      <c r="B37" s="10"/>
      <c r="C37" s="11"/>
      <c r="D37" s="12"/>
      <c r="E37" s="13"/>
      <c r="F37" s="11"/>
      <c r="G37" s="14"/>
      <c r="H37" s="111"/>
      <c r="I37" s="10"/>
      <c r="J37" s="11"/>
      <c r="K37" s="12"/>
      <c r="L37" s="22"/>
    </row>
    <row r="38" spans="1:12">
      <c r="A38" s="109"/>
      <c r="B38" s="10"/>
      <c r="C38" s="16"/>
      <c r="D38" s="12"/>
      <c r="E38" s="13"/>
      <c r="F38" s="11"/>
      <c r="G38" s="14"/>
      <c r="H38" s="111"/>
      <c r="I38" s="10"/>
      <c r="J38" s="16"/>
      <c r="K38" s="12"/>
      <c r="L38" s="22"/>
    </row>
    <row r="39" spans="1:12">
      <c r="A39" s="109"/>
      <c r="B39" s="10"/>
      <c r="C39" s="11"/>
      <c r="D39" s="12"/>
      <c r="E39" s="13"/>
      <c r="F39" s="11"/>
      <c r="G39" s="14"/>
      <c r="H39" s="111"/>
      <c r="I39" s="10"/>
      <c r="J39" s="16"/>
      <c r="K39" s="12"/>
      <c r="L39" s="22"/>
    </row>
    <row r="40" spans="1:12">
      <c r="A40" s="109"/>
      <c r="B40" s="10"/>
      <c r="C40" s="11"/>
      <c r="D40" s="12"/>
      <c r="E40" s="13"/>
      <c r="F40" s="11"/>
      <c r="G40" s="14"/>
      <c r="H40" s="111"/>
      <c r="I40" s="10"/>
      <c r="J40" s="16"/>
      <c r="K40" s="12"/>
      <c r="L40" s="22"/>
    </row>
    <row r="41" spans="1:12">
      <c r="A41" s="109"/>
      <c r="B41" s="10"/>
      <c r="C41" s="16"/>
      <c r="D41" s="12"/>
      <c r="E41" s="13"/>
      <c r="F41" s="11"/>
      <c r="G41" s="17"/>
      <c r="H41" s="111"/>
      <c r="I41" s="10"/>
      <c r="J41" s="16"/>
      <c r="K41" s="12"/>
      <c r="L41" s="22"/>
    </row>
    <row r="42" spans="1:12">
      <c r="A42" s="109"/>
      <c r="B42" s="18"/>
      <c r="C42" s="18"/>
      <c r="D42" s="18"/>
      <c r="E42" s="18"/>
      <c r="F42" s="2"/>
      <c r="G42" s="2"/>
      <c r="H42" s="111"/>
      <c r="I42" s="2"/>
      <c r="J42" s="104"/>
      <c r="K42" s="105"/>
      <c r="L42" s="22"/>
    </row>
    <row r="43" spans="1:12">
      <c r="A43" s="109"/>
      <c r="B43" s="15"/>
      <c r="C43" s="19"/>
      <c r="D43" s="20"/>
      <c r="E43" s="21"/>
      <c r="F43" s="22"/>
      <c r="G43" s="23"/>
      <c r="H43" s="111"/>
      <c r="I43" s="23"/>
      <c r="J43" s="22"/>
      <c r="K43" s="22"/>
      <c r="L43" s="22"/>
    </row>
    <row r="44" spans="1:12">
      <c r="A44" s="109"/>
      <c r="B44" s="15"/>
      <c r="C44" s="19"/>
      <c r="D44" s="20"/>
      <c r="E44" s="21"/>
      <c r="F44" s="22"/>
      <c r="G44" s="23"/>
      <c r="H44" s="111"/>
      <c r="I44" s="23"/>
      <c r="J44" s="22"/>
      <c r="K44" s="22"/>
      <c r="L44" s="22"/>
    </row>
    <row r="45" spans="1:12">
      <c r="A45" s="109"/>
      <c r="B45" s="15"/>
      <c r="C45" s="19"/>
      <c r="D45" s="20"/>
      <c r="E45" s="21"/>
      <c r="F45" s="22"/>
      <c r="G45" s="23"/>
      <c r="H45" s="111"/>
      <c r="I45" s="23"/>
      <c r="J45" s="22"/>
      <c r="K45" s="22"/>
      <c r="L45" s="22"/>
    </row>
    <row r="46" spans="1:12">
      <c r="A46" s="109"/>
      <c r="B46" s="15"/>
      <c r="C46" s="26"/>
      <c r="D46" s="20"/>
      <c r="E46" s="21"/>
      <c r="F46" s="22"/>
      <c r="G46" s="23"/>
      <c r="H46" s="111"/>
      <c r="I46" s="23"/>
      <c r="J46" s="22"/>
      <c r="K46" s="22"/>
      <c r="L46" s="22"/>
    </row>
    <row r="47" spans="1:12">
      <c r="A47" s="109"/>
      <c r="B47" s="21"/>
      <c r="C47" s="21"/>
      <c r="D47" s="21"/>
      <c r="E47" s="21"/>
      <c r="F47" s="22"/>
      <c r="G47" s="23"/>
      <c r="H47" s="111"/>
      <c r="I47" s="23"/>
      <c r="J47" s="22"/>
      <c r="K47" s="22"/>
      <c r="L47" s="22"/>
    </row>
    <row r="48" spans="1:12">
      <c r="A48" s="109"/>
      <c r="B48" s="22"/>
      <c r="C48" s="22"/>
      <c r="D48" s="22"/>
      <c r="E48" s="22"/>
      <c r="F48" s="22"/>
      <c r="G48" s="23"/>
      <c r="H48" s="111"/>
      <c r="I48" s="23"/>
      <c r="J48" s="22"/>
      <c r="K48" s="22"/>
      <c r="L48" s="22"/>
    </row>
    <row r="49" spans="1:12">
      <c r="A49" s="109"/>
      <c r="H49" s="111"/>
      <c r="L49" s="22"/>
    </row>
    <row r="50" spans="1:12">
      <c r="A50" s="109"/>
      <c r="H50" s="111"/>
      <c r="L50" s="22"/>
    </row>
    <row r="51" spans="1:12">
      <c r="A51" s="109"/>
      <c r="H51" s="111"/>
      <c r="L51" s="22"/>
    </row>
    <row r="52" spans="1:12">
      <c r="A52" s="2"/>
      <c r="H52" s="2"/>
      <c r="L52" s="22"/>
    </row>
    <row r="53" spans="1:12">
      <c r="A53" s="24" t="s">
        <v>74</v>
      </c>
      <c r="H53" s="23" t="s">
        <v>75</v>
      </c>
      <c r="L53" s="22"/>
    </row>
    <row r="54" spans="1:12">
      <c r="A54" s="24" t="s">
        <v>76</v>
      </c>
      <c r="H54" s="23" t="s">
        <v>77</v>
      </c>
      <c r="L54" s="22"/>
    </row>
    <row r="55" spans="1:12">
      <c r="A55" s="24" t="s">
        <v>78</v>
      </c>
      <c r="H55" s="23" t="s">
        <v>79</v>
      </c>
      <c r="L55" s="22"/>
    </row>
    <row r="56" spans="1:12">
      <c r="A56" s="24" t="s">
        <v>80</v>
      </c>
      <c r="H56" s="23" t="s">
        <v>81</v>
      </c>
      <c r="L56" s="22"/>
    </row>
    <row r="57" spans="1:12">
      <c r="A57" s="24" t="s">
        <v>82</v>
      </c>
      <c r="H57" s="23" t="s">
        <v>83</v>
      </c>
      <c r="L57" s="22"/>
    </row>
    <row r="58" spans="1:12">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sheetPr codeName="Sheet5"/>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18" t="s">
        <v>1</v>
      </c>
      <c r="B1" s="119"/>
      <c r="C1" s="119"/>
      <c r="D1" s="119"/>
      <c r="E1" s="119"/>
      <c r="F1" s="119"/>
      <c r="G1" s="120"/>
      <c r="H1" s="121" t="s">
        <v>2</v>
      </c>
      <c r="I1" s="121"/>
      <c r="J1" s="122">
        <v>41929</v>
      </c>
      <c r="K1" s="122"/>
      <c r="L1" s="25"/>
    </row>
    <row r="2" spans="1:12">
      <c r="A2" s="1"/>
      <c r="B2" s="116" t="s">
        <v>3</v>
      </c>
      <c r="C2" s="104"/>
      <c r="D2" s="104"/>
      <c r="E2" s="104"/>
      <c r="F2" s="104"/>
      <c r="G2" s="105"/>
      <c r="H2" s="117" t="s">
        <v>4</v>
      </c>
      <c r="I2" s="117"/>
      <c r="J2" s="117"/>
      <c r="K2" s="117"/>
      <c r="L2" s="24"/>
    </row>
    <row r="3" spans="1:12" ht="36">
      <c r="A3" s="4" t="s">
        <v>5</v>
      </c>
      <c r="B3" s="112"/>
      <c r="C3" s="113"/>
      <c r="D3" s="113"/>
      <c r="E3" s="113"/>
      <c r="F3" s="113"/>
      <c r="G3" s="114"/>
      <c r="H3" s="123" t="s">
        <v>161</v>
      </c>
      <c r="I3" s="115"/>
      <c r="J3" s="115"/>
      <c r="K3" s="115"/>
      <c r="L3" s="24"/>
    </row>
    <row r="4" spans="1:12">
      <c r="A4" s="116" t="s">
        <v>6</v>
      </c>
      <c r="B4" s="104"/>
      <c r="C4" s="104"/>
      <c r="D4" s="104"/>
      <c r="E4" s="104"/>
      <c r="F4" s="104"/>
      <c r="G4" s="105"/>
      <c r="H4" s="117" t="s">
        <v>7</v>
      </c>
      <c r="I4" s="117"/>
      <c r="J4" s="117"/>
      <c r="K4" s="117"/>
      <c r="L4" s="24"/>
    </row>
    <row r="5" spans="1:12" ht="24">
      <c r="A5" s="5"/>
      <c r="B5" s="3" t="s">
        <v>8</v>
      </c>
      <c r="C5" s="116" t="s">
        <v>9</v>
      </c>
      <c r="D5" s="104"/>
      <c r="E5" s="104"/>
      <c r="F5" s="105"/>
      <c r="G5" s="6" t="s">
        <v>10</v>
      </c>
      <c r="H5" s="3" t="s">
        <v>8</v>
      </c>
      <c r="I5" s="117" t="s">
        <v>11</v>
      </c>
      <c r="J5" s="117"/>
      <c r="K5" s="117"/>
      <c r="L5" s="24"/>
    </row>
    <row r="6" spans="1:12" ht="39.75" customHeight="1">
      <c r="A6" s="106" t="s">
        <v>12</v>
      </c>
      <c r="B6" s="7" t="s">
        <v>13</v>
      </c>
      <c r="C6" s="100" t="s">
        <v>162</v>
      </c>
      <c r="D6" s="101"/>
      <c r="E6" s="101"/>
      <c r="F6" s="102"/>
      <c r="G6" s="8"/>
      <c r="H6" s="7" t="s">
        <v>13</v>
      </c>
      <c r="I6" s="103" t="s">
        <v>163</v>
      </c>
      <c r="J6" s="103"/>
      <c r="K6" s="103"/>
      <c r="L6" s="24"/>
    </row>
    <row r="7" spans="1:12" ht="37.5" customHeight="1">
      <c r="A7" s="107"/>
      <c r="B7" s="7" t="s">
        <v>16</v>
      </c>
      <c r="C7" s="100" t="s">
        <v>164</v>
      </c>
      <c r="D7" s="101"/>
      <c r="E7" s="101"/>
      <c r="F7" s="102"/>
      <c r="G7" s="8"/>
      <c r="H7" s="7" t="s">
        <v>16</v>
      </c>
      <c r="I7" s="103" t="s">
        <v>165</v>
      </c>
      <c r="J7" s="103"/>
      <c r="K7" s="103"/>
      <c r="L7" s="24"/>
    </row>
    <row r="8" spans="1:12" ht="24" customHeight="1">
      <c r="A8" s="107"/>
      <c r="B8" s="7" t="s">
        <v>19</v>
      </c>
      <c r="C8" s="100" t="s">
        <v>166</v>
      </c>
      <c r="D8" s="101"/>
      <c r="E8" s="101"/>
      <c r="F8" s="102"/>
      <c r="G8" s="8"/>
      <c r="H8" s="7" t="s">
        <v>19</v>
      </c>
      <c r="I8" s="103" t="s">
        <v>167</v>
      </c>
      <c r="J8" s="103"/>
      <c r="K8" s="103"/>
      <c r="L8" s="24"/>
    </row>
    <row r="9" spans="1:12" ht="18" customHeight="1">
      <c r="A9" s="107"/>
      <c r="B9" s="7" t="s">
        <v>22</v>
      </c>
      <c r="C9" s="100" t="s">
        <v>168</v>
      </c>
      <c r="D9" s="101"/>
      <c r="E9" s="101"/>
      <c r="F9" s="102"/>
      <c r="G9" s="8"/>
      <c r="H9" s="7" t="s">
        <v>22</v>
      </c>
      <c r="I9" s="103" t="s">
        <v>169</v>
      </c>
      <c r="J9" s="103"/>
      <c r="K9" s="103"/>
      <c r="L9" s="24"/>
    </row>
    <row r="10" spans="1:12" ht="24">
      <c r="A10" s="5"/>
      <c r="B10" s="3" t="s">
        <v>25</v>
      </c>
      <c r="C10" s="3" t="s">
        <v>26</v>
      </c>
      <c r="D10" s="3" t="s">
        <v>27</v>
      </c>
      <c r="E10" s="3" t="s">
        <v>28</v>
      </c>
      <c r="F10" s="3" t="s">
        <v>29</v>
      </c>
      <c r="G10" s="3" t="s">
        <v>30</v>
      </c>
      <c r="H10" s="9"/>
      <c r="I10" s="9" t="s">
        <v>25</v>
      </c>
      <c r="J10" s="9" t="s">
        <v>26</v>
      </c>
      <c r="K10" s="9" t="s">
        <v>27</v>
      </c>
      <c r="L10" s="22"/>
    </row>
    <row r="11" spans="1:12" ht="36">
      <c r="A11" s="108" t="s">
        <v>31</v>
      </c>
      <c r="B11" s="10" t="s">
        <v>32</v>
      </c>
      <c r="C11" s="11" t="s">
        <v>132</v>
      </c>
      <c r="D11" s="12">
        <v>30</v>
      </c>
      <c r="E11" s="13"/>
      <c r="F11" s="11" t="s">
        <v>38</v>
      </c>
      <c r="G11" s="14">
        <v>1.5</v>
      </c>
      <c r="H11" s="110" t="s">
        <v>35</v>
      </c>
      <c r="I11" s="10" t="s">
        <v>32</v>
      </c>
      <c r="J11" s="11" t="s">
        <v>170</v>
      </c>
      <c r="K11" s="12">
        <v>12</v>
      </c>
      <c r="L11" s="22"/>
    </row>
    <row r="12" spans="1:12">
      <c r="A12" s="109"/>
      <c r="B12" s="10"/>
      <c r="C12" s="11"/>
      <c r="D12" s="12"/>
      <c r="E12" s="13"/>
      <c r="F12" s="11"/>
      <c r="G12" s="14"/>
      <c r="H12" s="111"/>
      <c r="I12" s="10" t="s">
        <v>32</v>
      </c>
      <c r="J12" s="16" t="s">
        <v>171</v>
      </c>
      <c r="K12" s="12">
        <v>6</v>
      </c>
      <c r="L12" s="22"/>
    </row>
    <row r="13" spans="1:12" ht="36">
      <c r="A13" s="109"/>
      <c r="B13" s="10"/>
      <c r="C13" s="11"/>
      <c r="D13" s="12"/>
      <c r="E13" s="13"/>
      <c r="F13" s="11"/>
      <c r="G13" s="14"/>
      <c r="H13" s="111"/>
      <c r="I13" s="10" t="s">
        <v>32</v>
      </c>
      <c r="J13" s="16" t="s">
        <v>172</v>
      </c>
      <c r="K13" s="12">
        <v>12</v>
      </c>
      <c r="L13" s="22"/>
    </row>
    <row r="14" spans="1:12">
      <c r="A14" s="109"/>
      <c r="B14" s="10" t="s">
        <v>40</v>
      </c>
      <c r="C14" s="16" t="s">
        <v>136</v>
      </c>
      <c r="D14" s="12">
        <v>30</v>
      </c>
      <c r="E14" s="13"/>
      <c r="F14" s="11" t="s">
        <v>42</v>
      </c>
      <c r="G14" s="14">
        <v>1.5</v>
      </c>
      <c r="H14" s="111"/>
      <c r="I14" s="10" t="s">
        <v>40</v>
      </c>
      <c r="J14" s="16" t="s">
        <v>173</v>
      </c>
      <c r="K14" s="12">
        <v>6</v>
      </c>
      <c r="L14" s="22"/>
    </row>
    <row r="15" spans="1:12" ht="24">
      <c r="A15" s="109"/>
      <c r="B15" s="10"/>
      <c r="C15" s="16"/>
      <c r="D15" s="12"/>
      <c r="E15" s="13"/>
      <c r="F15" s="11"/>
      <c r="G15" s="14"/>
      <c r="H15" s="111"/>
      <c r="I15" s="10" t="s">
        <v>40</v>
      </c>
      <c r="J15" s="16" t="s">
        <v>174</v>
      </c>
      <c r="K15" s="12">
        <v>24</v>
      </c>
      <c r="L15" s="22"/>
    </row>
    <row r="16" spans="1:12" ht="24">
      <c r="A16" s="109"/>
      <c r="B16" s="10"/>
      <c r="C16" s="16"/>
      <c r="D16" s="12"/>
      <c r="E16" s="13"/>
      <c r="F16" s="11"/>
      <c r="G16" s="14"/>
      <c r="H16" s="111"/>
      <c r="I16" s="10" t="s">
        <v>40</v>
      </c>
      <c r="J16" s="16" t="s">
        <v>175</v>
      </c>
      <c r="K16" s="12"/>
      <c r="L16" s="22"/>
    </row>
    <row r="17" spans="1:12" ht="36">
      <c r="A17" s="109"/>
      <c r="B17" s="10" t="s">
        <v>45</v>
      </c>
      <c r="C17" s="16" t="s">
        <v>176</v>
      </c>
      <c r="D17" s="12">
        <v>6</v>
      </c>
      <c r="E17" s="13"/>
      <c r="F17" s="11" t="s">
        <v>177</v>
      </c>
      <c r="G17" s="14">
        <v>1</v>
      </c>
      <c r="H17" s="111"/>
      <c r="I17" s="10" t="s">
        <v>45</v>
      </c>
      <c r="J17" s="16" t="s">
        <v>178</v>
      </c>
      <c r="K17" s="12">
        <v>12</v>
      </c>
      <c r="L17" s="22"/>
    </row>
    <row r="18" spans="1:12">
      <c r="A18" s="109"/>
      <c r="B18" s="10" t="s">
        <v>45</v>
      </c>
      <c r="C18" s="16" t="s">
        <v>179</v>
      </c>
      <c r="D18" s="12">
        <v>24</v>
      </c>
      <c r="E18" s="13"/>
      <c r="F18" s="11" t="s">
        <v>180</v>
      </c>
      <c r="G18" s="14">
        <v>1</v>
      </c>
      <c r="H18" s="111"/>
      <c r="I18" s="10" t="s">
        <v>45</v>
      </c>
      <c r="J18" s="16" t="s">
        <v>181</v>
      </c>
      <c r="K18" s="12">
        <v>12</v>
      </c>
      <c r="L18" s="22"/>
    </row>
    <row r="19" spans="1:12">
      <c r="A19" s="109"/>
      <c r="B19" s="10"/>
      <c r="C19" s="16"/>
      <c r="D19" s="12"/>
      <c r="E19" s="13"/>
      <c r="F19" s="11"/>
      <c r="G19" s="14"/>
      <c r="H19" s="111"/>
      <c r="I19" s="10" t="s">
        <v>45</v>
      </c>
      <c r="J19" s="16" t="s">
        <v>182</v>
      </c>
      <c r="K19" s="12">
        <v>6</v>
      </c>
      <c r="L19" s="22"/>
    </row>
    <row r="20" spans="1:12" ht="36">
      <c r="A20" s="109"/>
      <c r="B20" s="10" t="s">
        <v>49</v>
      </c>
      <c r="C20" s="16" t="s">
        <v>142</v>
      </c>
      <c r="D20" s="12">
        <v>12</v>
      </c>
      <c r="E20" s="13"/>
      <c r="F20" s="11" t="s">
        <v>183</v>
      </c>
      <c r="G20" s="14">
        <v>1</v>
      </c>
      <c r="H20" s="111"/>
      <c r="I20" s="10" t="s">
        <v>49</v>
      </c>
      <c r="J20" s="16" t="s">
        <v>184</v>
      </c>
      <c r="K20" s="12">
        <v>12</v>
      </c>
      <c r="L20" s="22"/>
    </row>
    <row r="21" spans="1:12">
      <c r="A21" s="109"/>
      <c r="B21" s="10" t="s">
        <v>49</v>
      </c>
      <c r="C21" s="16" t="s">
        <v>144</v>
      </c>
      <c r="D21" s="12">
        <v>12</v>
      </c>
      <c r="E21" s="13"/>
      <c r="F21" s="11" t="s">
        <v>51</v>
      </c>
      <c r="G21" s="14">
        <v>1</v>
      </c>
      <c r="H21" s="111"/>
      <c r="I21" s="10" t="s">
        <v>49</v>
      </c>
      <c r="J21" s="16" t="s">
        <v>185</v>
      </c>
      <c r="K21" s="12">
        <v>6</v>
      </c>
      <c r="L21" s="22"/>
    </row>
    <row r="22" spans="1:12" ht="36">
      <c r="A22" s="109"/>
      <c r="B22" s="10" t="s">
        <v>49</v>
      </c>
      <c r="C22" s="16" t="s">
        <v>147</v>
      </c>
      <c r="D22" s="12"/>
      <c r="E22" s="13"/>
      <c r="F22" s="11" t="s">
        <v>186</v>
      </c>
      <c r="G22" s="14"/>
      <c r="H22" s="111"/>
      <c r="I22" s="10" t="s">
        <v>49</v>
      </c>
      <c r="J22" s="16" t="s">
        <v>187</v>
      </c>
      <c r="K22" s="12">
        <v>12</v>
      </c>
      <c r="L22" s="22"/>
    </row>
    <row r="23" spans="1:12" ht="24">
      <c r="A23" s="109"/>
      <c r="B23" s="10" t="s">
        <v>49</v>
      </c>
      <c r="C23" s="16" t="s">
        <v>188</v>
      </c>
      <c r="D23" s="12">
        <v>6</v>
      </c>
      <c r="E23" s="13"/>
      <c r="F23" s="11" t="s">
        <v>189</v>
      </c>
      <c r="G23" s="14">
        <v>1</v>
      </c>
      <c r="H23" s="111"/>
      <c r="I23" s="10"/>
      <c r="J23" s="11"/>
      <c r="K23" s="12"/>
      <c r="L23" s="22"/>
    </row>
    <row r="24" spans="1:12" ht="24">
      <c r="A24" s="109"/>
      <c r="B24" s="10"/>
      <c r="C24" s="16"/>
      <c r="D24" s="12"/>
      <c r="E24" s="13"/>
      <c r="F24" s="11"/>
      <c r="G24" s="14"/>
      <c r="H24" s="111"/>
      <c r="I24" s="10" t="s">
        <v>57</v>
      </c>
      <c r="J24" s="11" t="s">
        <v>190</v>
      </c>
      <c r="K24" s="12">
        <v>6</v>
      </c>
      <c r="L24" s="22"/>
    </row>
    <row r="25" spans="1:12" ht="36">
      <c r="A25" s="109"/>
      <c r="B25" s="10" t="s">
        <v>57</v>
      </c>
      <c r="C25" s="16" t="s">
        <v>164</v>
      </c>
      <c r="D25" s="12">
        <v>30</v>
      </c>
      <c r="E25" s="13"/>
      <c r="F25" s="11" t="s">
        <v>42</v>
      </c>
      <c r="G25" s="14">
        <v>1.5</v>
      </c>
      <c r="H25" s="111"/>
      <c r="I25" s="10" t="s">
        <v>57</v>
      </c>
      <c r="J25" s="11" t="s">
        <v>191</v>
      </c>
      <c r="K25" s="12">
        <v>12</v>
      </c>
      <c r="L25" s="22"/>
    </row>
    <row r="26" spans="1:12">
      <c r="A26" s="109"/>
      <c r="B26" s="10"/>
      <c r="C26" s="11"/>
      <c r="D26" s="12"/>
      <c r="E26" s="13"/>
      <c r="F26" s="11"/>
      <c r="G26" s="14"/>
      <c r="H26" s="111"/>
      <c r="I26" s="10" t="s">
        <v>57</v>
      </c>
      <c r="J26" s="11" t="s">
        <v>192</v>
      </c>
      <c r="K26" s="12">
        <v>12</v>
      </c>
      <c r="L26" s="22"/>
    </row>
    <row r="27" spans="1:12">
      <c r="A27" s="109"/>
      <c r="B27" s="10"/>
      <c r="C27" s="16"/>
      <c r="D27" s="12"/>
      <c r="E27" s="13"/>
      <c r="F27" s="11"/>
      <c r="G27" s="14"/>
      <c r="H27" s="111"/>
      <c r="I27" s="10"/>
      <c r="J27" s="11"/>
      <c r="K27" s="12"/>
      <c r="L27" s="22"/>
    </row>
    <row r="28" spans="1:12">
      <c r="A28" s="109"/>
      <c r="B28" s="10" t="s">
        <v>62</v>
      </c>
      <c r="C28" s="16" t="s">
        <v>152</v>
      </c>
      <c r="D28" s="12">
        <v>30</v>
      </c>
      <c r="E28" s="13"/>
      <c r="F28" s="11"/>
      <c r="G28" s="14">
        <v>1</v>
      </c>
      <c r="H28" s="111"/>
      <c r="I28" s="10" t="s">
        <v>62</v>
      </c>
      <c r="J28" s="16" t="s">
        <v>193</v>
      </c>
      <c r="K28" s="12"/>
      <c r="L28" s="22"/>
    </row>
    <row r="29" spans="1:12" ht="24.75" customHeight="1">
      <c r="A29" s="109"/>
      <c r="B29" s="10"/>
      <c r="C29" s="16"/>
      <c r="D29" s="12"/>
      <c r="E29" s="13"/>
      <c r="F29" s="11"/>
      <c r="G29" s="14"/>
      <c r="H29" s="111"/>
      <c r="I29" s="10"/>
      <c r="J29" s="16"/>
      <c r="K29" s="12"/>
      <c r="L29" s="22"/>
    </row>
    <row r="30" spans="1:12">
      <c r="A30" s="109"/>
      <c r="B30" s="10" t="s">
        <v>67</v>
      </c>
      <c r="C30" s="11" t="s">
        <v>194</v>
      </c>
      <c r="D30" s="12">
        <v>30</v>
      </c>
      <c r="E30" s="13"/>
      <c r="F30" s="11" t="s">
        <v>42</v>
      </c>
      <c r="G30" s="14">
        <v>1</v>
      </c>
      <c r="H30" s="111"/>
      <c r="I30" s="10" t="s">
        <v>67</v>
      </c>
      <c r="J30" s="11" t="s">
        <v>195</v>
      </c>
      <c r="K30" s="12">
        <v>18</v>
      </c>
      <c r="L30" s="22"/>
    </row>
    <row r="31" spans="1:12">
      <c r="A31" s="109"/>
      <c r="B31" s="10"/>
      <c r="C31" s="16"/>
      <c r="D31" s="12"/>
      <c r="E31" s="13"/>
      <c r="F31" s="11"/>
      <c r="G31" s="14"/>
      <c r="H31" s="111"/>
      <c r="I31" s="10" t="s">
        <v>67</v>
      </c>
      <c r="J31" s="11" t="s">
        <v>196</v>
      </c>
      <c r="K31" s="12">
        <v>12</v>
      </c>
      <c r="L31" s="22"/>
    </row>
    <row r="32" spans="1:12" ht="36">
      <c r="A32" s="109"/>
      <c r="B32" s="10" t="s">
        <v>70</v>
      </c>
      <c r="C32" s="11" t="s">
        <v>197</v>
      </c>
      <c r="D32" s="12">
        <v>24</v>
      </c>
      <c r="E32" s="13"/>
      <c r="F32" s="11"/>
      <c r="G32" s="14">
        <v>1</v>
      </c>
      <c r="H32" s="111"/>
      <c r="I32" s="10" t="s">
        <v>70</v>
      </c>
      <c r="J32" s="11" t="s">
        <v>198</v>
      </c>
      <c r="K32" s="12">
        <v>18</v>
      </c>
      <c r="L32" s="22"/>
    </row>
    <row r="33" spans="1:12" ht="36">
      <c r="A33" s="109"/>
      <c r="B33" s="10" t="s">
        <v>70</v>
      </c>
      <c r="C33" s="11" t="s">
        <v>199</v>
      </c>
      <c r="D33" s="12">
        <v>6</v>
      </c>
      <c r="E33" s="13"/>
      <c r="F33" s="11"/>
      <c r="G33" s="14">
        <v>1</v>
      </c>
      <c r="H33" s="111"/>
      <c r="I33" s="10" t="s">
        <v>70</v>
      </c>
      <c r="J33" s="11" t="s">
        <v>200</v>
      </c>
      <c r="K33" s="12">
        <v>12</v>
      </c>
      <c r="L33" s="22"/>
    </row>
    <row r="34" spans="1:12">
      <c r="A34" s="109"/>
      <c r="B34" s="10"/>
      <c r="C34" s="16"/>
      <c r="D34" s="12"/>
      <c r="E34" s="13"/>
      <c r="F34" s="11"/>
      <c r="G34" s="14"/>
      <c r="H34" s="111"/>
      <c r="I34" s="10"/>
      <c r="J34" s="11"/>
      <c r="K34" s="12"/>
      <c r="L34" s="22"/>
    </row>
    <row r="35" spans="1:12">
      <c r="A35" s="109"/>
      <c r="B35" s="10"/>
      <c r="C35" s="16"/>
      <c r="D35" s="12"/>
      <c r="E35" s="13"/>
      <c r="F35" s="11"/>
      <c r="G35" s="14"/>
      <c r="H35" s="111"/>
      <c r="I35" s="10"/>
      <c r="J35" s="11"/>
      <c r="K35" s="12"/>
      <c r="L35" s="22"/>
    </row>
    <row r="36" spans="1:12">
      <c r="A36" s="109"/>
      <c r="B36" s="10"/>
      <c r="C36" s="16"/>
      <c r="D36" s="12"/>
      <c r="E36" s="13"/>
      <c r="F36" s="11"/>
      <c r="G36" s="14"/>
      <c r="H36" s="111"/>
      <c r="I36" s="10"/>
      <c r="J36" s="11"/>
      <c r="K36" s="12"/>
      <c r="L36" s="22"/>
    </row>
    <row r="37" spans="1:12">
      <c r="A37" s="109"/>
      <c r="B37" s="10"/>
      <c r="C37" s="11"/>
      <c r="D37" s="12"/>
      <c r="E37" s="13"/>
      <c r="F37" s="11"/>
      <c r="G37" s="14"/>
      <c r="H37" s="111"/>
      <c r="I37" s="10"/>
      <c r="J37" s="11"/>
      <c r="K37" s="12"/>
      <c r="L37" s="22"/>
    </row>
    <row r="38" spans="1:12">
      <c r="A38" s="109"/>
      <c r="B38" s="10"/>
      <c r="C38" s="11"/>
      <c r="D38" s="12"/>
      <c r="E38" s="13"/>
      <c r="F38" s="11"/>
      <c r="G38" s="14"/>
      <c r="H38" s="111"/>
      <c r="I38" s="10"/>
      <c r="J38" s="11"/>
      <c r="K38" s="12"/>
      <c r="L38" s="22"/>
    </row>
    <row r="39" spans="1:12">
      <c r="A39" s="109"/>
      <c r="B39" s="10"/>
      <c r="C39" s="16"/>
      <c r="D39" s="12"/>
      <c r="E39" s="13"/>
      <c r="F39" s="11"/>
      <c r="G39" s="14"/>
      <c r="H39" s="111"/>
      <c r="I39" s="10"/>
      <c r="J39" s="16"/>
      <c r="K39" s="12"/>
      <c r="L39" s="22"/>
    </row>
    <row r="40" spans="1:12">
      <c r="A40" s="109"/>
      <c r="B40" s="10"/>
      <c r="C40" s="11"/>
      <c r="D40" s="12"/>
      <c r="E40" s="13"/>
      <c r="F40" s="11"/>
      <c r="G40" s="14"/>
      <c r="H40" s="111"/>
      <c r="I40" s="10"/>
      <c r="J40" s="16"/>
      <c r="K40" s="12"/>
      <c r="L40" s="22"/>
    </row>
    <row r="41" spans="1:12">
      <c r="A41" s="109"/>
      <c r="B41" s="10"/>
      <c r="C41" s="11"/>
      <c r="D41" s="12"/>
      <c r="E41" s="13"/>
      <c r="F41" s="11"/>
      <c r="G41" s="14"/>
      <c r="H41" s="111"/>
      <c r="I41" s="10"/>
      <c r="J41" s="16"/>
      <c r="K41" s="12"/>
      <c r="L41" s="22"/>
    </row>
    <row r="42" spans="1:12">
      <c r="A42" s="109"/>
      <c r="B42" s="10"/>
      <c r="C42" s="16"/>
      <c r="D42" s="12"/>
      <c r="E42" s="13"/>
      <c r="F42" s="11"/>
      <c r="G42" s="17"/>
      <c r="H42" s="111"/>
      <c r="I42" s="10"/>
      <c r="J42" s="16"/>
      <c r="K42" s="12"/>
      <c r="L42" s="22"/>
    </row>
    <row r="43" spans="1:12">
      <c r="A43" s="109"/>
      <c r="B43" s="18"/>
      <c r="C43" s="18"/>
      <c r="D43" s="18"/>
      <c r="E43" s="18"/>
      <c r="F43" s="2"/>
      <c r="G43" s="2"/>
      <c r="H43" s="111"/>
      <c r="I43" s="2"/>
      <c r="J43" s="104"/>
      <c r="K43" s="105"/>
      <c r="L43" s="22"/>
    </row>
    <row r="44" spans="1:12">
      <c r="A44" s="109"/>
      <c r="B44" s="15"/>
      <c r="C44" s="19"/>
      <c r="D44" s="20"/>
      <c r="E44" s="21"/>
      <c r="F44" s="22"/>
      <c r="G44" s="23"/>
      <c r="H44" s="111"/>
      <c r="I44" s="23"/>
      <c r="J44" s="22"/>
      <c r="K44" s="22"/>
      <c r="L44" s="22"/>
    </row>
    <row r="45" spans="1:12">
      <c r="A45" s="109"/>
      <c r="B45" s="15"/>
      <c r="C45" s="19"/>
      <c r="D45" s="20"/>
      <c r="E45" s="21"/>
      <c r="F45" s="22"/>
      <c r="G45" s="23"/>
      <c r="H45" s="111"/>
      <c r="I45" s="23"/>
      <c r="J45" s="22"/>
      <c r="K45" s="22"/>
      <c r="L45" s="22"/>
    </row>
    <row r="46" spans="1:12">
      <c r="A46" s="109"/>
      <c r="B46" s="15"/>
      <c r="C46" s="19"/>
      <c r="D46" s="20"/>
      <c r="E46" s="21"/>
      <c r="F46" s="22"/>
      <c r="G46" s="23"/>
      <c r="H46" s="111"/>
      <c r="I46" s="23"/>
      <c r="J46" s="22"/>
      <c r="K46" s="22"/>
      <c r="L46" s="22"/>
    </row>
    <row r="47" spans="1:12">
      <c r="A47" s="109"/>
      <c r="B47" s="15"/>
      <c r="C47" s="26"/>
      <c r="D47" s="20"/>
      <c r="E47" s="21"/>
      <c r="F47" s="22"/>
      <c r="G47" s="23"/>
      <c r="H47" s="111"/>
      <c r="I47" s="23"/>
      <c r="J47" s="22"/>
      <c r="K47" s="22"/>
      <c r="L47" s="22"/>
    </row>
    <row r="48" spans="1:12">
      <c r="A48" s="109"/>
      <c r="B48" s="21"/>
      <c r="C48" s="21"/>
      <c r="D48" s="21"/>
      <c r="E48" s="21"/>
      <c r="F48" s="22"/>
      <c r="G48" s="23"/>
      <c r="H48" s="111"/>
      <c r="I48" s="23"/>
      <c r="J48" s="22"/>
      <c r="K48" s="22"/>
      <c r="L48" s="22"/>
    </row>
    <row r="49" spans="1:12">
      <c r="A49" s="109"/>
      <c r="B49" s="22"/>
      <c r="C49" s="22"/>
      <c r="D49" s="22"/>
      <c r="E49" s="22"/>
      <c r="F49" s="22"/>
      <c r="G49" s="23"/>
      <c r="H49" s="111"/>
      <c r="I49" s="23"/>
      <c r="J49" s="22"/>
      <c r="K49" s="22"/>
      <c r="L49" s="22"/>
    </row>
    <row r="50" spans="1:12">
      <c r="A50" s="109"/>
      <c r="H50" s="111"/>
      <c r="L50" s="22"/>
    </row>
    <row r="51" spans="1:12">
      <c r="A51" s="109"/>
      <c r="H51" s="111"/>
      <c r="L51" s="22"/>
    </row>
    <row r="52" spans="1:12">
      <c r="A52" s="109"/>
      <c r="H52" s="111"/>
      <c r="L52" s="22"/>
    </row>
    <row r="53" spans="1:12">
      <c r="A53" s="2"/>
      <c r="H53" s="2"/>
      <c r="L53" s="22"/>
    </row>
    <row r="54" spans="1:12">
      <c r="A54" s="24" t="s">
        <v>74</v>
      </c>
      <c r="H54" s="23" t="s">
        <v>75</v>
      </c>
      <c r="L54" s="22"/>
    </row>
    <row r="55" spans="1:12">
      <c r="A55" s="24" t="s">
        <v>76</v>
      </c>
      <c r="H55" s="23" t="s">
        <v>77</v>
      </c>
      <c r="L55" s="22"/>
    </row>
    <row r="56" spans="1:12">
      <c r="A56" s="24" t="s">
        <v>78</v>
      </c>
      <c r="H56" s="23" t="s">
        <v>79</v>
      </c>
      <c r="L56" s="22"/>
    </row>
    <row r="57" spans="1:12">
      <c r="A57" s="24" t="s">
        <v>80</v>
      </c>
      <c r="H57" s="23" t="s">
        <v>81</v>
      </c>
      <c r="L57" s="22"/>
    </row>
    <row r="58" spans="1:12">
      <c r="A58" s="24" t="s">
        <v>82</v>
      </c>
      <c r="H58" s="23" t="s">
        <v>83</v>
      </c>
      <c r="L58" s="22"/>
    </row>
    <row r="59" spans="1:12">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sheetPr codeName="Sheet6"/>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118" t="s">
        <v>1</v>
      </c>
      <c r="B1" s="119"/>
      <c r="C1" s="119"/>
      <c r="D1" s="119"/>
      <c r="E1" s="119"/>
      <c r="F1" s="119"/>
      <c r="G1" s="120"/>
      <c r="H1" s="121" t="s">
        <v>2</v>
      </c>
      <c r="I1" s="121"/>
      <c r="J1" s="122">
        <v>41936</v>
      </c>
      <c r="K1" s="122"/>
      <c r="L1" s="25"/>
    </row>
    <row r="2" spans="1:12">
      <c r="A2" s="1"/>
      <c r="B2" s="116" t="s">
        <v>3</v>
      </c>
      <c r="C2" s="104"/>
      <c r="D2" s="104"/>
      <c r="E2" s="104"/>
      <c r="F2" s="104"/>
      <c r="G2" s="105"/>
      <c r="H2" s="117" t="s">
        <v>4</v>
      </c>
      <c r="I2" s="117"/>
      <c r="J2" s="117"/>
      <c r="K2" s="117"/>
      <c r="L2" s="24"/>
    </row>
    <row r="3" spans="1:12" ht="36">
      <c r="A3" s="4" t="s">
        <v>5</v>
      </c>
      <c r="B3" s="112"/>
      <c r="C3" s="113"/>
      <c r="D3" s="113"/>
      <c r="E3" s="113"/>
      <c r="F3" s="113"/>
      <c r="G3" s="114"/>
      <c r="H3" s="123"/>
      <c r="I3" s="115"/>
      <c r="J3" s="115"/>
      <c r="K3" s="115"/>
      <c r="L3" s="24"/>
    </row>
    <row r="4" spans="1:12">
      <c r="A4" s="116" t="s">
        <v>6</v>
      </c>
      <c r="B4" s="104"/>
      <c r="C4" s="104"/>
      <c r="D4" s="104"/>
      <c r="E4" s="104"/>
      <c r="F4" s="104"/>
      <c r="G4" s="105"/>
      <c r="H4" s="117" t="s">
        <v>7</v>
      </c>
      <c r="I4" s="117"/>
      <c r="J4" s="117"/>
      <c r="K4" s="117"/>
      <c r="L4" s="24"/>
    </row>
    <row r="5" spans="1:12" ht="24">
      <c r="A5" s="5"/>
      <c r="B5" s="3" t="s">
        <v>8</v>
      </c>
      <c r="C5" s="116" t="s">
        <v>9</v>
      </c>
      <c r="D5" s="104"/>
      <c r="E5" s="104"/>
      <c r="F5" s="105"/>
      <c r="G5" s="6" t="s">
        <v>10</v>
      </c>
      <c r="H5" s="3" t="s">
        <v>8</v>
      </c>
      <c r="I5" s="117" t="s">
        <v>11</v>
      </c>
      <c r="J5" s="117"/>
      <c r="K5" s="117"/>
      <c r="L5" s="24"/>
    </row>
    <row r="6" spans="1:12" ht="39.75" customHeight="1">
      <c r="A6" s="106" t="s">
        <v>12</v>
      </c>
      <c r="B6" s="7" t="s">
        <v>13</v>
      </c>
      <c r="C6" s="100" t="s">
        <v>201</v>
      </c>
      <c r="D6" s="101"/>
      <c r="E6" s="101"/>
      <c r="F6" s="102"/>
      <c r="G6" s="8"/>
      <c r="H6" s="7" t="s">
        <v>13</v>
      </c>
      <c r="I6" s="103" t="s">
        <v>202</v>
      </c>
      <c r="J6" s="103"/>
      <c r="K6" s="103"/>
      <c r="L6" s="24"/>
    </row>
    <row r="7" spans="1:12" ht="71.25" customHeight="1">
      <c r="A7" s="107"/>
      <c r="B7" s="7" t="s">
        <v>16</v>
      </c>
      <c r="C7" s="100" t="s">
        <v>203</v>
      </c>
      <c r="D7" s="101"/>
      <c r="E7" s="101"/>
      <c r="F7" s="102"/>
      <c r="G7" s="8"/>
      <c r="H7" s="7" t="s">
        <v>16</v>
      </c>
      <c r="I7" s="103" t="s">
        <v>204</v>
      </c>
      <c r="J7" s="103"/>
      <c r="K7" s="103"/>
      <c r="L7" s="24"/>
    </row>
    <row r="8" spans="1:12" ht="24" customHeight="1">
      <c r="A8" s="107"/>
      <c r="B8" s="7" t="s">
        <v>19</v>
      </c>
      <c r="C8" s="100" t="s">
        <v>205</v>
      </c>
      <c r="D8" s="101"/>
      <c r="E8" s="101"/>
      <c r="F8" s="102"/>
      <c r="G8" s="8"/>
      <c r="H8" s="7" t="s">
        <v>19</v>
      </c>
      <c r="I8" s="103" t="s">
        <v>206</v>
      </c>
      <c r="J8" s="103"/>
      <c r="K8" s="103"/>
      <c r="L8" s="24"/>
    </row>
    <row r="9" spans="1:12" ht="33.75" customHeight="1">
      <c r="A9" s="107"/>
      <c r="B9" s="7" t="s">
        <v>22</v>
      </c>
      <c r="C9" s="100" t="s">
        <v>207</v>
      </c>
      <c r="D9" s="101"/>
      <c r="E9" s="101"/>
      <c r="F9" s="102"/>
      <c r="G9" s="8"/>
      <c r="H9" s="7" t="s">
        <v>22</v>
      </c>
      <c r="I9" s="103" t="s">
        <v>208</v>
      </c>
      <c r="J9" s="103"/>
      <c r="K9" s="103"/>
      <c r="L9" s="24"/>
    </row>
    <row r="10" spans="1:12" ht="24">
      <c r="A10" s="5"/>
      <c r="B10" s="3" t="s">
        <v>25</v>
      </c>
      <c r="C10" s="3" t="s">
        <v>26</v>
      </c>
      <c r="D10" s="3" t="s">
        <v>27</v>
      </c>
      <c r="E10" s="3" t="s">
        <v>28</v>
      </c>
      <c r="F10" s="3" t="s">
        <v>29</v>
      </c>
      <c r="G10" s="3" t="s">
        <v>30</v>
      </c>
      <c r="H10" s="9"/>
      <c r="I10" s="9" t="s">
        <v>25</v>
      </c>
      <c r="J10" s="9" t="s">
        <v>26</v>
      </c>
      <c r="K10" s="9" t="s">
        <v>27</v>
      </c>
      <c r="L10" s="22"/>
    </row>
    <row r="11" spans="1:12" ht="24">
      <c r="A11" s="109"/>
      <c r="B11" s="10" t="s">
        <v>32</v>
      </c>
      <c r="C11" s="11" t="s">
        <v>209</v>
      </c>
      <c r="D11" s="12">
        <v>12</v>
      </c>
      <c r="E11" s="13"/>
      <c r="F11" s="11" t="s">
        <v>210</v>
      </c>
      <c r="G11" s="14">
        <v>1.5</v>
      </c>
      <c r="H11" s="111"/>
      <c r="I11" s="10" t="s">
        <v>32</v>
      </c>
      <c r="J11" s="16" t="s">
        <v>211</v>
      </c>
      <c r="K11" s="12">
        <v>12</v>
      </c>
      <c r="L11" s="22"/>
    </row>
    <row r="12" spans="1:12">
      <c r="A12" s="109"/>
      <c r="B12" s="10" t="s">
        <v>32</v>
      </c>
      <c r="C12" s="16" t="s">
        <v>171</v>
      </c>
      <c r="D12" s="12">
        <v>6</v>
      </c>
      <c r="E12" s="13"/>
      <c r="F12" s="11" t="s">
        <v>38</v>
      </c>
      <c r="G12" s="14">
        <v>1</v>
      </c>
      <c r="H12" s="111"/>
      <c r="I12" s="10" t="s">
        <v>32</v>
      </c>
      <c r="J12" s="16" t="s">
        <v>212</v>
      </c>
      <c r="K12" s="12">
        <v>6</v>
      </c>
      <c r="L12" s="22"/>
    </row>
    <row r="13" spans="1:12" ht="36">
      <c r="A13" s="109"/>
      <c r="B13" s="10" t="s">
        <v>32</v>
      </c>
      <c r="C13" s="16" t="s">
        <v>172</v>
      </c>
      <c r="D13" s="12">
        <v>12</v>
      </c>
      <c r="E13" s="13"/>
      <c r="F13" s="11" t="s">
        <v>213</v>
      </c>
      <c r="G13" s="14">
        <v>1</v>
      </c>
      <c r="H13" s="111"/>
      <c r="I13" s="10" t="s">
        <v>32</v>
      </c>
      <c r="J13" s="16" t="s">
        <v>214</v>
      </c>
      <c r="K13" s="12">
        <v>12</v>
      </c>
      <c r="L13" s="22"/>
    </row>
    <row r="14" spans="1:12">
      <c r="A14" s="109"/>
      <c r="B14" s="10"/>
      <c r="C14" s="16"/>
      <c r="D14" s="12"/>
      <c r="E14" s="13"/>
      <c r="F14" s="11"/>
      <c r="G14" s="14"/>
      <c r="H14" s="111"/>
      <c r="I14" s="10"/>
      <c r="J14" s="16"/>
      <c r="K14" s="12"/>
      <c r="L14" s="22"/>
    </row>
    <row r="15" spans="1:12" ht="24">
      <c r="A15" s="109"/>
      <c r="B15" s="10" t="s">
        <v>40</v>
      </c>
      <c r="C15" s="16" t="s">
        <v>173</v>
      </c>
      <c r="D15" s="12">
        <v>6</v>
      </c>
      <c r="E15" s="13"/>
      <c r="F15" s="11" t="s">
        <v>215</v>
      </c>
      <c r="G15" s="14">
        <v>1</v>
      </c>
      <c r="H15" s="111"/>
      <c r="I15" s="10" t="s">
        <v>40</v>
      </c>
      <c r="J15" s="16" t="s">
        <v>216</v>
      </c>
      <c r="K15" s="12">
        <v>30</v>
      </c>
      <c r="L15" s="22"/>
    </row>
    <row r="16" spans="1:12" ht="24">
      <c r="A16" s="109"/>
      <c r="B16" s="10" t="s">
        <v>40</v>
      </c>
      <c r="C16" s="16" t="s">
        <v>174</v>
      </c>
      <c r="D16" s="12">
        <v>24</v>
      </c>
      <c r="E16" s="13"/>
      <c r="F16" s="11" t="s">
        <v>217</v>
      </c>
      <c r="G16" s="14">
        <v>1</v>
      </c>
      <c r="H16" s="111"/>
      <c r="I16" s="10" t="s">
        <v>40</v>
      </c>
      <c r="J16" s="16" t="s">
        <v>218</v>
      </c>
      <c r="K16" s="12"/>
      <c r="L16" s="22"/>
    </row>
    <row r="17" spans="1:12">
      <c r="A17" s="109"/>
      <c r="B17" s="10"/>
      <c r="C17" s="16"/>
      <c r="D17" s="12"/>
      <c r="E17" s="13"/>
      <c r="F17" s="11"/>
      <c r="G17" s="14"/>
      <c r="H17" s="111"/>
      <c r="I17" s="10"/>
      <c r="J17" s="16"/>
      <c r="K17" s="12"/>
      <c r="L17" s="22"/>
    </row>
    <row r="18" spans="1:12" ht="36">
      <c r="A18" s="109"/>
      <c r="B18" s="10" t="s">
        <v>45</v>
      </c>
      <c r="C18" s="16" t="s">
        <v>219</v>
      </c>
      <c r="D18" s="12">
        <v>18</v>
      </c>
      <c r="E18" s="13"/>
      <c r="F18" s="11" t="s">
        <v>220</v>
      </c>
      <c r="G18" s="14">
        <v>1.5</v>
      </c>
      <c r="H18" s="111"/>
      <c r="I18" s="10" t="s">
        <v>45</v>
      </c>
      <c r="J18" s="16" t="s">
        <v>221</v>
      </c>
      <c r="K18" s="12">
        <v>18</v>
      </c>
      <c r="L18" s="22"/>
    </row>
    <row r="19" spans="1:12" ht="24">
      <c r="A19" s="109"/>
      <c r="B19" s="10" t="s">
        <v>45</v>
      </c>
      <c r="C19" s="16" t="s">
        <v>222</v>
      </c>
      <c r="D19" s="12">
        <v>12</v>
      </c>
      <c r="E19" s="13"/>
      <c r="F19" s="11" t="s">
        <v>223</v>
      </c>
      <c r="G19" s="14">
        <v>1</v>
      </c>
      <c r="H19" s="111"/>
      <c r="I19" s="10" t="s">
        <v>45</v>
      </c>
      <c r="J19" s="16" t="s">
        <v>224</v>
      </c>
      <c r="K19" s="12">
        <v>12</v>
      </c>
      <c r="L19" s="22"/>
    </row>
    <row r="20" spans="1:12">
      <c r="A20" s="109"/>
      <c r="B20" s="10"/>
      <c r="C20" s="16"/>
      <c r="D20" s="12"/>
      <c r="E20" s="13"/>
      <c r="F20" s="11"/>
      <c r="G20" s="14"/>
      <c r="H20" s="111"/>
      <c r="I20" s="10"/>
      <c r="J20" s="16"/>
      <c r="K20" s="12"/>
      <c r="L20" s="22"/>
    </row>
    <row r="21" spans="1:12" ht="36">
      <c r="A21" s="109"/>
      <c r="B21" s="10" t="s">
        <v>49</v>
      </c>
      <c r="C21" s="16" t="s">
        <v>184</v>
      </c>
      <c r="D21" s="12">
        <v>12</v>
      </c>
      <c r="E21" s="13"/>
      <c r="F21" s="11" t="s">
        <v>225</v>
      </c>
      <c r="G21" s="14">
        <v>1.5</v>
      </c>
      <c r="H21" s="111"/>
      <c r="I21" s="10" t="s">
        <v>49</v>
      </c>
      <c r="J21" s="16" t="s">
        <v>185</v>
      </c>
      <c r="K21" s="12">
        <v>6</v>
      </c>
      <c r="L21" s="22"/>
    </row>
    <row r="22" spans="1:12" ht="36">
      <c r="A22" s="109"/>
      <c r="B22" s="10" t="s">
        <v>49</v>
      </c>
      <c r="C22" s="16" t="s">
        <v>185</v>
      </c>
      <c r="D22" s="12">
        <v>6</v>
      </c>
      <c r="E22" s="13"/>
      <c r="F22" s="11" t="s">
        <v>226</v>
      </c>
      <c r="G22" s="14">
        <v>1</v>
      </c>
      <c r="H22" s="111"/>
      <c r="I22" s="10" t="s">
        <v>49</v>
      </c>
      <c r="J22" s="11" t="s">
        <v>227</v>
      </c>
      <c r="K22" s="12">
        <v>12</v>
      </c>
      <c r="L22" s="22"/>
    </row>
    <row r="23" spans="1:12" ht="36">
      <c r="A23" s="109"/>
      <c r="B23" s="10" t="s">
        <v>49</v>
      </c>
      <c r="C23" s="16" t="s">
        <v>187</v>
      </c>
      <c r="D23" s="12">
        <v>12</v>
      </c>
      <c r="E23" s="13"/>
      <c r="F23" s="11" t="s">
        <v>228</v>
      </c>
      <c r="G23" s="14">
        <v>1.5</v>
      </c>
      <c r="H23" s="111"/>
      <c r="I23" s="10" t="s">
        <v>49</v>
      </c>
      <c r="J23" s="11" t="s">
        <v>229</v>
      </c>
      <c r="K23" s="12">
        <v>12</v>
      </c>
      <c r="L23" s="22"/>
    </row>
    <row r="24" spans="1:12" ht="24">
      <c r="A24" s="109"/>
      <c r="B24" s="10" t="s">
        <v>49</v>
      </c>
      <c r="C24" s="11" t="s">
        <v>230</v>
      </c>
      <c r="D24" s="12">
        <v>6</v>
      </c>
      <c r="E24" s="13"/>
      <c r="F24" s="11" t="s">
        <v>51</v>
      </c>
      <c r="G24" s="14">
        <v>1</v>
      </c>
      <c r="H24" s="111"/>
      <c r="I24" s="10"/>
      <c r="J24" s="11"/>
      <c r="K24" s="12"/>
      <c r="L24" s="22"/>
    </row>
    <row r="25" spans="1:12" ht="24">
      <c r="A25" s="109"/>
      <c r="B25" s="10" t="s">
        <v>49</v>
      </c>
      <c r="C25" s="16" t="s">
        <v>231</v>
      </c>
      <c r="D25" s="12"/>
      <c r="E25" s="13"/>
      <c r="F25" s="11"/>
      <c r="G25" s="14"/>
      <c r="H25" s="111"/>
      <c r="I25" s="10"/>
      <c r="J25" s="11"/>
      <c r="K25" s="12"/>
      <c r="L25" s="22"/>
    </row>
    <row r="26" spans="1:12">
      <c r="A26" s="109"/>
      <c r="B26" s="10"/>
      <c r="C26" s="16"/>
      <c r="D26" s="12"/>
      <c r="E26" s="13"/>
      <c r="F26" s="11"/>
      <c r="G26" s="14"/>
      <c r="H26" s="111"/>
      <c r="I26" s="10"/>
      <c r="J26" s="11"/>
      <c r="K26" s="12"/>
      <c r="L26" s="22"/>
    </row>
    <row r="27" spans="1:12" ht="36">
      <c r="A27" s="109"/>
      <c r="B27" s="10" t="s">
        <v>57</v>
      </c>
      <c r="C27" s="16" t="s">
        <v>232</v>
      </c>
      <c r="D27" s="12">
        <v>12</v>
      </c>
      <c r="E27" s="13"/>
      <c r="F27" s="11" t="s">
        <v>42</v>
      </c>
      <c r="G27" s="14">
        <v>1.5</v>
      </c>
      <c r="H27" s="111"/>
      <c r="I27" s="10" t="s">
        <v>57</v>
      </c>
      <c r="J27" s="16" t="s">
        <v>233</v>
      </c>
      <c r="K27" s="12">
        <v>24</v>
      </c>
      <c r="L27" s="22"/>
    </row>
    <row r="28" spans="1:12" ht="24.75" customHeight="1">
      <c r="A28" s="109"/>
      <c r="B28" s="10" t="s">
        <v>57</v>
      </c>
      <c r="C28" s="16" t="s">
        <v>234</v>
      </c>
      <c r="D28" s="12">
        <v>18</v>
      </c>
      <c r="E28" s="13"/>
      <c r="F28" s="11" t="s">
        <v>42</v>
      </c>
      <c r="G28" s="14">
        <v>1</v>
      </c>
      <c r="H28" s="111"/>
      <c r="I28" s="10" t="s">
        <v>57</v>
      </c>
      <c r="J28" s="16" t="s">
        <v>235</v>
      </c>
      <c r="K28" s="12">
        <v>6</v>
      </c>
      <c r="L28" s="22"/>
    </row>
    <row r="29" spans="1:12">
      <c r="A29" s="109"/>
      <c r="B29" s="10"/>
      <c r="C29" s="11"/>
      <c r="D29" s="12"/>
      <c r="E29" s="13"/>
      <c r="F29" s="11"/>
      <c r="G29" s="14"/>
      <c r="H29" s="111"/>
      <c r="I29" s="10"/>
      <c r="J29" s="11"/>
      <c r="K29" s="12"/>
      <c r="L29" s="22"/>
    </row>
    <row r="30" spans="1:12" ht="24">
      <c r="A30" s="109"/>
      <c r="B30" s="10" t="s">
        <v>236</v>
      </c>
      <c r="C30" s="16" t="s">
        <v>237</v>
      </c>
      <c r="D30" s="12">
        <v>30</v>
      </c>
      <c r="E30" s="13"/>
      <c r="F30" s="11" t="s">
        <v>42</v>
      </c>
      <c r="G30" s="14">
        <v>1</v>
      </c>
      <c r="H30" s="111"/>
      <c r="I30" s="10" t="s">
        <v>236</v>
      </c>
      <c r="J30" s="11" t="s">
        <v>238</v>
      </c>
      <c r="K30" s="12">
        <v>30</v>
      </c>
      <c r="L30" s="22"/>
    </row>
    <row r="31" spans="1:12">
      <c r="A31" s="109"/>
      <c r="B31" s="10"/>
      <c r="C31" s="11"/>
      <c r="D31" s="12"/>
      <c r="E31" s="13"/>
      <c r="F31" s="11"/>
      <c r="G31" s="14"/>
      <c r="H31" s="111"/>
      <c r="I31" s="10"/>
      <c r="J31" s="11"/>
      <c r="K31" s="12"/>
      <c r="L31" s="22"/>
    </row>
    <row r="32" spans="1:12">
      <c r="A32" s="109"/>
      <c r="B32" s="10" t="s">
        <v>67</v>
      </c>
      <c r="C32" s="16" t="s">
        <v>239</v>
      </c>
      <c r="D32" s="12">
        <v>30</v>
      </c>
      <c r="E32" s="13"/>
      <c r="F32" s="11" t="s">
        <v>42</v>
      </c>
      <c r="G32" s="14">
        <v>1</v>
      </c>
      <c r="H32" s="111"/>
      <c r="I32" s="10" t="s">
        <v>67</v>
      </c>
      <c r="J32" s="11" t="s">
        <v>240</v>
      </c>
      <c r="K32" s="12">
        <v>12</v>
      </c>
      <c r="L32" s="22"/>
    </row>
    <row r="33" spans="1:12">
      <c r="A33" s="109"/>
      <c r="B33" s="10"/>
      <c r="C33" s="16"/>
      <c r="D33" s="12"/>
      <c r="E33" s="13"/>
      <c r="F33" s="11"/>
      <c r="G33" s="14"/>
      <c r="H33" s="111"/>
      <c r="I33" s="10" t="s">
        <v>67</v>
      </c>
      <c r="J33" s="11" t="s">
        <v>241</v>
      </c>
      <c r="K33" s="12">
        <v>18</v>
      </c>
      <c r="L33" s="22"/>
    </row>
    <row r="34" spans="1:12" ht="60">
      <c r="A34" s="109"/>
      <c r="B34" s="10" t="s">
        <v>70</v>
      </c>
      <c r="C34" s="16" t="s">
        <v>242</v>
      </c>
      <c r="D34" s="12"/>
      <c r="E34" s="13"/>
      <c r="F34" s="11"/>
      <c r="G34" s="14">
        <v>1</v>
      </c>
      <c r="H34" s="111"/>
      <c r="I34" s="10" t="s">
        <v>70</v>
      </c>
      <c r="J34" s="11" t="s">
        <v>243</v>
      </c>
      <c r="K34" s="12">
        <v>12</v>
      </c>
      <c r="L34" s="22"/>
    </row>
    <row r="35" spans="1:12">
      <c r="A35" s="109"/>
      <c r="B35" s="10" t="s">
        <v>70</v>
      </c>
      <c r="C35" s="11" t="s">
        <v>244</v>
      </c>
      <c r="D35" s="12"/>
      <c r="E35" s="13"/>
      <c r="F35" s="11"/>
      <c r="G35" s="14">
        <v>1</v>
      </c>
      <c r="H35" s="111"/>
      <c r="I35" s="10" t="s">
        <v>70</v>
      </c>
      <c r="J35" s="11" t="s">
        <v>245</v>
      </c>
      <c r="K35" s="12">
        <v>18</v>
      </c>
      <c r="L35" s="22"/>
    </row>
    <row r="36" spans="1:12">
      <c r="A36" s="109"/>
      <c r="B36" s="10"/>
      <c r="C36" s="11"/>
      <c r="D36" s="12"/>
      <c r="E36" s="13"/>
      <c r="F36" s="11"/>
      <c r="G36" s="14"/>
      <c r="H36" s="111"/>
      <c r="I36" s="10"/>
      <c r="J36" s="11"/>
      <c r="K36" s="12"/>
      <c r="L36" s="22"/>
    </row>
    <row r="37" spans="1:12">
      <c r="A37" s="109"/>
      <c r="B37" s="10"/>
      <c r="C37" s="16"/>
      <c r="D37" s="12"/>
      <c r="E37" s="13"/>
      <c r="F37" s="11"/>
      <c r="G37" s="14"/>
      <c r="H37" s="111"/>
      <c r="I37" s="10" t="s">
        <v>73</v>
      </c>
      <c r="J37" s="16" t="s">
        <v>246</v>
      </c>
      <c r="K37" s="12"/>
      <c r="L37" s="22"/>
    </row>
    <row r="38" spans="1:12">
      <c r="A38" s="109"/>
      <c r="B38" s="10"/>
      <c r="C38" s="11"/>
      <c r="D38" s="12"/>
      <c r="E38" s="13"/>
      <c r="F38" s="11"/>
      <c r="G38" s="14"/>
      <c r="H38" s="111"/>
      <c r="I38" s="10" t="s">
        <v>73</v>
      </c>
      <c r="J38" s="16"/>
      <c r="K38" s="12"/>
      <c r="L38" s="22"/>
    </row>
    <row r="39" spans="1:12">
      <c r="A39" s="109"/>
      <c r="B39" s="10"/>
      <c r="C39" s="11"/>
      <c r="D39" s="12"/>
      <c r="E39" s="13"/>
      <c r="F39" s="11"/>
      <c r="G39" s="14"/>
      <c r="H39" s="111"/>
      <c r="I39" s="10"/>
      <c r="J39" s="16"/>
      <c r="K39" s="12"/>
      <c r="L39" s="22"/>
    </row>
    <row r="40" spans="1:12">
      <c r="A40" s="109"/>
      <c r="B40" s="10"/>
      <c r="C40" s="16"/>
      <c r="D40" s="12"/>
      <c r="E40" s="13"/>
      <c r="F40" s="11"/>
      <c r="G40" s="17"/>
      <c r="H40" s="111"/>
      <c r="I40" s="10"/>
      <c r="J40" s="16"/>
      <c r="K40" s="12"/>
      <c r="L40" s="22"/>
    </row>
    <row r="41" spans="1:12">
      <c r="A41" s="109"/>
      <c r="B41" s="18"/>
      <c r="C41" s="18"/>
      <c r="D41" s="18"/>
      <c r="E41" s="18"/>
      <c r="F41" s="2"/>
      <c r="G41" s="2"/>
      <c r="H41" s="111"/>
      <c r="I41" s="2"/>
      <c r="J41" s="104"/>
      <c r="K41" s="105"/>
      <c r="L41" s="22"/>
    </row>
    <row r="42" spans="1:12">
      <c r="A42" s="109"/>
      <c r="B42" s="15"/>
      <c r="C42" s="19"/>
      <c r="D42" s="20"/>
      <c r="E42" s="21"/>
      <c r="F42" s="22"/>
      <c r="G42" s="23"/>
      <c r="H42" s="111"/>
      <c r="I42" s="23"/>
      <c r="J42" s="22"/>
      <c r="K42" s="22"/>
      <c r="L42" s="22"/>
    </row>
    <row r="43" spans="1:12">
      <c r="A43" s="24" t="s">
        <v>74</v>
      </c>
      <c r="H43" s="23" t="s">
        <v>75</v>
      </c>
      <c r="L43" s="22"/>
    </row>
    <row r="44" spans="1:12">
      <c r="A44" s="24" t="s">
        <v>76</v>
      </c>
      <c r="H44" s="23" t="s">
        <v>77</v>
      </c>
      <c r="L44" s="22"/>
    </row>
    <row r="45" spans="1:12">
      <c r="A45" s="24" t="s">
        <v>78</v>
      </c>
      <c r="H45" s="23" t="s">
        <v>79</v>
      </c>
      <c r="L45" s="22"/>
    </row>
    <row r="46" spans="1:12">
      <c r="A46" s="24" t="s">
        <v>80</v>
      </c>
      <c r="H46" s="23" t="s">
        <v>81</v>
      </c>
      <c r="L46" s="22"/>
    </row>
    <row r="47" spans="1:12">
      <c r="A47" s="24" t="s">
        <v>82</v>
      </c>
      <c r="H47" s="23" t="s">
        <v>83</v>
      </c>
      <c r="L47" s="22"/>
    </row>
    <row r="48" spans="1:12">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dimension ref="A1:J147"/>
  <sheetViews>
    <sheetView workbookViewId="0">
      <selection activeCell="F23" sqref="F23"/>
    </sheetView>
  </sheetViews>
  <sheetFormatPr defaultRowHeight="13.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c r="B1" s="138" t="s">
        <v>266</v>
      </c>
      <c r="C1" s="139"/>
      <c r="D1" s="139"/>
      <c r="E1" s="139"/>
      <c r="F1" s="139"/>
      <c r="G1" s="140"/>
      <c r="H1" s="74" t="s">
        <v>2</v>
      </c>
      <c r="I1" s="141">
        <v>43157</v>
      </c>
      <c r="J1" s="141"/>
    </row>
    <row r="2" spans="1:10">
      <c r="A2" s="135" t="s">
        <v>260</v>
      </c>
      <c r="B2" s="142" t="s">
        <v>248</v>
      </c>
      <c r="C2" s="142"/>
      <c r="D2" s="142"/>
      <c r="E2" s="142"/>
      <c r="F2" s="142"/>
      <c r="G2" s="142"/>
      <c r="H2" s="142"/>
      <c r="I2" s="142"/>
      <c r="J2" s="142"/>
    </row>
    <row r="3" spans="1:10" ht="24">
      <c r="A3" s="135"/>
      <c r="B3" s="75" t="s">
        <v>8</v>
      </c>
      <c r="C3" s="75" t="s">
        <v>247</v>
      </c>
      <c r="D3" s="75" t="s">
        <v>263</v>
      </c>
      <c r="E3" s="75" t="s">
        <v>253</v>
      </c>
      <c r="F3" s="75" t="s">
        <v>251</v>
      </c>
      <c r="G3" s="75" t="s">
        <v>252</v>
      </c>
      <c r="H3" s="75" t="s">
        <v>8</v>
      </c>
      <c r="I3" s="142" t="s">
        <v>11</v>
      </c>
      <c r="J3" s="142"/>
    </row>
    <row r="4" spans="1:10" ht="51.75" customHeight="1">
      <c r="A4" s="135"/>
      <c r="B4" s="29" t="s">
        <v>329</v>
      </c>
      <c r="C4" s="73" t="s">
        <v>349</v>
      </c>
      <c r="D4" s="30" t="s">
        <v>319</v>
      </c>
      <c r="E4" s="28">
        <v>0.9</v>
      </c>
      <c r="F4" s="73"/>
      <c r="G4" s="30" t="s">
        <v>320</v>
      </c>
      <c r="H4" s="29" t="s">
        <v>308</v>
      </c>
      <c r="I4" s="124"/>
      <c r="J4" s="124"/>
    </row>
    <row r="5" spans="1:10" ht="56.25" customHeight="1">
      <c r="A5" s="135"/>
      <c r="B5" s="29" t="s">
        <v>309</v>
      </c>
      <c r="C5" s="73" t="s">
        <v>529</v>
      </c>
      <c r="D5" s="30" t="s">
        <v>322</v>
      </c>
      <c r="E5" s="28">
        <v>0.2</v>
      </c>
      <c r="F5" s="73"/>
      <c r="G5" s="30" t="s">
        <v>321</v>
      </c>
      <c r="H5" s="29" t="s">
        <v>309</v>
      </c>
      <c r="I5" s="124" t="s">
        <v>530</v>
      </c>
      <c r="J5" s="124"/>
    </row>
    <row r="6" spans="1:10" ht="38.25" customHeight="1">
      <c r="A6" s="135"/>
      <c r="B6" s="29" t="s">
        <v>310</v>
      </c>
      <c r="C6" s="73" t="s">
        <v>541</v>
      </c>
      <c r="D6" s="30" t="s">
        <v>542</v>
      </c>
      <c r="E6" s="28">
        <v>0.1</v>
      </c>
      <c r="F6" s="73"/>
      <c r="G6" s="30" t="s">
        <v>321</v>
      </c>
      <c r="H6" s="29" t="s">
        <v>310</v>
      </c>
      <c r="I6" s="124" t="s">
        <v>543</v>
      </c>
      <c r="J6" s="124"/>
    </row>
    <row r="7" spans="1:10" ht="36" customHeight="1">
      <c r="A7" s="135"/>
      <c r="B7" s="29" t="s">
        <v>311</v>
      </c>
      <c r="C7" s="73" t="s">
        <v>350</v>
      </c>
      <c r="D7" s="30" t="s">
        <v>539</v>
      </c>
      <c r="E7" s="28">
        <v>0.9</v>
      </c>
      <c r="F7" s="73" t="s">
        <v>538</v>
      </c>
      <c r="G7" s="30" t="s">
        <v>320</v>
      </c>
      <c r="H7" s="29" t="s">
        <v>311</v>
      </c>
      <c r="I7" s="124" t="s">
        <v>540</v>
      </c>
      <c r="J7" s="124"/>
    </row>
    <row r="8" spans="1:10" ht="37.5" customHeight="1">
      <c r="A8" s="135"/>
      <c r="B8" s="29" t="s">
        <v>312</v>
      </c>
      <c r="C8" s="73" t="s">
        <v>534</v>
      </c>
      <c r="D8" s="30"/>
      <c r="E8" s="28"/>
      <c r="F8" s="73"/>
      <c r="G8" s="30" t="s">
        <v>321</v>
      </c>
      <c r="H8" s="29" t="s">
        <v>312</v>
      </c>
      <c r="I8" s="124" t="s">
        <v>535</v>
      </c>
      <c r="J8" s="124"/>
    </row>
    <row r="9" spans="1:10" ht="51" customHeight="1">
      <c r="A9" s="135"/>
      <c r="B9" s="29" t="s">
        <v>313</v>
      </c>
      <c r="C9" s="73" t="s">
        <v>526</v>
      </c>
      <c r="D9" s="30" t="s">
        <v>323</v>
      </c>
      <c r="E9" s="28">
        <v>0.4</v>
      </c>
      <c r="F9" s="73"/>
      <c r="G9" s="30" t="s">
        <v>353</v>
      </c>
      <c r="H9" s="29" t="s">
        <v>313</v>
      </c>
      <c r="I9" s="124" t="s">
        <v>527</v>
      </c>
      <c r="J9" s="124"/>
    </row>
    <row r="10" spans="1:10" ht="33" customHeight="1">
      <c r="A10" s="135"/>
      <c r="B10" s="29" t="s">
        <v>316</v>
      </c>
      <c r="C10" s="73" t="s">
        <v>351</v>
      </c>
      <c r="D10" s="30"/>
      <c r="E10" s="28"/>
      <c r="F10" s="73"/>
      <c r="G10" s="30" t="s">
        <v>320</v>
      </c>
      <c r="H10" s="29" t="s">
        <v>316</v>
      </c>
      <c r="I10" s="124" t="s">
        <v>334</v>
      </c>
      <c r="J10" s="124"/>
    </row>
    <row r="11" spans="1:10" ht="48.75" customHeight="1">
      <c r="A11" s="135"/>
      <c r="B11" s="29" t="s">
        <v>524</v>
      </c>
      <c r="C11" s="73" t="s">
        <v>521</v>
      </c>
      <c r="D11" s="30" t="s">
        <v>522</v>
      </c>
      <c r="E11" s="28">
        <v>0.4</v>
      </c>
      <c r="F11" s="73"/>
      <c r="G11" s="30" t="s">
        <v>321</v>
      </c>
      <c r="H11" s="29" t="s">
        <v>525</v>
      </c>
      <c r="I11" s="124" t="s">
        <v>523</v>
      </c>
      <c r="J11" s="124"/>
    </row>
    <row r="12" spans="1:10" ht="36">
      <c r="A12" s="135"/>
      <c r="B12" s="76" t="s">
        <v>314</v>
      </c>
      <c r="C12" s="73" t="s">
        <v>537</v>
      </c>
      <c r="D12" s="30" t="s">
        <v>317</v>
      </c>
      <c r="E12" s="28">
        <v>0.6</v>
      </c>
      <c r="F12" s="73"/>
      <c r="G12" s="30" t="s">
        <v>321</v>
      </c>
      <c r="H12" s="76" t="s">
        <v>314</v>
      </c>
      <c r="I12" s="124" t="s">
        <v>536</v>
      </c>
      <c r="J12" s="124"/>
    </row>
    <row r="13" spans="1:10" ht="36">
      <c r="A13" s="135"/>
      <c r="B13" s="76" t="s">
        <v>315</v>
      </c>
      <c r="C13" s="73" t="s">
        <v>352</v>
      </c>
      <c r="D13" s="30" t="s">
        <v>318</v>
      </c>
      <c r="E13" s="28">
        <v>0.6</v>
      </c>
      <c r="F13" s="73"/>
      <c r="G13" s="30" t="s">
        <v>321</v>
      </c>
      <c r="H13" s="76" t="s">
        <v>315</v>
      </c>
      <c r="I13" s="124" t="s">
        <v>528</v>
      </c>
      <c r="J13" s="124"/>
    </row>
    <row r="14" spans="1:10">
      <c r="A14" s="135" t="s">
        <v>261</v>
      </c>
      <c r="B14" s="136" t="s">
        <v>249</v>
      </c>
      <c r="C14" s="136"/>
      <c r="D14" s="136"/>
      <c r="E14" s="136"/>
      <c r="F14" s="136"/>
      <c r="G14" s="136"/>
      <c r="H14" s="137" t="s">
        <v>250</v>
      </c>
      <c r="I14" s="137"/>
      <c r="J14" s="137"/>
    </row>
    <row r="15" spans="1:10" ht="24">
      <c r="A15" s="135"/>
      <c r="B15" s="75" t="s">
        <v>25</v>
      </c>
      <c r="C15" s="75" t="s">
        <v>26</v>
      </c>
      <c r="D15" s="33" t="s">
        <v>259</v>
      </c>
      <c r="E15" s="33" t="s">
        <v>262</v>
      </c>
      <c r="F15" s="75" t="s">
        <v>29</v>
      </c>
      <c r="G15" s="75" t="s">
        <v>265</v>
      </c>
      <c r="H15" s="75" t="s">
        <v>25</v>
      </c>
      <c r="I15" s="75" t="s">
        <v>26</v>
      </c>
      <c r="J15" s="75" t="s">
        <v>264</v>
      </c>
    </row>
    <row r="16" spans="1:10" ht="30.75" customHeight="1">
      <c r="A16" s="135"/>
      <c r="B16" s="125" t="s">
        <v>267</v>
      </c>
      <c r="C16" s="39" t="s">
        <v>418</v>
      </c>
      <c r="D16" s="33">
        <v>30</v>
      </c>
      <c r="E16" s="33">
        <v>9</v>
      </c>
      <c r="F16" s="36" t="s">
        <v>419</v>
      </c>
      <c r="G16" s="37">
        <v>1</v>
      </c>
      <c r="H16" s="125" t="s">
        <v>434</v>
      </c>
      <c r="I16" s="39" t="s">
        <v>531</v>
      </c>
      <c r="J16" s="33"/>
    </row>
    <row r="17" spans="1:10" ht="39" customHeight="1">
      <c r="A17" s="135"/>
      <c r="B17" s="126"/>
      <c r="C17" s="36" t="s">
        <v>417</v>
      </c>
      <c r="D17" s="33"/>
      <c r="E17" s="33">
        <v>6</v>
      </c>
      <c r="F17" s="36" t="s">
        <v>300</v>
      </c>
      <c r="G17" s="37">
        <v>1</v>
      </c>
      <c r="H17" s="126" t="s">
        <v>267</v>
      </c>
      <c r="I17" s="36" t="s">
        <v>533</v>
      </c>
      <c r="J17" s="33"/>
    </row>
    <row r="18" spans="1:10" ht="27" customHeight="1">
      <c r="A18" s="135"/>
      <c r="B18" s="126"/>
      <c r="C18" s="36" t="s">
        <v>679</v>
      </c>
      <c r="D18" s="33">
        <v>30</v>
      </c>
      <c r="E18" s="33">
        <v>6</v>
      </c>
      <c r="F18" s="36" t="s">
        <v>477</v>
      </c>
      <c r="G18" s="37">
        <v>1</v>
      </c>
      <c r="H18" s="126"/>
      <c r="I18" s="42"/>
      <c r="J18" s="42"/>
    </row>
    <row r="19" spans="1:10" ht="30.75" customHeight="1">
      <c r="A19" s="135"/>
      <c r="B19" s="127"/>
      <c r="C19" s="36" t="s">
        <v>531</v>
      </c>
      <c r="D19" s="33">
        <v>69</v>
      </c>
      <c r="E19" s="33">
        <v>10</v>
      </c>
      <c r="F19" s="36" t="s">
        <v>433</v>
      </c>
      <c r="G19" s="37">
        <v>1</v>
      </c>
      <c r="H19" s="127"/>
      <c r="I19" s="42"/>
      <c r="J19" s="42"/>
    </row>
    <row r="20" spans="1:10" ht="34.5" customHeight="1">
      <c r="A20" s="135"/>
      <c r="B20" s="125" t="s">
        <v>268</v>
      </c>
      <c r="C20" s="36" t="s">
        <v>422</v>
      </c>
      <c r="D20" s="33">
        <v>18</v>
      </c>
      <c r="E20" s="33">
        <v>17</v>
      </c>
      <c r="F20" s="36" t="s">
        <v>468</v>
      </c>
      <c r="G20" s="37">
        <v>1</v>
      </c>
      <c r="H20" s="125" t="s">
        <v>268</v>
      </c>
      <c r="I20" s="36" t="s">
        <v>531</v>
      </c>
      <c r="J20" s="33">
        <v>30</v>
      </c>
    </row>
    <row r="21" spans="1:10" ht="32.25" customHeight="1">
      <c r="A21" s="135"/>
      <c r="B21" s="126"/>
      <c r="C21" s="39" t="s">
        <v>421</v>
      </c>
      <c r="D21" s="33">
        <v>37</v>
      </c>
      <c r="E21" s="33">
        <v>9</v>
      </c>
      <c r="F21" s="36" t="s">
        <v>506</v>
      </c>
      <c r="G21" s="37">
        <v>1</v>
      </c>
      <c r="H21" s="126"/>
      <c r="I21" s="39"/>
      <c r="J21" s="33"/>
    </row>
    <row r="22" spans="1:10" ht="41.25" customHeight="1">
      <c r="A22" s="135"/>
      <c r="B22" s="126"/>
      <c r="C22" s="39" t="s">
        <v>435</v>
      </c>
      <c r="D22" s="33"/>
      <c r="E22" s="33">
        <v>4</v>
      </c>
      <c r="F22" s="39" t="s">
        <v>424</v>
      </c>
      <c r="G22" s="37">
        <v>1</v>
      </c>
      <c r="H22" s="126"/>
      <c r="I22" s="39"/>
      <c r="J22" s="33"/>
    </row>
    <row r="23" spans="1:10" ht="33.75" customHeight="1">
      <c r="A23" s="135"/>
      <c r="B23" s="127"/>
      <c r="C23" s="39" t="s">
        <v>531</v>
      </c>
      <c r="D23" s="33">
        <v>54</v>
      </c>
      <c r="E23" s="33">
        <v>12</v>
      </c>
      <c r="F23" s="39" t="s">
        <v>424</v>
      </c>
      <c r="G23" s="37">
        <v>1</v>
      </c>
      <c r="H23" s="127"/>
      <c r="I23" s="39"/>
      <c r="J23" s="33"/>
    </row>
    <row r="24" spans="1:10" ht="38.25" customHeight="1">
      <c r="A24" s="135"/>
      <c r="B24" s="125" t="s">
        <v>269</v>
      </c>
      <c r="C24" s="36" t="s">
        <v>343</v>
      </c>
      <c r="D24" s="33">
        <v>66</v>
      </c>
      <c r="E24" s="33">
        <v>18</v>
      </c>
      <c r="F24" s="40" t="s">
        <v>420</v>
      </c>
      <c r="G24" s="37">
        <v>1</v>
      </c>
      <c r="H24" s="125" t="s">
        <v>436</v>
      </c>
      <c r="I24" s="36" t="s">
        <v>343</v>
      </c>
      <c r="J24" s="33">
        <v>30</v>
      </c>
    </row>
    <row r="25" spans="1:10" ht="25.5" customHeight="1">
      <c r="A25" s="135"/>
      <c r="B25" s="126"/>
      <c r="C25" s="40" t="s">
        <v>504</v>
      </c>
      <c r="D25" s="33">
        <v>20</v>
      </c>
      <c r="E25" s="33">
        <v>12</v>
      </c>
      <c r="F25" s="37" t="s">
        <v>426</v>
      </c>
      <c r="G25" s="37">
        <v>1</v>
      </c>
      <c r="H25" s="126" t="s">
        <v>269</v>
      </c>
      <c r="I25" s="40"/>
      <c r="J25" s="33"/>
    </row>
    <row r="26" spans="1:10" ht="34.5" customHeight="1">
      <c r="A26" s="135"/>
      <c r="B26" s="127"/>
      <c r="C26" s="77" t="s">
        <v>425</v>
      </c>
      <c r="D26" s="33">
        <v>18</v>
      </c>
      <c r="E26" s="33">
        <v>6</v>
      </c>
      <c r="F26" s="37" t="s">
        <v>423</v>
      </c>
      <c r="G26" s="37">
        <v>1</v>
      </c>
      <c r="H26" s="127" t="s">
        <v>269</v>
      </c>
      <c r="I26" s="77"/>
      <c r="J26" s="33"/>
    </row>
    <row r="27" spans="1:10" ht="30.75" customHeight="1">
      <c r="A27" s="135"/>
      <c r="B27" s="125" t="s">
        <v>270</v>
      </c>
      <c r="C27" s="39" t="s">
        <v>437</v>
      </c>
      <c r="D27" s="33">
        <v>60</v>
      </c>
      <c r="E27" s="33">
        <v>20.5</v>
      </c>
      <c r="F27" s="37" t="s">
        <v>423</v>
      </c>
      <c r="G27" s="37">
        <v>1</v>
      </c>
      <c r="H27" s="125" t="s">
        <v>270</v>
      </c>
      <c r="I27" s="36" t="s">
        <v>544</v>
      </c>
      <c r="J27" s="33">
        <v>24</v>
      </c>
    </row>
    <row r="28" spans="1:10" ht="38.25" customHeight="1">
      <c r="A28" s="135"/>
      <c r="B28" s="126"/>
      <c r="C28" s="27" t="s">
        <v>427</v>
      </c>
      <c r="D28" s="33">
        <v>30</v>
      </c>
      <c r="E28" s="33">
        <v>26</v>
      </c>
      <c r="F28" s="37" t="s">
        <v>426</v>
      </c>
      <c r="G28" s="37">
        <v>1</v>
      </c>
      <c r="H28" s="126"/>
      <c r="I28" s="36"/>
      <c r="J28" s="33"/>
    </row>
    <row r="29" spans="1:10" ht="25.5" customHeight="1">
      <c r="A29" s="135"/>
      <c r="B29" s="127"/>
      <c r="C29" s="27"/>
      <c r="D29" s="33"/>
      <c r="E29" s="33"/>
      <c r="F29" s="37"/>
      <c r="G29" s="37"/>
      <c r="H29" s="127"/>
      <c r="I29" s="27"/>
      <c r="J29" s="33"/>
    </row>
    <row r="30" spans="1:10" ht="31.5" customHeight="1">
      <c r="A30" s="135"/>
      <c r="B30" s="125" t="s">
        <v>271</v>
      </c>
      <c r="C30" s="27" t="s">
        <v>428</v>
      </c>
      <c r="D30" s="33">
        <v>30</v>
      </c>
      <c r="E30" s="33">
        <v>30</v>
      </c>
      <c r="F30" s="37" t="s">
        <v>438</v>
      </c>
      <c r="G30" s="37">
        <v>1</v>
      </c>
      <c r="H30" s="125" t="s">
        <v>271</v>
      </c>
      <c r="I30" s="27" t="s">
        <v>440</v>
      </c>
      <c r="J30" s="33">
        <v>30</v>
      </c>
    </row>
    <row r="31" spans="1:10" ht="33.75" customHeight="1">
      <c r="A31" s="135"/>
      <c r="B31" s="126"/>
      <c r="C31" s="27" t="s">
        <v>439</v>
      </c>
      <c r="D31" s="33">
        <v>12</v>
      </c>
      <c r="E31" s="33">
        <v>12</v>
      </c>
      <c r="F31" s="37" t="s">
        <v>433</v>
      </c>
      <c r="G31" s="37">
        <v>1</v>
      </c>
      <c r="H31" s="126"/>
      <c r="I31" s="27"/>
      <c r="J31" s="33"/>
    </row>
    <row r="32" spans="1:10" ht="27.75" customHeight="1">
      <c r="A32" s="135"/>
      <c r="B32" s="127"/>
      <c r="C32" s="27"/>
      <c r="D32" s="33"/>
      <c r="E32" s="33"/>
      <c r="F32" s="37"/>
      <c r="G32" s="37">
        <v>1</v>
      </c>
      <c r="H32" s="127"/>
      <c r="I32" s="27"/>
      <c r="J32" s="33"/>
    </row>
    <row r="33" spans="1:10" ht="39" customHeight="1">
      <c r="A33" s="135"/>
      <c r="B33" s="35" t="s">
        <v>272</v>
      </c>
      <c r="C33" s="27" t="s">
        <v>430</v>
      </c>
      <c r="D33" s="33">
        <v>66</v>
      </c>
      <c r="E33" s="33">
        <v>24</v>
      </c>
      <c r="F33" s="37" t="s">
        <v>438</v>
      </c>
      <c r="G33" s="37">
        <v>1</v>
      </c>
      <c r="H33" s="35" t="s">
        <v>272</v>
      </c>
      <c r="I33" s="27" t="s">
        <v>545</v>
      </c>
      <c r="J33" s="33">
        <v>30</v>
      </c>
    </row>
    <row r="34" spans="1:10" ht="30.75" customHeight="1">
      <c r="A34" s="135"/>
      <c r="B34" s="35" t="s">
        <v>272</v>
      </c>
      <c r="C34" s="27" t="s">
        <v>431</v>
      </c>
      <c r="D34" s="33"/>
      <c r="E34" s="33">
        <v>6</v>
      </c>
      <c r="F34" s="37" t="s">
        <v>441</v>
      </c>
      <c r="G34" s="37">
        <v>1</v>
      </c>
      <c r="H34" s="35" t="s">
        <v>272</v>
      </c>
      <c r="I34" s="27"/>
      <c r="J34" s="33"/>
    </row>
    <row r="35" spans="1:10" ht="27.75" customHeight="1">
      <c r="A35" s="135"/>
      <c r="B35" s="35" t="s">
        <v>272</v>
      </c>
      <c r="C35" s="27"/>
      <c r="D35" s="33"/>
      <c r="E35" s="33"/>
      <c r="F35" s="37"/>
      <c r="G35" s="37"/>
      <c r="H35" s="35" t="s">
        <v>272</v>
      </c>
      <c r="I35" s="27"/>
      <c r="J35" s="33"/>
    </row>
    <row r="36" spans="1:10" ht="30.75" customHeight="1">
      <c r="A36" s="135"/>
      <c r="B36" s="35" t="s">
        <v>273</v>
      </c>
      <c r="C36" s="27" t="s">
        <v>330</v>
      </c>
      <c r="D36" s="33">
        <v>39</v>
      </c>
      <c r="E36" s="33">
        <v>21</v>
      </c>
      <c r="F36" s="37" t="s">
        <v>300</v>
      </c>
      <c r="G36" s="37">
        <v>1</v>
      </c>
      <c r="H36" s="35" t="s">
        <v>273</v>
      </c>
      <c r="I36" s="27" t="s">
        <v>546</v>
      </c>
      <c r="J36" s="33">
        <v>30</v>
      </c>
    </row>
    <row r="37" spans="1:10" ht="28.5" customHeight="1">
      <c r="A37" s="135"/>
      <c r="B37" s="35" t="s">
        <v>273</v>
      </c>
      <c r="C37" s="27" t="s">
        <v>432</v>
      </c>
      <c r="D37" s="33">
        <v>12</v>
      </c>
      <c r="E37" s="33">
        <v>12</v>
      </c>
      <c r="F37" s="37" t="s">
        <v>301</v>
      </c>
      <c r="G37" s="37">
        <v>1</v>
      </c>
      <c r="H37" s="35" t="s">
        <v>273</v>
      </c>
      <c r="I37" s="27"/>
      <c r="J37" s="33"/>
    </row>
    <row r="38" spans="1:10" ht="19.5" customHeight="1">
      <c r="A38" s="135"/>
      <c r="B38" s="35" t="s">
        <v>273</v>
      </c>
      <c r="C38" s="27"/>
      <c r="D38" s="33"/>
      <c r="E38" s="41"/>
      <c r="F38" s="37"/>
      <c r="G38" s="37"/>
      <c r="H38" s="35" t="s">
        <v>273</v>
      </c>
      <c r="I38" s="27"/>
      <c r="J38" s="33"/>
    </row>
    <row r="39" spans="1:10" ht="26.25" customHeight="1">
      <c r="A39" s="135"/>
      <c r="B39" s="35" t="s">
        <v>274</v>
      </c>
      <c r="C39" s="27" t="s">
        <v>442</v>
      </c>
      <c r="D39" s="33">
        <v>32</v>
      </c>
      <c r="E39" s="41">
        <v>30</v>
      </c>
      <c r="F39" s="37" t="s">
        <v>301</v>
      </c>
      <c r="G39" s="37">
        <v>1</v>
      </c>
      <c r="H39" s="35" t="s">
        <v>274</v>
      </c>
      <c r="I39" s="27" t="s">
        <v>547</v>
      </c>
      <c r="J39" s="33"/>
    </row>
    <row r="40" spans="1:10" ht="31.5" customHeight="1">
      <c r="A40" s="135"/>
      <c r="B40" s="35" t="s">
        <v>274</v>
      </c>
      <c r="C40" s="27" t="s">
        <v>344</v>
      </c>
      <c r="D40" s="33">
        <v>18</v>
      </c>
      <c r="E40" s="41">
        <v>6</v>
      </c>
      <c r="F40" s="37" t="s">
        <v>426</v>
      </c>
      <c r="G40" s="37">
        <v>1</v>
      </c>
      <c r="H40" s="35" t="s">
        <v>274</v>
      </c>
      <c r="I40" s="27"/>
      <c r="J40" s="33"/>
    </row>
    <row r="41" spans="1:10" ht="26.25" customHeight="1">
      <c r="A41" s="135"/>
      <c r="B41" s="35" t="s">
        <v>274</v>
      </c>
      <c r="C41" s="27"/>
      <c r="D41" s="33"/>
      <c r="E41" s="41"/>
      <c r="F41" s="37"/>
      <c r="G41" s="37"/>
      <c r="H41" s="35" t="s">
        <v>274</v>
      </c>
      <c r="I41" s="27"/>
      <c r="J41" s="33"/>
    </row>
    <row r="42" spans="1:10" ht="39" customHeight="1">
      <c r="A42" s="135"/>
      <c r="B42" s="131" t="s">
        <v>275</v>
      </c>
      <c r="C42" s="27" t="s">
        <v>443</v>
      </c>
      <c r="D42" s="33">
        <v>108</v>
      </c>
      <c r="E42" s="41">
        <v>24</v>
      </c>
      <c r="F42" s="37" t="s">
        <v>300</v>
      </c>
      <c r="G42" s="37">
        <v>1</v>
      </c>
      <c r="H42" s="125" t="s">
        <v>444</v>
      </c>
      <c r="I42" s="27" t="s">
        <v>443</v>
      </c>
      <c r="J42" s="33">
        <v>30</v>
      </c>
    </row>
    <row r="43" spans="1:10" ht="27.75" customHeight="1">
      <c r="A43" s="135"/>
      <c r="B43" s="132"/>
      <c r="C43" s="27"/>
      <c r="D43" s="33"/>
      <c r="E43" s="41"/>
      <c r="F43" s="37"/>
      <c r="G43" s="37"/>
      <c r="H43" s="126" t="s">
        <v>275</v>
      </c>
      <c r="I43" s="27"/>
      <c r="J43" s="33"/>
    </row>
    <row r="44" spans="1:10" ht="24.75" customHeight="1">
      <c r="A44" s="135"/>
      <c r="B44" s="133"/>
      <c r="C44" s="27"/>
      <c r="D44" s="33"/>
      <c r="E44" s="41"/>
      <c r="F44" s="37"/>
      <c r="G44" s="37"/>
      <c r="H44" s="127" t="s">
        <v>275</v>
      </c>
      <c r="I44" s="27"/>
      <c r="J44" s="33"/>
    </row>
    <row r="45" spans="1:10" ht="24">
      <c r="A45" s="135"/>
      <c r="B45" s="125" t="s">
        <v>276</v>
      </c>
      <c r="C45" s="27" t="s">
        <v>303</v>
      </c>
      <c r="D45" s="33">
        <v>86</v>
      </c>
      <c r="E45" s="41">
        <v>27</v>
      </c>
      <c r="F45" s="37" t="s">
        <v>300</v>
      </c>
      <c r="G45" s="37">
        <v>1</v>
      </c>
      <c r="H45" s="125" t="s">
        <v>276</v>
      </c>
      <c r="I45" s="27" t="s">
        <v>303</v>
      </c>
      <c r="J45" s="33">
        <v>30</v>
      </c>
    </row>
    <row r="46" spans="1:10" ht="22.5" customHeight="1">
      <c r="A46" s="135"/>
      <c r="B46" s="126"/>
      <c r="C46" s="27" t="s">
        <v>472</v>
      </c>
      <c r="D46" s="33"/>
      <c r="E46" s="41">
        <v>3</v>
      </c>
      <c r="F46" s="37" t="s">
        <v>466</v>
      </c>
      <c r="G46" s="37">
        <v>1</v>
      </c>
      <c r="H46" s="126"/>
      <c r="I46" s="27"/>
      <c r="J46" s="33"/>
    </row>
    <row r="47" spans="1:10" ht="24" customHeight="1">
      <c r="A47" s="135"/>
      <c r="B47" s="127"/>
      <c r="C47" s="27"/>
      <c r="D47" s="33"/>
      <c r="E47" s="41"/>
      <c r="F47" s="37"/>
      <c r="G47" s="37"/>
      <c r="H47" s="127"/>
      <c r="I47" s="27"/>
      <c r="J47" s="33"/>
    </row>
    <row r="48" spans="1:10" ht="27.75" customHeight="1">
      <c r="A48" s="135"/>
      <c r="B48" s="125" t="s">
        <v>302</v>
      </c>
      <c r="C48" s="27" t="s">
        <v>337</v>
      </c>
      <c r="D48" s="33">
        <v>18</v>
      </c>
      <c r="E48" s="41">
        <v>15</v>
      </c>
      <c r="F48" s="37" t="s">
        <v>300</v>
      </c>
      <c r="G48" s="37">
        <v>1</v>
      </c>
      <c r="H48" s="125" t="s">
        <v>302</v>
      </c>
      <c r="I48" s="27" t="s">
        <v>337</v>
      </c>
      <c r="J48" s="33">
        <v>30</v>
      </c>
    </row>
    <row r="49" spans="1:10" ht="24">
      <c r="A49" s="135"/>
      <c r="B49" s="126"/>
      <c r="C49" s="27" t="s">
        <v>445</v>
      </c>
      <c r="D49" s="33">
        <v>18</v>
      </c>
      <c r="E49" s="41">
        <v>6</v>
      </c>
      <c r="F49" s="37" t="s">
        <v>438</v>
      </c>
      <c r="G49" s="37">
        <v>1</v>
      </c>
      <c r="H49" s="126"/>
      <c r="I49" s="27"/>
      <c r="J49" s="33"/>
    </row>
    <row r="50" spans="1:10" ht="41.25" customHeight="1">
      <c r="A50" s="135"/>
      <c r="B50" s="126"/>
      <c r="C50" s="27" t="s">
        <v>446</v>
      </c>
      <c r="D50" s="33">
        <v>12</v>
      </c>
      <c r="E50" s="41">
        <v>9</v>
      </c>
      <c r="F50" s="37" t="s">
        <v>448</v>
      </c>
      <c r="G50" s="37">
        <v>1</v>
      </c>
      <c r="H50" s="126"/>
      <c r="I50" s="27"/>
      <c r="J50" s="33"/>
    </row>
    <row r="51" spans="1:10" ht="33" customHeight="1">
      <c r="A51" s="135"/>
      <c r="B51" s="127"/>
      <c r="C51" s="27" t="s">
        <v>447</v>
      </c>
      <c r="D51" s="33">
        <v>24</v>
      </c>
      <c r="E51" s="41">
        <v>6</v>
      </c>
      <c r="F51" s="37" t="s">
        <v>448</v>
      </c>
      <c r="G51" s="37">
        <v>1</v>
      </c>
      <c r="H51" s="127"/>
      <c r="I51" s="42"/>
      <c r="J51" s="42"/>
    </row>
    <row r="52" spans="1:10" ht="31.5" customHeight="1">
      <c r="A52" s="135"/>
      <c r="B52" s="125" t="s">
        <v>277</v>
      </c>
      <c r="C52" s="27" t="s">
        <v>437</v>
      </c>
      <c r="D52" s="33">
        <v>60</v>
      </c>
      <c r="E52" s="41">
        <v>15</v>
      </c>
      <c r="F52" s="37" t="s">
        <v>449</v>
      </c>
      <c r="G52" s="37">
        <v>1</v>
      </c>
      <c r="H52" s="125" t="s">
        <v>450</v>
      </c>
      <c r="I52" s="27" t="s">
        <v>437</v>
      </c>
      <c r="J52" s="33">
        <v>30</v>
      </c>
    </row>
    <row r="53" spans="1:10" ht="24.75" customHeight="1">
      <c r="A53" s="135"/>
      <c r="B53" s="126"/>
      <c r="C53" s="27" t="s">
        <v>341</v>
      </c>
      <c r="D53" s="33">
        <v>42</v>
      </c>
      <c r="E53" s="41">
        <v>24</v>
      </c>
      <c r="F53" s="37" t="s">
        <v>438</v>
      </c>
      <c r="G53" s="37">
        <v>1</v>
      </c>
      <c r="H53" s="126" t="s">
        <v>277</v>
      </c>
      <c r="I53" s="27"/>
      <c r="J53" s="33"/>
    </row>
    <row r="54" spans="1:10" ht="25.5" customHeight="1">
      <c r="A54" s="135"/>
      <c r="B54" s="127"/>
      <c r="C54" s="27"/>
      <c r="D54" s="33"/>
      <c r="E54" s="41"/>
      <c r="F54" s="37"/>
      <c r="G54" s="37"/>
      <c r="H54" s="127" t="s">
        <v>277</v>
      </c>
      <c r="I54" s="27"/>
      <c r="J54" s="33"/>
    </row>
    <row r="55" spans="1:10" ht="29.25" customHeight="1">
      <c r="A55" s="135"/>
      <c r="B55" s="125" t="s">
        <v>278</v>
      </c>
      <c r="C55" s="27"/>
      <c r="D55" s="33"/>
      <c r="E55" s="41"/>
      <c r="F55" s="37"/>
      <c r="G55" s="37">
        <v>1</v>
      </c>
      <c r="H55" s="125" t="s">
        <v>278</v>
      </c>
      <c r="I55" s="27" t="s">
        <v>333</v>
      </c>
      <c r="J55" s="33">
        <v>30</v>
      </c>
    </row>
    <row r="56" spans="1:10" ht="27" customHeight="1">
      <c r="A56" s="135"/>
      <c r="B56" s="126"/>
      <c r="C56" s="27"/>
      <c r="D56" s="33"/>
      <c r="E56" s="41"/>
      <c r="F56" s="37"/>
      <c r="G56" s="37"/>
      <c r="H56" s="126"/>
      <c r="I56" s="27"/>
      <c r="J56" s="33"/>
    </row>
    <row r="57" spans="1:10" ht="26.25" customHeight="1">
      <c r="A57" s="135"/>
      <c r="B57" s="127"/>
      <c r="C57" s="27"/>
      <c r="D57" s="33"/>
      <c r="E57" s="41"/>
      <c r="F57" s="37"/>
      <c r="G57" s="37"/>
      <c r="H57" s="127"/>
      <c r="I57" s="27"/>
      <c r="J57" s="33"/>
    </row>
    <row r="58" spans="1:10" ht="21.75" customHeight="1">
      <c r="A58" s="135"/>
      <c r="B58" s="131" t="s">
        <v>279</v>
      </c>
      <c r="C58" s="27" t="s">
        <v>305</v>
      </c>
      <c r="D58" s="33"/>
      <c r="E58" s="41">
        <v>8</v>
      </c>
      <c r="F58" s="37" t="s">
        <v>500</v>
      </c>
      <c r="G58" s="37">
        <v>1</v>
      </c>
      <c r="H58" s="125" t="s">
        <v>279</v>
      </c>
      <c r="I58" s="27" t="s">
        <v>305</v>
      </c>
      <c r="J58" s="33">
        <v>6</v>
      </c>
    </row>
    <row r="59" spans="1:10" ht="27.75" customHeight="1">
      <c r="A59" s="135"/>
      <c r="B59" s="132"/>
      <c r="C59" s="27" t="s">
        <v>306</v>
      </c>
      <c r="D59" s="33"/>
      <c r="E59" s="41">
        <v>7.5</v>
      </c>
      <c r="F59" s="37" t="s">
        <v>501</v>
      </c>
      <c r="G59" s="37">
        <v>1</v>
      </c>
      <c r="H59" s="126"/>
      <c r="I59" s="27" t="s">
        <v>306</v>
      </c>
      <c r="J59" s="33">
        <v>6</v>
      </c>
    </row>
    <row r="60" spans="1:10" ht="27.75" customHeight="1">
      <c r="A60" s="135"/>
      <c r="B60" s="132"/>
      <c r="C60" s="27" t="s">
        <v>502</v>
      </c>
      <c r="D60" s="33"/>
      <c r="E60" s="41">
        <v>3.5</v>
      </c>
      <c r="F60" s="37" t="s">
        <v>503</v>
      </c>
      <c r="G60" s="37">
        <v>1</v>
      </c>
      <c r="H60" s="126"/>
      <c r="I60" s="27" t="s">
        <v>342</v>
      </c>
      <c r="J60" s="33">
        <v>18</v>
      </c>
    </row>
    <row r="61" spans="1:10" ht="27.75" customHeight="1">
      <c r="A61" s="135"/>
      <c r="B61" s="133"/>
      <c r="C61" s="27" t="s">
        <v>499</v>
      </c>
      <c r="D61" s="33"/>
      <c r="E61" s="41">
        <v>8</v>
      </c>
      <c r="F61" s="37" t="s">
        <v>300</v>
      </c>
      <c r="G61" s="37">
        <v>1</v>
      </c>
      <c r="H61" s="127"/>
      <c r="I61" s="27"/>
      <c r="J61" s="33"/>
    </row>
    <row r="62" spans="1:10" ht="52.5" customHeight="1">
      <c r="A62" s="135"/>
      <c r="B62" s="131" t="s">
        <v>280</v>
      </c>
      <c r="C62" s="27" t="s">
        <v>325</v>
      </c>
      <c r="D62" s="33"/>
      <c r="E62" s="41">
        <v>8</v>
      </c>
      <c r="F62" s="37" t="s">
        <v>497</v>
      </c>
      <c r="G62" s="37">
        <v>1</v>
      </c>
      <c r="H62" s="35" t="s">
        <v>280</v>
      </c>
      <c r="I62" s="27" t="s">
        <v>325</v>
      </c>
      <c r="J62" s="33">
        <v>9</v>
      </c>
    </row>
    <row r="63" spans="1:10" ht="122.25" customHeight="1">
      <c r="A63" s="135"/>
      <c r="B63" s="132"/>
      <c r="C63" s="27" t="s">
        <v>332</v>
      </c>
      <c r="D63" s="33"/>
      <c r="E63" s="41">
        <v>21</v>
      </c>
      <c r="F63" s="37" t="s">
        <v>496</v>
      </c>
      <c r="G63" s="37">
        <v>1</v>
      </c>
      <c r="H63" s="35" t="s">
        <v>280</v>
      </c>
      <c r="I63" s="27" t="s">
        <v>307</v>
      </c>
      <c r="J63" s="33">
        <v>9</v>
      </c>
    </row>
    <row r="64" spans="1:10" ht="53.25" customHeight="1">
      <c r="A64" s="135"/>
      <c r="B64" s="133"/>
      <c r="C64" s="27" t="s">
        <v>331</v>
      </c>
      <c r="D64" s="33"/>
      <c r="E64" s="41">
        <v>7</v>
      </c>
      <c r="F64" s="37" t="s">
        <v>498</v>
      </c>
      <c r="G64" s="37">
        <v>1</v>
      </c>
      <c r="H64" s="35" t="s">
        <v>280</v>
      </c>
      <c r="I64" s="27" t="s">
        <v>326</v>
      </c>
      <c r="J64" s="33">
        <v>12</v>
      </c>
    </row>
    <row r="65" spans="1:10" ht="48.75" customHeight="1">
      <c r="A65" s="135"/>
      <c r="B65" s="131" t="s">
        <v>281</v>
      </c>
      <c r="C65" s="27" t="s">
        <v>494</v>
      </c>
      <c r="D65" s="33">
        <v>9</v>
      </c>
      <c r="E65" s="33">
        <v>9</v>
      </c>
      <c r="F65" s="37" t="s">
        <v>495</v>
      </c>
      <c r="G65" s="37">
        <v>1</v>
      </c>
      <c r="H65" s="35" t="s">
        <v>281</v>
      </c>
      <c r="I65" s="27" t="s">
        <v>549</v>
      </c>
      <c r="J65" s="33">
        <v>30</v>
      </c>
    </row>
    <row r="66" spans="1:10" ht="39" customHeight="1">
      <c r="A66" s="135"/>
      <c r="B66" s="132"/>
      <c r="C66" s="27" t="s">
        <v>492</v>
      </c>
      <c r="D66" s="33">
        <v>18</v>
      </c>
      <c r="E66" s="33">
        <v>15</v>
      </c>
      <c r="F66" s="37" t="s">
        <v>301</v>
      </c>
      <c r="G66" s="37">
        <v>1</v>
      </c>
      <c r="H66" s="35" t="s">
        <v>281</v>
      </c>
      <c r="I66" s="27"/>
      <c r="J66" s="33"/>
    </row>
    <row r="67" spans="1:10" ht="33" customHeight="1">
      <c r="A67" s="135"/>
      <c r="B67" s="133"/>
      <c r="C67" s="27" t="s">
        <v>493</v>
      </c>
      <c r="D67" s="33">
        <v>132</v>
      </c>
      <c r="E67" s="33">
        <v>12</v>
      </c>
      <c r="F67" s="37" t="s">
        <v>548</v>
      </c>
      <c r="G67" s="37">
        <v>1</v>
      </c>
      <c r="H67" s="35" t="s">
        <v>281</v>
      </c>
      <c r="I67" s="27"/>
      <c r="J67" s="33"/>
    </row>
    <row r="68" spans="1:10" ht="28.5" customHeight="1">
      <c r="A68" s="135"/>
      <c r="B68" s="125" t="s">
        <v>282</v>
      </c>
      <c r="C68" s="27" t="s">
        <v>489</v>
      </c>
      <c r="D68" s="33">
        <v>52</v>
      </c>
      <c r="E68" s="33">
        <v>12</v>
      </c>
      <c r="F68" s="37" t="s">
        <v>300</v>
      </c>
      <c r="G68" s="37">
        <v>1</v>
      </c>
      <c r="H68" s="35" t="s">
        <v>282</v>
      </c>
      <c r="I68" s="27" t="s">
        <v>345</v>
      </c>
      <c r="J68" s="33">
        <v>30</v>
      </c>
    </row>
    <row r="69" spans="1:10" ht="26.25" customHeight="1">
      <c r="A69" s="135"/>
      <c r="B69" s="126"/>
      <c r="C69" s="27"/>
      <c r="D69" s="33"/>
      <c r="E69" s="33"/>
      <c r="F69" s="37"/>
      <c r="G69" s="37"/>
      <c r="H69" s="35" t="s">
        <v>282</v>
      </c>
      <c r="I69" s="27"/>
      <c r="J69" s="33"/>
    </row>
    <row r="70" spans="1:10" ht="27.75" customHeight="1">
      <c r="A70" s="135"/>
      <c r="B70" s="127"/>
      <c r="C70" s="27"/>
      <c r="D70" s="33"/>
      <c r="E70" s="33"/>
      <c r="F70" s="37"/>
      <c r="G70" s="37"/>
      <c r="H70" s="35" t="s">
        <v>282</v>
      </c>
      <c r="I70" s="27"/>
      <c r="J70" s="33"/>
    </row>
    <row r="71" spans="1:10" ht="29.25" customHeight="1">
      <c r="A71" s="135"/>
      <c r="B71" s="125" t="s">
        <v>283</v>
      </c>
      <c r="C71" s="27" t="s">
        <v>347</v>
      </c>
      <c r="D71" s="33"/>
      <c r="E71" s="33">
        <v>3</v>
      </c>
      <c r="F71" s="37" t="s">
        <v>466</v>
      </c>
      <c r="G71" s="37">
        <v>1</v>
      </c>
      <c r="H71" s="35" t="s">
        <v>283</v>
      </c>
      <c r="I71" s="27" t="s">
        <v>491</v>
      </c>
      <c r="J71" s="33">
        <v>24</v>
      </c>
    </row>
    <row r="72" spans="1:10" ht="31.5" customHeight="1">
      <c r="A72" s="135"/>
      <c r="B72" s="126"/>
      <c r="C72" s="27" t="s">
        <v>488</v>
      </c>
      <c r="D72" s="33">
        <v>24</v>
      </c>
      <c r="E72" s="33">
        <v>6</v>
      </c>
      <c r="F72" s="37" t="s">
        <v>468</v>
      </c>
      <c r="G72" s="37">
        <v>1</v>
      </c>
      <c r="H72" s="35" t="s">
        <v>283</v>
      </c>
      <c r="I72" s="27"/>
      <c r="J72" s="33"/>
    </row>
    <row r="73" spans="1:10" ht="32.25" customHeight="1">
      <c r="A73" s="135"/>
      <c r="B73" s="127"/>
      <c r="C73" s="27" t="s">
        <v>490</v>
      </c>
      <c r="D73" s="33">
        <v>96</v>
      </c>
      <c r="E73" s="33">
        <v>33</v>
      </c>
      <c r="F73" s="37" t="s">
        <v>483</v>
      </c>
      <c r="G73" s="37">
        <v>1</v>
      </c>
      <c r="H73" s="35" t="s">
        <v>283</v>
      </c>
      <c r="I73" s="27"/>
      <c r="J73" s="33"/>
    </row>
    <row r="74" spans="1:10" ht="27.75" customHeight="1">
      <c r="A74" s="135"/>
      <c r="B74" s="125" t="s">
        <v>284</v>
      </c>
      <c r="C74" s="27" t="s">
        <v>551</v>
      </c>
      <c r="D74" s="33">
        <v>32</v>
      </c>
      <c r="E74" s="33">
        <v>27</v>
      </c>
      <c r="F74" s="37" t="s">
        <v>509</v>
      </c>
      <c r="G74" s="37">
        <v>1</v>
      </c>
      <c r="H74" s="35" t="s">
        <v>284</v>
      </c>
      <c r="I74" s="27" t="s">
        <v>550</v>
      </c>
      <c r="J74" s="33">
        <v>24</v>
      </c>
    </row>
    <row r="75" spans="1:10" ht="24.75" customHeight="1">
      <c r="A75" s="135"/>
      <c r="B75" s="126"/>
      <c r="C75" s="27" t="s">
        <v>519</v>
      </c>
      <c r="D75" s="33">
        <v>120</v>
      </c>
      <c r="E75" s="33">
        <v>15</v>
      </c>
      <c r="F75" s="37" t="s">
        <v>520</v>
      </c>
      <c r="G75" s="37">
        <v>1</v>
      </c>
      <c r="H75" s="35" t="s">
        <v>284</v>
      </c>
      <c r="I75" s="27"/>
      <c r="J75" s="33"/>
    </row>
    <row r="76" spans="1:10" ht="20.25" customHeight="1">
      <c r="A76" s="135"/>
      <c r="B76" s="127"/>
      <c r="C76" s="27"/>
      <c r="D76" s="33"/>
      <c r="E76" s="41"/>
      <c r="F76" s="37"/>
      <c r="G76" s="37"/>
      <c r="H76" s="35" t="s">
        <v>284</v>
      </c>
      <c r="I76" s="27"/>
      <c r="J76" s="33"/>
    </row>
    <row r="77" spans="1:10" ht="24">
      <c r="A77" s="135"/>
      <c r="B77" s="125" t="s">
        <v>285</v>
      </c>
      <c r="C77" s="27" t="s">
        <v>304</v>
      </c>
      <c r="D77" s="33">
        <v>36</v>
      </c>
      <c r="E77" s="33">
        <v>12</v>
      </c>
      <c r="F77" s="37" t="s">
        <v>468</v>
      </c>
      <c r="G77" s="37">
        <v>1</v>
      </c>
      <c r="H77" s="35" t="s">
        <v>285</v>
      </c>
      <c r="I77" s="27" t="s">
        <v>550</v>
      </c>
      <c r="J77" s="33">
        <v>30</v>
      </c>
    </row>
    <row r="78" spans="1:10" ht="27.75" customHeight="1">
      <c r="A78" s="135"/>
      <c r="B78" s="126"/>
      <c r="C78" s="27" t="s">
        <v>484</v>
      </c>
      <c r="D78" s="33"/>
      <c r="E78" s="33">
        <v>12</v>
      </c>
      <c r="F78" s="37" t="s">
        <v>483</v>
      </c>
      <c r="G78" s="37">
        <v>1</v>
      </c>
      <c r="H78" s="35" t="s">
        <v>285</v>
      </c>
      <c r="I78" s="27"/>
      <c r="J78" s="33"/>
    </row>
    <row r="79" spans="1:10" ht="24" customHeight="1">
      <c r="A79" s="135"/>
      <c r="B79" s="127"/>
      <c r="C79" s="27" t="s">
        <v>487</v>
      </c>
      <c r="D79" s="33"/>
      <c r="E79" s="33">
        <v>12</v>
      </c>
      <c r="F79" s="37" t="s">
        <v>483</v>
      </c>
      <c r="G79" s="37">
        <v>1</v>
      </c>
      <c r="H79" s="35" t="s">
        <v>285</v>
      </c>
      <c r="I79" s="27"/>
      <c r="J79" s="33"/>
    </row>
    <row r="80" spans="1:10" ht="27.75" customHeight="1">
      <c r="A80" s="135"/>
      <c r="B80" s="125" t="s">
        <v>286</v>
      </c>
      <c r="C80" s="27" t="s">
        <v>482</v>
      </c>
      <c r="D80" s="33">
        <v>57</v>
      </c>
      <c r="E80" s="33">
        <v>21</v>
      </c>
      <c r="F80" s="37" t="s">
        <v>485</v>
      </c>
      <c r="G80" s="37">
        <v>1</v>
      </c>
      <c r="H80" s="35" t="s">
        <v>286</v>
      </c>
      <c r="I80" s="27" t="s">
        <v>550</v>
      </c>
      <c r="J80" s="33">
        <v>30</v>
      </c>
    </row>
    <row r="81" spans="1:10" ht="27.75" customHeight="1">
      <c r="A81" s="135"/>
      <c r="B81" s="126"/>
      <c r="C81" s="27" t="s">
        <v>484</v>
      </c>
      <c r="D81" s="33"/>
      <c r="E81" s="33">
        <v>18</v>
      </c>
      <c r="F81" s="37" t="s">
        <v>483</v>
      </c>
      <c r="G81" s="37">
        <v>1</v>
      </c>
      <c r="H81" s="35" t="s">
        <v>286</v>
      </c>
      <c r="I81" s="27"/>
      <c r="J81" s="33"/>
    </row>
    <row r="82" spans="1:10" ht="27" customHeight="1">
      <c r="A82" s="135"/>
      <c r="B82" s="127"/>
      <c r="C82" s="27"/>
      <c r="D82" s="33"/>
      <c r="E82" s="41"/>
      <c r="F82" s="37"/>
      <c r="G82" s="37"/>
      <c r="H82" s="35" t="s">
        <v>286</v>
      </c>
      <c r="I82" s="27"/>
      <c r="J82" s="33"/>
    </row>
    <row r="83" spans="1:10" ht="31.5" customHeight="1">
      <c r="A83" s="135"/>
      <c r="B83" s="128" t="s">
        <v>287</v>
      </c>
      <c r="C83" s="44" t="s">
        <v>348</v>
      </c>
      <c r="D83" s="33">
        <v>30</v>
      </c>
      <c r="E83" s="33">
        <v>21</v>
      </c>
      <c r="F83" s="37" t="s">
        <v>468</v>
      </c>
      <c r="G83" s="37">
        <v>1</v>
      </c>
      <c r="H83" s="43" t="s">
        <v>287</v>
      </c>
      <c r="I83" s="44" t="s">
        <v>552</v>
      </c>
      <c r="J83" s="33">
        <v>18</v>
      </c>
    </row>
    <row r="84" spans="1:10" ht="39" customHeight="1">
      <c r="A84" s="135"/>
      <c r="B84" s="129"/>
      <c r="C84" s="44" t="s">
        <v>507</v>
      </c>
      <c r="D84" s="33">
        <v>15</v>
      </c>
      <c r="E84" s="33">
        <v>15</v>
      </c>
      <c r="F84" s="37" t="s">
        <v>468</v>
      </c>
      <c r="G84" s="37">
        <v>1</v>
      </c>
      <c r="H84" s="43" t="s">
        <v>287</v>
      </c>
      <c r="I84" s="27"/>
      <c r="J84" s="33"/>
    </row>
    <row r="85" spans="1:10" ht="21.75" customHeight="1">
      <c r="A85" s="135"/>
      <c r="B85" s="130"/>
      <c r="C85" s="44" t="s">
        <v>508</v>
      </c>
      <c r="D85" s="33">
        <v>6</v>
      </c>
      <c r="E85" s="33">
        <v>6</v>
      </c>
      <c r="F85" s="40" t="s">
        <v>468</v>
      </c>
      <c r="G85" s="37">
        <v>1</v>
      </c>
      <c r="H85" s="43" t="s">
        <v>287</v>
      </c>
      <c r="I85" s="42"/>
      <c r="J85" s="33"/>
    </row>
    <row r="86" spans="1:10" ht="25.5" customHeight="1">
      <c r="A86" s="135"/>
      <c r="B86" s="125" t="s">
        <v>288</v>
      </c>
      <c r="C86" s="44" t="s">
        <v>478</v>
      </c>
      <c r="D86" s="33">
        <v>9</v>
      </c>
      <c r="E86" s="33">
        <v>9</v>
      </c>
      <c r="F86" s="40" t="s">
        <v>301</v>
      </c>
      <c r="G86" s="37">
        <v>1</v>
      </c>
      <c r="H86" s="125" t="s">
        <v>288</v>
      </c>
      <c r="I86" s="44" t="s">
        <v>553</v>
      </c>
      <c r="J86" s="33"/>
    </row>
    <row r="87" spans="1:10" ht="28.5" customHeight="1">
      <c r="A87" s="135"/>
      <c r="B87" s="126"/>
      <c r="C87" s="44" t="s">
        <v>479</v>
      </c>
      <c r="D87" s="33">
        <v>18</v>
      </c>
      <c r="E87" s="33">
        <v>6</v>
      </c>
      <c r="F87" s="40" t="s">
        <v>301</v>
      </c>
      <c r="G87" s="37">
        <v>1</v>
      </c>
      <c r="H87" s="126"/>
      <c r="I87" s="44"/>
      <c r="J87" s="33"/>
    </row>
    <row r="88" spans="1:10" ht="28.5" customHeight="1">
      <c r="A88" s="135"/>
      <c r="B88" s="126"/>
      <c r="C88" s="44" t="s">
        <v>481</v>
      </c>
      <c r="D88" s="33">
        <v>15</v>
      </c>
      <c r="E88" s="33">
        <v>15</v>
      </c>
      <c r="F88" s="40" t="s">
        <v>301</v>
      </c>
      <c r="G88" s="37">
        <v>1</v>
      </c>
      <c r="H88" s="126"/>
      <c r="I88" s="44"/>
      <c r="J88" s="33"/>
    </row>
    <row r="89" spans="1:10" ht="27" customHeight="1">
      <c r="A89" s="135"/>
      <c r="B89" s="127"/>
      <c r="C89" s="44" t="s">
        <v>480</v>
      </c>
      <c r="D89" s="33">
        <v>9</v>
      </c>
      <c r="E89" s="33">
        <v>9</v>
      </c>
      <c r="F89" s="40" t="s">
        <v>301</v>
      </c>
      <c r="G89" s="37">
        <v>1</v>
      </c>
      <c r="H89" s="127"/>
      <c r="I89" s="42"/>
      <c r="J89" s="33"/>
    </row>
    <row r="90" spans="1:10" ht="27" customHeight="1">
      <c r="A90" s="135"/>
      <c r="B90" s="125" t="s">
        <v>289</v>
      </c>
      <c r="C90" s="44" t="s">
        <v>513</v>
      </c>
      <c r="D90" s="33">
        <v>37</v>
      </c>
      <c r="E90" s="33">
        <v>12</v>
      </c>
      <c r="F90" s="40" t="s">
        <v>511</v>
      </c>
      <c r="G90" s="37">
        <v>1</v>
      </c>
      <c r="H90" s="125" t="s">
        <v>289</v>
      </c>
      <c r="I90" s="44" t="s">
        <v>554</v>
      </c>
      <c r="J90" s="33"/>
    </row>
    <row r="91" spans="1:10" ht="28.5" customHeight="1">
      <c r="A91" s="135"/>
      <c r="B91" s="126"/>
      <c r="C91" s="44" t="s">
        <v>474</v>
      </c>
      <c r="D91" s="33">
        <v>12</v>
      </c>
      <c r="E91" s="33">
        <v>12</v>
      </c>
      <c r="F91" s="40" t="s">
        <v>301</v>
      </c>
      <c r="G91" s="37">
        <v>1</v>
      </c>
      <c r="H91" s="126"/>
      <c r="J91" s="33"/>
    </row>
    <row r="92" spans="1:10" ht="28.5" customHeight="1">
      <c r="A92" s="135"/>
      <c r="B92" s="126"/>
      <c r="C92" s="44" t="s">
        <v>514</v>
      </c>
      <c r="D92" s="33">
        <v>0</v>
      </c>
      <c r="E92" s="33">
        <v>10</v>
      </c>
      <c r="F92" s="40" t="s">
        <v>512</v>
      </c>
      <c r="G92" s="37">
        <v>1</v>
      </c>
      <c r="H92" s="126"/>
      <c r="I92" s="44"/>
      <c r="J92" s="33"/>
    </row>
    <row r="93" spans="1:10" ht="28.5" customHeight="1">
      <c r="A93" s="135"/>
      <c r="B93" s="127"/>
      <c r="C93" s="44" t="s">
        <v>515</v>
      </c>
      <c r="D93" s="33">
        <v>12</v>
      </c>
      <c r="E93" s="33">
        <v>9</v>
      </c>
      <c r="F93" s="40" t="s">
        <v>511</v>
      </c>
      <c r="G93" s="37">
        <v>1</v>
      </c>
      <c r="H93" s="127"/>
      <c r="I93" s="42"/>
      <c r="J93" s="33"/>
    </row>
    <row r="94" spans="1:10" ht="30.75" customHeight="1">
      <c r="A94" s="135"/>
      <c r="B94" s="125" t="s">
        <v>291</v>
      </c>
      <c r="C94" s="44" t="s">
        <v>510</v>
      </c>
      <c r="D94" s="33">
        <v>12</v>
      </c>
      <c r="E94" s="33">
        <v>12</v>
      </c>
      <c r="F94" s="44" t="s">
        <v>301</v>
      </c>
      <c r="G94" s="37">
        <v>1</v>
      </c>
      <c r="H94" s="125" t="s">
        <v>291</v>
      </c>
      <c r="I94" s="44" t="s">
        <v>554</v>
      </c>
      <c r="J94" s="33">
        <v>24</v>
      </c>
    </row>
    <row r="95" spans="1:10" ht="27" customHeight="1">
      <c r="A95" s="135"/>
      <c r="B95" s="126"/>
      <c r="C95" s="44" t="s">
        <v>475</v>
      </c>
      <c r="D95" s="33">
        <v>24</v>
      </c>
      <c r="E95" s="33">
        <v>24</v>
      </c>
      <c r="F95" s="40" t="s">
        <v>301</v>
      </c>
      <c r="G95" s="37">
        <v>1</v>
      </c>
      <c r="H95" s="126"/>
      <c r="I95" s="42"/>
      <c r="J95" s="42"/>
    </row>
    <row r="96" spans="1:10" ht="27.75" customHeight="1">
      <c r="A96" s="135"/>
      <c r="B96" s="127"/>
      <c r="C96" s="44" t="s">
        <v>476</v>
      </c>
      <c r="D96" s="33">
        <v>12</v>
      </c>
      <c r="E96" s="33">
        <v>6</v>
      </c>
      <c r="F96" s="40" t="s">
        <v>301</v>
      </c>
      <c r="G96" s="37">
        <v>1</v>
      </c>
      <c r="H96" s="127"/>
      <c r="I96" s="44"/>
      <c r="J96" s="33"/>
    </row>
    <row r="97" spans="1:10" ht="27.75" customHeight="1">
      <c r="A97" s="135"/>
      <c r="B97" s="125" t="s">
        <v>292</v>
      </c>
      <c r="C97" s="44" t="s">
        <v>473</v>
      </c>
      <c r="D97" s="33"/>
      <c r="E97" s="33">
        <v>36</v>
      </c>
      <c r="F97" s="40" t="s">
        <v>477</v>
      </c>
      <c r="G97" s="37">
        <v>1</v>
      </c>
      <c r="H97" s="125" t="s">
        <v>292</v>
      </c>
      <c r="I97" s="44" t="s">
        <v>555</v>
      </c>
      <c r="J97" s="33">
        <v>30</v>
      </c>
    </row>
    <row r="98" spans="1:10" ht="21.75" customHeight="1">
      <c r="A98" s="135"/>
      <c r="B98" s="126"/>
      <c r="C98" s="44"/>
      <c r="D98" s="33"/>
      <c r="E98" s="33"/>
      <c r="F98" s="40"/>
      <c r="G98" s="37"/>
      <c r="H98" s="126"/>
      <c r="I98" s="44"/>
      <c r="J98" s="33"/>
    </row>
    <row r="99" spans="1:10" ht="21.75" customHeight="1">
      <c r="A99" s="135"/>
      <c r="B99" s="127"/>
      <c r="C99" s="44"/>
      <c r="D99" s="33"/>
      <c r="E99" s="33"/>
      <c r="F99" s="40"/>
      <c r="G99" s="37"/>
      <c r="H99" s="127"/>
      <c r="I99" s="42"/>
      <c r="J99" s="33"/>
    </row>
    <row r="100" spans="1:10" ht="27.75" customHeight="1">
      <c r="A100" s="135"/>
      <c r="B100" s="125" t="s">
        <v>324</v>
      </c>
      <c r="C100" s="44" t="s">
        <v>469</v>
      </c>
      <c r="D100" s="33"/>
      <c r="E100" s="33">
        <v>30</v>
      </c>
      <c r="F100" s="40" t="s">
        <v>301</v>
      </c>
      <c r="G100" s="37">
        <v>1</v>
      </c>
      <c r="H100" s="125" t="s">
        <v>324</v>
      </c>
      <c r="I100" s="44" t="s">
        <v>556</v>
      </c>
      <c r="J100" s="33">
        <v>30</v>
      </c>
    </row>
    <row r="101" spans="1:10" ht="28.5" customHeight="1">
      <c r="A101" s="135"/>
      <c r="B101" s="126"/>
      <c r="C101" s="48" t="s">
        <v>471</v>
      </c>
      <c r="D101" s="33"/>
      <c r="E101" s="33">
        <v>12</v>
      </c>
      <c r="F101" s="40" t="s">
        <v>466</v>
      </c>
      <c r="G101" s="37">
        <v>1</v>
      </c>
      <c r="H101" s="126"/>
      <c r="I101" s="42"/>
      <c r="J101" s="33"/>
    </row>
    <row r="102" spans="1:10" ht="24" customHeight="1">
      <c r="A102" s="135"/>
      <c r="B102" s="127"/>
      <c r="C102" s="48"/>
      <c r="D102" s="33"/>
      <c r="E102" s="33"/>
      <c r="F102" s="40"/>
      <c r="G102" s="37"/>
      <c r="H102" s="127"/>
      <c r="I102" s="42"/>
      <c r="J102" s="33"/>
    </row>
    <row r="103" spans="1:10" ht="27" customHeight="1">
      <c r="A103" s="135"/>
      <c r="B103" s="125" t="s">
        <v>293</v>
      </c>
      <c r="C103" s="44" t="s">
        <v>467</v>
      </c>
      <c r="D103" s="33">
        <v>42</v>
      </c>
      <c r="E103" s="33">
        <v>24</v>
      </c>
      <c r="F103" s="40" t="s">
        <v>468</v>
      </c>
      <c r="G103" s="37">
        <v>1</v>
      </c>
      <c r="H103" s="125" t="s">
        <v>293</v>
      </c>
      <c r="I103" s="44" t="s">
        <v>339</v>
      </c>
      <c r="J103" s="33">
        <v>12</v>
      </c>
    </row>
    <row r="104" spans="1:10" ht="22.5" customHeight="1">
      <c r="A104" s="135"/>
      <c r="B104" s="126"/>
      <c r="C104" s="44" t="s">
        <v>339</v>
      </c>
      <c r="D104" s="33"/>
      <c r="E104" s="33">
        <v>12</v>
      </c>
      <c r="F104" s="40" t="s">
        <v>300</v>
      </c>
      <c r="G104" s="37">
        <v>1</v>
      </c>
      <c r="H104" s="126"/>
      <c r="I104" s="44" t="s">
        <v>552</v>
      </c>
      <c r="J104" s="33">
        <v>18</v>
      </c>
    </row>
    <row r="105" spans="1:10" ht="20.25" customHeight="1">
      <c r="A105" s="135"/>
      <c r="B105" s="126"/>
      <c r="C105" s="44"/>
      <c r="D105" s="33"/>
      <c r="E105" s="33"/>
      <c r="F105" s="40"/>
      <c r="G105" s="37"/>
      <c r="H105" s="127"/>
      <c r="I105" s="44"/>
      <c r="J105" s="33"/>
    </row>
    <row r="106" spans="1:10" ht="24" customHeight="1">
      <c r="A106" s="135"/>
      <c r="B106" s="125" t="s">
        <v>296</v>
      </c>
      <c r="C106" s="44" t="s">
        <v>465</v>
      </c>
      <c r="D106" s="33">
        <v>42</v>
      </c>
      <c r="E106" s="33">
        <v>30</v>
      </c>
      <c r="F106" s="40" t="s">
        <v>466</v>
      </c>
      <c r="G106" s="37">
        <v>1</v>
      </c>
      <c r="H106" s="125" t="s">
        <v>296</v>
      </c>
      <c r="I106" s="44" t="s">
        <v>557</v>
      </c>
      <c r="J106" s="33"/>
    </row>
    <row r="107" spans="1:10" ht="24" customHeight="1">
      <c r="A107" s="135"/>
      <c r="B107" s="126"/>
      <c r="C107" s="44" t="s">
        <v>470</v>
      </c>
      <c r="D107" s="33"/>
      <c r="E107" s="33">
        <v>12</v>
      </c>
      <c r="F107" s="40" t="s">
        <v>466</v>
      </c>
      <c r="G107" s="37">
        <v>1</v>
      </c>
      <c r="H107" s="126"/>
      <c r="I107" s="44"/>
      <c r="J107" s="33"/>
    </row>
    <row r="108" spans="1:10" ht="22.5" customHeight="1">
      <c r="A108" s="135"/>
      <c r="B108" s="126"/>
      <c r="C108" s="44"/>
      <c r="D108" s="33"/>
      <c r="E108" s="33"/>
      <c r="F108" s="40"/>
      <c r="G108" s="37"/>
      <c r="H108" s="127"/>
      <c r="I108" s="42"/>
      <c r="J108" s="33"/>
    </row>
    <row r="109" spans="1:10" ht="24.75" customHeight="1">
      <c r="A109" s="135"/>
      <c r="B109" s="125" t="s">
        <v>297</v>
      </c>
      <c r="C109" s="44" t="s">
        <v>463</v>
      </c>
      <c r="D109" s="33">
        <v>42</v>
      </c>
      <c r="E109" s="33">
        <v>30</v>
      </c>
      <c r="F109" s="40" t="s">
        <v>438</v>
      </c>
      <c r="G109" s="37">
        <v>1</v>
      </c>
      <c r="H109" s="125" t="s">
        <v>297</v>
      </c>
      <c r="I109" s="44" t="s">
        <v>464</v>
      </c>
      <c r="J109" s="33">
        <v>30</v>
      </c>
    </row>
    <row r="110" spans="1:10" ht="19.5" customHeight="1">
      <c r="A110" s="135"/>
      <c r="B110" s="126"/>
      <c r="C110" s="44" t="s">
        <v>464</v>
      </c>
      <c r="D110" s="33">
        <v>24</v>
      </c>
      <c r="E110" s="33">
        <v>6</v>
      </c>
      <c r="F110" s="40" t="s">
        <v>449</v>
      </c>
      <c r="G110" s="37">
        <v>1</v>
      </c>
      <c r="H110" s="126"/>
      <c r="I110" s="44"/>
      <c r="J110" s="33"/>
    </row>
    <row r="111" spans="1:10" ht="21.75" customHeight="1">
      <c r="A111" s="135"/>
      <c r="B111" s="127"/>
      <c r="C111" s="27" t="s">
        <v>461</v>
      </c>
      <c r="D111" s="33">
        <v>18</v>
      </c>
      <c r="E111" s="33">
        <v>6</v>
      </c>
      <c r="F111" s="40" t="s">
        <v>438</v>
      </c>
      <c r="G111" s="37">
        <v>1</v>
      </c>
      <c r="H111" s="127"/>
      <c r="I111" s="42"/>
      <c r="J111" s="33"/>
    </row>
    <row r="112" spans="1:10" ht="22.5" customHeight="1">
      <c r="A112" s="135"/>
      <c r="B112" s="125" t="s">
        <v>298</v>
      </c>
      <c r="C112" s="27" t="s">
        <v>461</v>
      </c>
      <c r="D112" s="33">
        <v>48</v>
      </c>
      <c r="E112" s="33">
        <v>30</v>
      </c>
      <c r="F112" s="40" t="s">
        <v>438</v>
      </c>
      <c r="G112" s="37">
        <v>1</v>
      </c>
      <c r="H112" s="125" t="s">
        <v>298</v>
      </c>
      <c r="I112" s="27" t="s">
        <v>558</v>
      </c>
      <c r="J112" s="33">
        <v>30</v>
      </c>
    </row>
    <row r="113" spans="1:10" ht="20.25" customHeight="1">
      <c r="A113" s="135"/>
      <c r="B113" s="126"/>
      <c r="C113" s="27" t="s">
        <v>462</v>
      </c>
      <c r="D113" s="33">
        <v>78</v>
      </c>
      <c r="E113" s="33">
        <v>12</v>
      </c>
      <c r="F113" s="40" t="s">
        <v>300</v>
      </c>
      <c r="G113" s="37">
        <v>1</v>
      </c>
      <c r="H113" s="126"/>
      <c r="I113" s="27"/>
      <c r="J113" s="33"/>
    </row>
    <row r="114" spans="1:10" ht="21.75" customHeight="1">
      <c r="A114" s="135"/>
      <c r="B114" s="127"/>
      <c r="C114" s="27"/>
      <c r="D114" s="33"/>
      <c r="E114" s="33"/>
      <c r="F114" s="40"/>
      <c r="G114" s="37"/>
      <c r="H114" s="127"/>
      <c r="I114" s="42"/>
      <c r="J114" s="33"/>
    </row>
    <row r="115" spans="1:10" ht="24.75" customHeight="1">
      <c r="A115" s="135"/>
      <c r="B115" s="125" t="s">
        <v>299</v>
      </c>
      <c r="C115" s="27" t="s">
        <v>458</v>
      </c>
      <c r="D115" s="33">
        <v>42</v>
      </c>
      <c r="E115" s="33">
        <v>21</v>
      </c>
      <c r="F115" s="40" t="s">
        <v>301</v>
      </c>
      <c r="G115" s="37">
        <v>1</v>
      </c>
      <c r="H115" s="125" t="s">
        <v>299</v>
      </c>
      <c r="I115" s="27" t="s">
        <v>559</v>
      </c>
      <c r="J115" s="33">
        <v>18</v>
      </c>
    </row>
    <row r="116" spans="1:10" ht="27" customHeight="1">
      <c r="A116" s="135"/>
      <c r="B116" s="126"/>
      <c r="C116" s="27" t="s">
        <v>460</v>
      </c>
      <c r="D116" s="33">
        <v>12</v>
      </c>
      <c r="E116" s="33">
        <v>6</v>
      </c>
      <c r="F116" s="40" t="s">
        <v>301</v>
      </c>
      <c r="G116" s="37">
        <v>1</v>
      </c>
      <c r="H116" s="126"/>
      <c r="I116" s="27"/>
      <c r="J116" s="33"/>
    </row>
    <row r="117" spans="1:10" ht="29.25" customHeight="1">
      <c r="A117" s="135"/>
      <c r="B117" s="127"/>
      <c r="C117" s="27" t="s">
        <v>459</v>
      </c>
      <c r="D117" s="33"/>
      <c r="E117" s="33">
        <v>12</v>
      </c>
      <c r="F117" s="40" t="s">
        <v>301</v>
      </c>
      <c r="G117" s="37">
        <v>1</v>
      </c>
      <c r="H117" s="127"/>
      <c r="I117" s="27"/>
      <c r="J117" s="33"/>
    </row>
    <row r="118" spans="1:10" ht="27" customHeight="1">
      <c r="A118" s="135"/>
      <c r="B118" s="125" t="s">
        <v>294</v>
      </c>
      <c r="C118" s="27" t="s">
        <v>338</v>
      </c>
      <c r="D118" s="33"/>
      <c r="E118" s="33">
        <v>42</v>
      </c>
      <c r="F118" s="40" t="s">
        <v>300</v>
      </c>
      <c r="G118" s="37">
        <v>1</v>
      </c>
      <c r="H118" s="125" t="s">
        <v>294</v>
      </c>
      <c r="I118" s="27" t="s">
        <v>328</v>
      </c>
      <c r="J118" s="33">
        <v>30</v>
      </c>
    </row>
    <row r="119" spans="1:10" ht="26.25" customHeight="1">
      <c r="A119" s="135"/>
      <c r="B119" s="126"/>
      <c r="C119" s="27"/>
      <c r="D119" s="33"/>
      <c r="E119" s="33"/>
      <c r="F119" s="40"/>
      <c r="G119" s="37"/>
      <c r="H119" s="126"/>
      <c r="I119" s="42"/>
      <c r="J119" s="33"/>
    </row>
    <row r="120" spans="1:10" ht="25.5" customHeight="1">
      <c r="A120" s="135"/>
      <c r="B120" s="127"/>
      <c r="C120" s="27"/>
      <c r="D120" s="33"/>
      <c r="E120" s="33"/>
      <c r="F120" s="40"/>
      <c r="G120" s="37"/>
      <c r="H120" s="127"/>
      <c r="I120" s="42"/>
      <c r="J120" s="33"/>
    </row>
    <row r="121" spans="1:10" ht="27" customHeight="1">
      <c r="A121" s="135"/>
      <c r="B121" s="125" t="s">
        <v>295</v>
      </c>
      <c r="C121" s="27" t="s">
        <v>455</v>
      </c>
      <c r="D121" s="33"/>
      <c r="E121" s="33">
        <v>32</v>
      </c>
      <c r="F121" s="36" t="s">
        <v>300</v>
      </c>
      <c r="G121" s="37">
        <v>1</v>
      </c>
      <c r="H121" s="35" t="s">
        <v>295</v>
      </c>
      <c r="I121" s="27" t="s">
        <v>454</v>
      </c>
      <c r="J121" s="33">
        <v>30</v>
      </c>
    </row>
    <row r="122" spans="1:10" ht="27.75" customHeight="1">
      <c r="A122" s="135"/>
      <c r="B122" s="126"/>
      <c r="C122" s="27" t="s">
        <v>456</v>
      </c>
      <c r="D122" s="33">
        <v>18</v>
      </c>
      <c r="E122" s="33">
        <v>10</v>
      </c>
      <c r="F122" s="36" t="s">
        <v>457</v>
      </c>
      <c r="G122" s="37">
        <v>1</v>
      </c>
      <c r="H122" s="35" t="s">
        <v>295</v>
      </c>
      <c r="I122" s="42"/>
      <c r="J122" s="33"/>
    </row>
    <row r="123" spans="1:10" ht="29.25" customHeight="1">
      <c r="A123" s="135"/>
      <c r="B123" s="127"/>
      <c r="C123" s="27"/>
      <c r="D123" s="33"/>
      <c r="E123" s="33"/>
      <c r="F123" s="36"/>
      <c r="G123" s="37"/>
      <c r="H123" s="35" t="s">
        <v>295</v>
      </c>
      <c r="I123" s="42"/>
      <c r="J123" s="33"/>
    </row>
    <row r="124" spans="1:10" ht="25.5" customHeight="1">
      <c r="A124" s="135"/>
      <c r="B124" s="125" t="s">
        <v>340</v>
      </c>
      <c r="C124" s="27" t="s">
        <v>453</v>
      </c>
      <c r="D124" s="33">
        <v>6</v>
      </c>
      <c r="E124" s="33">
        <v>6</v>
      </c>
      <c r="F124" s="36" t="s">
        <v>448</v>
      </c>
      <c r="G124" s="37"/>
      <c r="H124" s="35" t="s">
        <v>340</v>
      </c>
      <c r="I124" s="27" t="s">
        <v>560</v>
      </c>
      <c r="J124" s="33"/>
    </row>
    <row r="125" spans="1:10" ht="27" customHeight="1">
      <c r="A125" s="135"/>
      <c r="B125" s="126"/>
      <c r="C125" s="27"/>
      <c r="D125" s="33"/>
      <c r="E125" s="33"/>
      <c r="F125" s="36"/>
      <c r="G125" s="37"/>
      <c r="H125" s="35" t="s">
        <v>340</v>
      </c>
      <c r="I125" s="27"/>
      <c r="J125" s="33"/>
    </row>
    <row r="126" spans="1:10" ht="24.75" customHeight="1">
      <c r="A126" s="135"/>
      <c r="B126" s="127"/>
      <c r="C126" s="42"/>
      <c r="D126" s="45"/>
      <c r="E126" s="45"/>
      <c r="F126" s="36"/>
      <c r="G126" s="37"/>
      <c r="H126" s="35" t="s">
        <v>340</v>
      </c>
      <c r="I126" s="42"/>
      <c r="J126" s="33"/>
    </row>
    <row r="127" spans="1:10" ht="22.5" customHeight="1">
      <c r="A127" s="135"/>
      <c r="B127" s="125" t="s">
        <v>290</v>
      </c>
      <c r="C127" s="27" t="s">
        <v>451</v>
      </c>
      <c r="D127" s="45"/>
      <c r="E127" s="45">
        <v>33</v>
      </c>
      <c r="F127" s="36" t="s">
        <v>433</v>
      </c>
      <c r="G127" s="37">
        <v>1</v>
      </c>
      <c r="H127" s="35" t="s">
        <v>290</v>
      </c>
      <c r="I127" s="27" t="s">
        <v>452</v>
      </c>
      <c r="J127" s="33">
        <v>30</v>
      </c>
    </row>
    <row r="128" spans="1:10" ht="24" customHeight="1">
      <c r="A128" s="135"/>
      <c r="B128" s="126"/>
      <c r="C128" s="27" t="s">
        <v>327</v>
      </c>
      <c r="D128" s="45">
        <v>42</v>
      </c>
      <c r="E128" s="45">
        <v>4</v>
      </c>
      <c r="F128" s="36" t="s">
        <v>448</v>
      </c>
      <c r="G128" s="37">
        <v>1</v>
      </c>
      <c r="H128" s="35" t="s">
        <v>290</v>
      </c>
      <c r="I128" s="27"/>
      <c r="J128" s="33"/>
    </row>
    <row r="129" spans="1:10" ht="27" customHeight="1">
      <c r="A129" s="135"/>
      <c r="B129" s="127"/>
      <c r="C129" s="27"/>
      <c r="D129" s="45"/>
      <c r="E129" s="45"/>
      <c r="F129" s="36"/>
      <c r="G129" s="37"/>
      <c r="H129" s="35" t="s">
        <v>290</v>
      </c>
      <c r="I129" s="27"/>
      <c r="J129" s="33"/>
    </row>
    <row r="130" spans="1:10">
      <c r="A130" s="78"/>
      <c r="B130" s="79" t="s">
        <v>354</v>
      </c>
      <c r="C130" s="80"/>
      <c r="D130" s="81"/>
      <c r="E130" s="82"/>
      <c r="F130" s="83"/>
      <c r="G130" s="84"/>
      <c r="H130" s="85"/>
      <c r="I130" s="86"/>
      <c r="J130" s="82"/>
    </row>
    <row r="131" spans="1:10">
      <c r="A131" s="78"/>
      <c r="B131" s="87" t="s">
        <v>355</v>
      </c>
      <c r="C131" s="80"/>
      <c r="D131" s="81"/>
      <c r="E131" s="82"/>
      <c r="F131" s="83"/>
      <c r="G131" s="84"/>
      <c r="H131" s="85"/>
      <c r="I131" s="86"/>
      <c r="J131" s="82"/>
    </row>
    <row r="132" spans="1:10">
      <c r="B132" s="88" t="s">
        <v>356</v>
      </c>
      <c r="C132" s="80"/>
      <c r="D132" s="81"/>
      <c r="E132" s="82"/>
      <c r="F132" s="83"/>
      <c r="G132" s="84"/>
      <c r="H132" s="85"/>
      <c r="I132" s="86"/>
      <c r="J132" s="82"/>
    </row>
    <row r="133" spans="1:10">
      <c r="B133" s="88" t="s">
        <v>357</v>
      </c>
      <c r="C133" s="80"/>
      <c r="D133" s="81"/>
      <c r="E133" s="82"/>
      <c r="F133" s="83"/>
      <c r="G133" s="84"/>
      <c r="H133" s="85"/>
      <c r="I133" s="86"/>
      <c r="J133" s="82"/>
    </row>
    <row r="134" spans="1:10">
      <c r="B134" s="89" t="s">
        <v>358</v>
      </c>
      <c r="E134" s="90"/>
      <c r="F134" s="90"/>
    </row>
    <row r="135" spans="1:10">
      <c r="B135" s="89" t="s">
        <v>359</v>
      </c>
      <c r="E135" s="90"/>
      <c r="F135" s="90"/>
    </row>
    <row r="136" spans="1:10">
      <c r="B136" s="89" t="s">
        <v>360</v>
      </c>
      <c r="E136" s="90"/>
      <c r="F136" s="90"/>
    </row>
    <row r="137" spans="1:10">
      <c r="B137" s="89" t="s">
        <v>361</v>
      </c>
      <c r="E137" s="90"/>
      <c r="F137" s="90"/>
    </row>
    <row r="138" spans="1:10">
      <c r="B138" s="91" t="s">
        <v>362</v>
      </c>
      <c r="E138" s="90"/>
      <c r="F138" s="90"/>
    </row>
    <row r="139" spans="1:10">
      <c r="B139" s="91" t="s">
        <v>363</v>
      </c>
      <c r="E139" s="90"/>
      <c r="F139" s="90"/>
    </row>
    <row r="140" spans="1:10">
      <c r="B140" s="91" t="s">
        <v>364</v>
      </c>
      <c r="E140" s="90"/>
      <c r="F140" s="90"/>
    </row>
    <row r="141" spans="1:10">
      <c r="B141" s="92" t="s">
        <v>365</v>
      </c>
      <c r="E141" s="90"/>
      <c r="F141" s="90"/>
    </row>
    <row r="142" spans="1:10">
      <c r="B142" s="93" t="s">
        <v>366</v>
      </c>
      <c r="E142" s="90"/>
      <c r="F142" s="90"/>
    </row>
    <row r="143" spans="1:10" ht="26.25" customHeight="1">
      <c r="B143" s="134" t="s">
        <v>367</v>
      </c>
      <c r="C143" s="134"/>
      <c r="D143" s="134"/>
      <c r="E143" s="134"/>
      <c r="F143" s="134"/>
      <c r="G143" s="134"/>
      <c r="H143" s="134"/>
      <c r="I143" s="134"/>
    </row>
    <row r="144" spans="1:10" ht="38.25" customHeight="1">
      <c r="B144" s="134" t="s">
        <v>368</v>
      </c>
      <c r="C144" s="134"/>
      <c r="D144" s="134"/>
      <c r="E144" s="134"/>
      <c r="F144" s="134"/>
      <c r="G144" s="134"/>
      <c r="H144" s="134"/>
      <c r="I144" s="134"/>
    </row>
    <row r="145" spans="2:6">
      <c r="B145" s="93" t="s">
        <v>369</v>
      </c>
      <c r="E145" s="90"/>
      <c r="F145" s="90"/>
    </row>
    <row r="146" spans="2:6">
      <c r="B146" s="93" t="s">
        <v>370</v>
      </c>
      <c r="E146" s="90"/>
      <c r="F146" s="90"/>
    </row>
    <row r="147" spans="2:6">
      <c r="B147" s="93" t="s">
        <v>371</v>
      </c>
      <c r="E147" s="90"/>
      <c r="F147" s="90"/>
    </row>
  </sheetData>
  <mergeCells count="76">
    <mergeCell ref="H112:H114"/>
    <mergeCell ref="H115:H117"/>
    <mergeCell ref="H118:H120"/>
    <mergeCell ref="H94:H96"/>
    <mergeCell ref="H97:H99"/>
    <mergeCell ref="H106:H108"/>
    <mergeCell ref="H103:H105"/>
    <mergeCell ref="H109:H111"/>
    <mergeCell ref="I11:J11"/>
    <mergeCell ref="H27:H29"/>
    <mergeCell ref="H58:H61"/>
    <mergeCell ref="H86:H89"/>
    <mergeCell ref="H90:H93"/>
    <mergeCell ref="A14:A129"/>
    <mergeCell ref="B14:G14"/>
    <mergeCell ref="H14:J14"/>
    <mergeCell ref="B1:G1"/>
    <mergeCell ref="I1:J1"/>
    <mergeCell ref="A2:A13"/>
    <mergeCell ref="B2:G2"/>
    <mergeCell ref="H2:J2"/>
    <mergeCell ref="I3:J3"/>
    <mergeCell ref="I4:J4"/>
    <mergeCell ref="I5:J5"/>
    <mergeCell ref="I6:J6"/>
    <mergeCell ref="I7:J7"/>
    <mergeCell ref="B42:B44"/>
    <mergeCell ref="H42:H44"/>
    <mergeCell ref="B30:B32"/>
    <mergeCell ref="B143:I143"/>
    <mergeCell ref="B144:I144"/>
    <mergeCell ref="I8:J8"/>
    <mergeCell ref="I9:J9"/>
    <mergeCell ref="I10:J10"/>
    <mergeCell ref="I12:J12"/>
    <mergeCell ref="I13:J13"/>
    <mergeCell ref="B16:B19"/>
    <mergeCell ref="H16:H19"/>
    <mergeCell ref="H20:H23"/>
    <mergeCell ref="B24:B26"/>
    <mergeCell ref="H24:H26"/>
    <mergeCell ref="B20:B23"/>
    <mergeCell ref="B27:B29"/>
    <mergeCell ref="H30:H32"/>
    <mergeCell ref="H100:H102"/>
    <mergeCell ref="B48:B51"/>
    <mergeCell ref="H48:H51"/>
    <mergeCell ref="H45:H47"/>
    <mergeCell ref="B52:B54"/>
    <mergeCell ref="H52:H54"/>
    <mergeCell ref="B45:B47"/>
    <mergeCell ref="B55:B57"/>
    <mergeCell ref="H55:H57"/>
    <mergeCell ref="B58:B61"/>
    <mergeCell ref="B62:B64"/>
    <mergeCell ref="B65:B67"/>
    <mergeCell ref="B68:B70"/>
    <mergeCell ref="B71:B73"/>
    <mergeCell ref="B74:B76"/>
    <mergeCell ref="B77:B79"/>
    <mergeCell ref="B80:B82"/>
    <mergeCell ref="B83:B85"/>
    <mergeCell ref="B86:B89"/>
    <mergeCell ref="B90:B93"/>
    <mergeCell ref="B94:B96"/>
    <mergeCell ref="B97:B99"/>
    <mergeCell ref="B100:B102"/>
    <mergeCell ref="B103:B105"/>
    <mergeCell ref="B106:B108"/>
    <mergeCell ref="B109:B111"/>
    <mergeCell ref="B112:B114"/>
    <mergeCell ref="B115:B117"/>
    <mergeCell ref="B118:B120"/>
    <mergeCell ref="B121:B123"/>
    <mergeCell ref="B124:B126"/>
    <mergeCell ref="B127:B129"/>
  </mergeCells>
  <phoneticPr fontId="10" type="noConversion"/>
  <conditionalFormatting sqref="H20 B127 B16 B20 H27 B27 B24 B30 H33:H41 B33:B42 B45 H45 B48 B52 H55 H48 B55 B58 B62 B65 B68 B71 B74 B77 B80 B83 B86 B90 B94 B97 B100 B103 B106 B109 B112 B115 B118 B121 B124 H103 H58 H30 H62:H86 H90 H94 H97 H100 H109 H106 H112 H115 H118 H121:H129">
    <cfRule type="cellIs" dxfId="65" priority="31" stopIfTrue="1" operator="equal">
      <formula>"滞后"</formula>
    </cfRule>
    <cfRule type="cellIs" dxfId="64" priority="32" stopIfTrue="1" operator="equal">
      <formula>"已取消"</formula>
    </cfRule>
    <cfRule type="cellIs" dxfId="63" priority="33" stopIfTrue="1" operator="equal">
      <formula>"已关闭"</formula>
    </cfRule>
  </conditionalFormatting>
  <conditionalFormatting sqref="D126:E127 D129">
    <cfRule type="cellIs" dxfId="62" priority="28" stopIfTrue="1" operator="equal">
      <formula>"已取消"</formula>
    </cfRule>
    <cfRule type="cellIs" dxfId="61" priority="29" stopIfTrue="1" operator="equal">
      <formula>"搁置中"</formula>
    </cfRule>
    <cfRule type="cellIs" dxfId="60" priority="30" stopIfTrue="1" operator="equal">
      <formula>"已提交"</formula>
    </cfRule>
  </conditionalFormatting>
  <conditionalFormatting sqref="E129">
    <cfRule type="cellIs" dxfId="59" priority="25" stopIfTrue="1" operator="equal">
      <formula>"已取消"</formula>
    </cfRule>
    <cfRule type="cellIs" dxfId="58" priority="26" stopIfTrue="1" operator="equal">
      <formula>"搁置中"</formula>
    </cfRule>
    <cfRule type="cellIs" dxfId="57" priority="27" stopIfTrue="1" operator="equal">
      <formula>"已提交"</formula>
    </cfRule>
  </conditionalFormatting>
  <conditionalFormatting sqref="D128">
    <cfRule type="cellIs" dxfId="56" priority="22" stopIfTrue="1" operator="equal">
      <formula>"已取消"</formula>
    </cfRule>
    <cfRule type="cellIs" dxfId="55" priority="23" stopIfTrue="1" operator="equal">
      <formula>"搁置中"</formula>
    </cfRule>
    <cfRule type="cellIs" dxfId="54" priority="24" stopIfTrue="1" operator="equal">
      <formula>"已提交"</formula>
    </cfRule>
  </conditionalFormatting>
  <conditionalFormatting sqref="E128">
    <cfRule type="cellIs" dxfId="53" priority="19" stopIfTrue="1" operator="equal">
      <formula>"已取消"</formula>
    </cfRule>
    <cfRule type="cellIs" dxfId="52" priority="20" stopIfTrue="1" operator="equal">
      <formula>"搁置中"</formula>
    </cfRule>
    <cfRule type="cellIs" dxfId="51" priority="21" stopIfTrue="1" operator="equal">
      <formula>"已提交"</formula>
    </cfRule>
  </conditionalFormatting>
  <conditionalFormatting sqref="B130:B133 H130:H133">
    <cfRule type="cellIs" dxfId="50" priority="13" stopIfTrue="1" operator="equal">
      <formula>"滞后"</formula>
    </cfRule>
    <cfRule type="cellIs" dxfId="49" priority="14" stopIfTrue="1" operator="equal">
      <formula>"已取消"</formula>
    </cfRule>
    <cfRule type="cellIs" dxfId="48" priority="15" stopIfTrue="1" operator="equal">
      <formula>"已关闭"</formula>
    </cfRule>
  </conditionalFormatting>
  <conditionalFormatting sqref="H16">
    <cfRule type="cellIs" dxfId="47" priority="10" stopIfTrue="1" operator="equal">
      <formula>"滞后"</formula>
    </cfRule>
    <cfRule type="cellIs" dxfId="46" priority="11" stopIfTrue="1" operator="equal">
      <formula>"已取消"</formula>
    </cfRule>
    <cfRule type="cellIs" dxfId="45" priority="12" stopIfTrue="1" operator="equal">
      <formula>"已关闭"</formula>
    </cfRule>
  </conditionalFormatting>
  <conditionalFormatting sqref="H24">
    <cfRule type="cellIs" dxfId="44" priority="7" stopIfTrue="1" operator="equal">
      <formula>"滞后"</formula>
    </cfRule>
    <cfRule type="cellIs" dxfId="43" priority="8" stopIfTrue="1" operator="equal">
      <formula>"已取消"</formula>
    </cfRule>
    <cfRule type="cellIs" dxfId="42" priority="9" stopIfTrue="1" operator="equal">
      <formula>"已关闭"</formula>
    </cfRule>
  </conditionalFormatting>
  <conditionalFormatting sqref="H42">
    <cfRule type="cellIs" dxfId="41" priority="4" stopIfTrue="1" operator="equal">
      <formula>"滞后"</formula>
    </cfRule>
    <cfRule type="cellIs" dxfId="40" priority="5" stopIfTrue="1" operator="equal">
      <formula>"已取消"</formula>
    </cfRule>
    <cfRule type="cellIs" dxfId="39" priority="6" stopIfTrue="1" operator="equal">
      <formula>"已关闭"</formula>
    </cfRule>
  </conditionalFormatting>
  <conditionalFormatting sqref="H52">
    <cfRule type="cellIs" dxfId="38" priority="1" stopIfTrue="1" operator="equal">
      <formula>"滞后"</formula>
    </cfRule>
    <cfRule type="cellIs" dxfId="37" priority="2" stopIfTrue="1" operator="equal">
      <formula>"已取消"</formula>
    </cfRule>
    <cfRule type="cellIs" dxfId="36" priority="3" stopIfTrue="1" operator="equal">
      <formula>"已关闭"</formula>
    </cfRule>
  </conditionalFormatting>
  <dataValidations count="5">
    <dataValidation type="list" allowBlank="1" showInputMessage="1" showErrorMessage="1" sqref="E4:E13">
      <formula1>"10%,20%,30%,40%,50%,60%,70%,80%,90%"</formula1>
    </dataValidation>
    <dataValidation type="list" allowBlank="1" showInputMessage="1" showErrorMessage="1" sqref="G4:G13">
      <formula1>"提前,正常,滞后,延误,暂停"</formula1>
    </dataValidation>
    <dataValidation imeMode="on" allowBlank="1" showInputMessage="1" showErrorMessage="1" sqref="F126:F129 F121:F124 F22:F23"/>
    <dataValidation type="list" allowBlank="1" showInputMessage="1" showErrorMessage="1" sqref="H132:H133">
      <formula1>"明亮,谭红刚,徐学风,顾婧,张定林,郑永彬,胡龙,胡小春,付明科,杨美辉"</formula1>
    </dataValidation>
    <dataValidation type="list" allowBlank="1" showInputMessage="1" showErrorMessage="1" sqref="G16:G133">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145"/>
  <sheetViews>
    <sheetView topLeftCell="A88" workbookViewId="0">
      <selection activeCell="F97" sqref="F97"/>
    </sheetView>
  </sheetViews>
  <sheetFormatPr defaultRowHeight="13.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c r="B1" s="138" t="s">
        <v>266</v>
      </c>
      <c r="C1" s="139"/>
      <c r="D1" s="139"/>
      <c r="E1" s="139"/>
      <c r="F1" s="139"/>
      <c r="G1" s="140"/>
      <c r="H1" s="74" t="s">
        <v>2</v>
      </c>
      <c r="I1" s="141">
        <v>43164</v>
      </c>
      <c r="J1" s="141"/>
    </row>
    <row r="2" spans="1:10">
      <c r="A2" s="135" t="s">
        <v>260</v>
      </c>
      <c r="B2" s="142" t="s">
        <v>248</v>
      </c>
      <c r="C2" s="142"/>
      <c r="D2" s="142"/>
      <c r="E2" s="142"/>
      <c r="F2" s="142"/>
      <c r="G2" s="142"/>
      <c r="H2" s="142"/>
      <c r="I2" s="142"/>
      <c r="J2" s="142"/>
    </row>
    <row r="3" spans="1:10" ht="24">
      <c r="A3" s="135"/>
      <c r="B3" s="95" t="s">
        <v>8</v>
      </c>
      <c r="C3" s="95" t="s">
        <v>247</v>
      </c>
      <c r="D3" s="95" t="s">
        <v>263</v>
      </c>
      <c r="E3" s="95" t="s">
        <v>253</v>
      </c>
      <c r="F3" s="95" t="s">
        <v>251</v>
      </c>
      <c r="G3" s="95" t="s">
        <v>252</v>
      </c>
      <c r="H3" s="95" t="s">
        <v>8</v>
      </c>
      <c r="I3" s="142" t="s">
        <v>11</v>
      </c>
      <c r="J3" s="142"/>
    </row>
    <row r="4" spans="1:10" ht="51.75" customHeight="1">
      <c r="A4" s="135"/>
      <c r="B4" s="29" t="s">
        <v>329</v>
      </c>
      <c r="C4" s="94" t="s">
        <v>645</v>
      </c>
      <c r="D4" s="30" t="s">
        <v>319</v>
      </c>
      <c r="E4" s="28">
        <v>0.9</v>
      </c>
      <c r="F4" s="94"/>
      <c r="G4" s="30" t="s">
        <v>320</v>
      </c>
      <c r="H4" s="29" t="s">
        <v>308</v>
      </c>
      <c r="I4" s="124" t="s">
        <v>641</v>
      </c>
      <c r="J4" s="124"/>
    </row>
    <row r="5" spans="1:10" ht="56.25" customHeight="1">
      <c r="A5" s="135"/>
      <c r="B5" s="29" t="s">
        <v>309</v>
      </c>
      <c r="C5" s="94" t="s">
        <v>647</v>
      </c>
      <c r="D5" s="30" t="s">
        <v>322</v>
      </c>
      <c r="E5" s="28">
        <v>0.2</v>
      </c>
      <c r="F5" s="94"/>
      <c r="G5" s="30" t="s">
        <v>321</v>
      </c>
      <c r="H5" s="29" t="s">
        <v>309</v>
      </c>
      <c r="I5" s="124" t="s">
        <v>648</v>
      </c>
      <c r="J5" s="124"/>
    </row>
    <row r="6" spans="1:10" ht="38.25" customHeight="1">
      <c r="A6" s="135"/>
      <c r="B6" s="29" t="s">
        <v>310</v>
      </c>
      <c r="C6" s="94" t="s">
        <v>650</v>
      </c>
      <c r="D6" s="30" t="s">
        <v>542</v>
      </c>
      <c r="E6" s="28">
        <v>0.1</v>
      </c>
      <c r="F6" s="94"/>
      <c r="G6" s="30" t="s">
        <v>321</v>
      </c>
      <c r="H6" s="29" t="s">
        <v>310</v>
      </c>
      <c r="I6" s="124" t="s">
        <v>652</v>
      </c>
      <c r="J6" s="124"/>
    </row>
    <row r="7" spans="1:10" ht="36" customHeight="1">
      <c r="A7" s="135"/>
      <c r="B7" s="29" t="s">
        <v>311</v>
      </c>
      <c r="C7" s="94" t="s">
        <v>540</v>
      </c>
      <c r="D7" s="30" t="s">
        <v>539</v>
      </c>
      <c r="E7" s="28">
        <v>0.9</v>
      </c>
      <c r="F7" s="94" t="s">
        <v>538</v>
      </c>
      <c r="G7" s="30" t="s">
        <v>320</v>
      </c>
      <c r="H7" s="29" t="s">
        <v>311</v>
      </c>
      <c r="I7" s="124"/>
      <c r="J7" s="124"/>
    </row>
    <row r="8" spans="1:10" ht="37.5" customHeight="1">
      <c r="A8" s="135"/>
      <c r="B8" s="29" t="s">
        <v>312</v>
      </c>
      <c r="C8" s="94" t="s">
        <v>662</v>
      </c>
      <c r="D8" s="30"/>
      <c r="E8" s="28"/>
      <c r="F8" s="94"/>
      <c r="G8" s="30" t="s">
        <v>321</v>
      </c>
      <c r="H8" s="29" t="s">
        <v>312</v>
      </c>
      <c r="I8" s="124" t="s">
        <v>663</v>
      </c>
      <c r="J8" s="124"/>
    </row>
    <row r="9" spans="1:10" ht="51" customHeight="1">
      <c r="A9" s="135"/>
      <c r="B9" s="29" t="s">
        <v>313</v>
      </c>
      <c r="C9" s="94" t="s">
        <v>527</v>
      </c>
      <c r="D9" s="30" t="s">
        <v>323</v>
      </c>
      <c r="E9" s="28">
        <v>0.4</v>
      </c>
      <c r="F9" s="94"/>
      <c r="G9" s="30" t="s">
        <v>353</v>
      </c>
      <c r="H9" s="29" t="s">
        <v>313</v>
      </c>
      <c r="I9" s="124" t="s">
        <v>661</v>
      </c>
      <c r="J9" s="124"/>
    </row>
    <row r="10" spans="1:10" ht="33" customHeight="1">
      <c r="A10" s="135"/>
      <c r="B10" s="29" t="s">
        <v>316</v>
      </c>
      <c r="C10" s="94" t="s">
        <v>351</v>
      </c>
      <c r="D10" s="30"/>
      <c r="E10" s="28"/>
      <c r="F10" s="94"/>
      <c r="G10" s="30" t="s">
        <v>320</v>
      </c>
      <c r="H10" s="29" t="s">
        <v>316</v>
      </c>
      <c r="I10" s="124" t="s">
        <v>334</v>
      </c>
      <c r="J10" s="124"/>
    </row>
    <row r="11" spans="1:10" ht="48.75" customHeight="1">
      <c r="A11" s="135"/>
      <c r="B11" s="29" t="s">
        <v>524</v>
      </c>
      <c r="C11" s="94" t="s">
        <v>659</v>
      </c>
      <c r="D11" s="30" t="s">
        <v>522</v>
      </c>
      <c r="E11" s="28">
        <v>0.4</v>
      </c>
      <c r="F11" s="94"/>
      <c r="G11" s="30" t="s">
        <v>321</v>
      </c>
      <c r="H11" s="29" t="s">
        <v>524</v>
      </c>
      <c r="I11" s="124" t="s">
        <v>660</v>
      </c>
      <c r="J11" s="124"/>
    </row>
    <row r="12" spans="1:10" ht="36">
      <c r="A12" s="135"/>
      <c r="B12" s="76" t="s">
        <v>314</v>
      </c>
      <c r="C12" s="94" t="s">
        <v>657</v>
      </c>
      <c r="D12" s="30" t="s">
        <v>317</v>
      </c>
      <c r="E12" s="28">
        <v>0.6</v>
      </c>
      <c r="F12" s="94"/>
      <c r="G12" s="30" t="s">
        <v>321</v>
      </c>
      <c r="H12" s="76" t="s">
        <v>314</v>
      </c>
      <c r="I12" s="124" t="s">
        <v>536</v>
      </c>
      <c r="J12" s="124"/>
    </row>
    <row r="13" spans="1:10" ht="36">
      <c r="A13" s="135"/>
      <c r="B13" s="76" t="s">
        <v>315</v>
      </c>
      <c r="C13" s="94" t="s">
        <v>655</v>
      </c>
      <c r="D13" s="30" t="s">
        <v>318</v>
      </c>
      <c r="E13" s="28">
        <v>0.6</v>
      </c>
      <c r="F13" s="94"/>
      <c r="G13" s="30" t="s">
        <v>321</v>
      </c>
      <c r="H13" s="76" t="s">
        <v>315</v>
      </c>
      <c r="I13" s="124" t="s">
        <v>654</v>
      </c>
      <c r="J13" s="124"/>
    </row>
    <row r="14" spans="1:10">
      <c r="A14" s="135" t="s">
        <v>261</v>
      </c>
      <c r="B14" s="136" t="s">
        <v>249</v>
      </c>
      <c r="C14" s="136"/>
      <c r="D14" s="136"/>
      <c r="E14" s="136"/>
      <c r="F14" s="136"/>
      <c r="G14" s="136"/>
      <c r="H14" s="137" t="s">
        <v>250</v>
      </c>
      <c r="I14" s="137"/>
      <c r="J14" s="137"/>
    </row>
    <row r="15" spans="1:10" ht="24">
      <c r="A15" s="135"/>
      <c r="B15" s="95" t="s">
        <v>25</v>
      </c>
      <c r="C15" s="95" t="s">
        <v>26</v>
      </c>
      <c r="D15" s="33" t="s">
        <v>259</v>
      </c>
      <c r="E15" s="33" t="s">
        <v>262</v>
      </c>
      <c r="F15" s="95" t="s">
        <v>29</v>
      </c>
      <c r="G15" s="95" t="s">
        <v>265</v>
      </c>
      <c r="H15" s="95" t="s">
        <v>25</v>
      </c>
      <c r="I15" s="95" t="s">
        <v>26</v>
      </c>
      <c r="J15" s="95" t="s">
        <v>264</v>
      </c>
    </row>
    <row r="16" spans="1:10" ht="40.5" customHeight="1">
      <c r="A16" s="135"/>
      <c r="B16" s="125" t="s">
        <v>267</v>
      </c>
      <c r="C16" s="36" t="s">
        <v>531</v>
      </c>
      <c r="D16" s="33">
        <v>69</v>
      </c>
      <c r="E16" s="33">
        <v>30</v>
      </c>
      <c r="F16" s="36" t="s">
        <v>561</v>
      </c>
      <c r="G16" s="37">
        <v>1</v>
      </c>
      <c r="H16" s="125" t="s">
        <v>379</v>
      </c>
      <c r="I16" s="39" t="s">
        <v>531</v>
      </c>
      <c r="J16" s="33"/>
    </row>
    <row r="17" spans="1:10" ht="36" customHeight="1">
      <c r="A17" s="135"/>
      <c r="B17" s="126"/>
      <c r="C17" s="36"/>
      <c r="D17" s="33"/>
      <c r="E17" s="33"/>
      <c r="F17" s="36"/>
      <c r="G17" s="37"/>
      <c r="H17" s="126" t="s">
        <v>267</v>
      </c>
      <c r="I17" s="36" t="s">
        <v>532</v>
      </c>
      <c r="J17" s="33"/>
    </row>
    <row r="18" spans="1:10" ht="27" customHeight="1">
      <c r="A18" s="135"/>
      <c r="B18" s="126"/>
      <c r="C18" s="36"/>
      <c r="D18" s="33"/>
      <c r="E18" s="33"/>
      <c r="F18" s="36"/>
      <c r="G18" s="37"/>
      <c r="H18" s="126"/>
      <c r="I18" s="42"/>
      <c r="J18" s="42"/>
    </row>
    <row r="19" spans="1:10" ht="34.5" customHeight="1">
      <c r="A19" s="135"/>
      <c r="B19" s="125" t="s">
        <v>268</v>
      </c>
      <c r="C19" s="39" t="s">
        <v>531</v>
      </c>
      <c r="D19" s="33">
        <v>54</v>
      </c>
      <c r="E19" s="33">
        <v>28</v>
      </c>
      <c r="F19" s="39" t="s">
        <v>562</v>
      </c>
      <c r="G19" s="37">
        <v>1</v>
      </c>
      <c r="H19" s="125" t="s">
        <v>268</v>
      </c>
      <c r="I19" s="36" t="s">
        <v>531</v>
      </c>
      <c r="J19" s="33"/>
    </row>
    <row r="20" spans="1:10" ht="37.5" customHeight="1">
      <c r="A20" s="135"/>
      <c r="B20" s="126"/>
      <c r="C20" s="39" t="s">
        <v>563</v>
      </c>
      <c r="D20" s="33">
        <v>30</v>
      </c>
      <c r="E20" s="33">
        <v>2</v>
      </c>
      <c r="F20" s="36" t="s">
        <v>564</v>
      </c>
      <c r="G20" s="37">
        <v>1</v>
      </c>
      <c r="H20" s="126"/>
      <c r="I20" s="39"/>
      <c r="J20" s="33"/>
    </row>
    <row r="21" spans="1:10" ht="41.25" customHeight="1">
      <c r="A21" s="135"/>
      <c r="B21" s="126"/>
      <c r="C21" s="39"/>
      <c r="D21" s="33"/>
      <c r="E21" s="33"/>
      <c r="F21" s="39"/>
      <c r="G21" s="37"/>
      <c r="H21" s="126"/>
      <c r="I21" s="39"/>
      <c r="J21" s="33"/>
    </row>
    <row r="22" spans="1:10" ht="38.25" customHeight="1">
      <c r="A22" s="135"/>
      <c r="B22" s="125" t="s">
        <v>269</v>
      </c>
      <c r="C22" s="40" t="s">
        <v>565</v>
      </c>
      <c r="D22" s="33">
        <v>42</v>
      </c>
      <c r="E22" s="33">
        <v>24</v>
      </c>
      <c r="F22" s="37" t="s">
        <v>566</v>
      </c>
      <c r="G22" s="37">
        <v>1</v>
      </c>
      <c r="H22" s="125" t="s">
        <v>380</v>
      </c>
      <c r="I22" s="36" t="s">
        <v>343</v>
      </c>
      <c r="J22" s="33">
        <v>30</v>
      </c>
    </row>
    <row r="23" spans="1:10" ht="30.75" customHeight="1">
      <c r="A23" s="135"/>
      <c r="B23" s="126"/>
      <c r="C23" s="77" t="s">
        <v>642</v>
      </c>
      <c r="D23" s="33">
        <v>18</v>
      </c>
      <c r="E23" s="33">
        <v>6</v>
      </c>
      <c r="F23" s="37" t="s">
        <v>643</v>
      </c>
      <c r="G23" s="37">
        <v>1</v>
      </c>
      <c r="H23" s="126" t="s">
        <v>269</v>
      </c>
      <c r="I23" s="40"/>
      <c r="J23" s="33"/>
    </row>
    <row r="24" spans="1:10" ht="34.5" customHeight="1">
      <c r="A24" s="135"/>
      <c r="B24" s="127"/>
      <c r="C24" s="77"/>
      <c r="D24" s="33"/>
      <c r="E24" s="33"/>
      <c r="F24" s="37"/>
      <c r="G24" s="37"/>
      <c r="H24" s="127" t="s">
        <v>269</v>
      </c>
      <c r="I24" s="77"/>
      <c r="J24" s="33"/>
    </row>
    <row r="25" spans="1:10" ht="30.75" customHeight="1">
      <c r="A25" s="135"/>
      <c r="B25" s="125" t="s">
        <v>270</v>
      </c>
      <c r="C25" s="39" t="s">
        <v>437</v>
      </c>
      <c r="D25" s="33">
        <v>39</v>
      </c>
      <c r="E25" s="33">
        <v>18</v>
      </c>
      <c r="F25" s="37" t="s">
        <v>567</v>
      </c>
      <c r="G25" s="37">
        <v>1</v>
      </c>
      <c r="H25" s="125" t="s">
        <v>270</v>
      </c>
      <c r="I25" s="36" t="s">
        <v>568</v>
      </c>
      <c r="J25" s="33">
        <v>60</v>
      </c>
    </row>
    <row r="26" spans="1:10" ht="38.25" customHeight="1">
      <c r="A26" s="135"/>
      <c r="B26" s="126"/>
      <c r="C26" s="27" t="s">
        <v>586</v>
      </c>
      <c r="D26" s="33">
        <v>72</v>
      </c>
      <c r="E26" s="33">
        <v>12</v>
      </c>
      <c r="F26" s="37" t="s">
        <v>569</v>
      </c>
      <c r="G26" s="37">
        <v>1</v>
      </c>
      <c r="H26" s="126"/>
      <c r="I26" s="36"/>
      <c r="J26" s="33"/>
    </row>
    <row r="27" spans="1:10" ht="25.5" customHeight="1">
      <c r="A27" s="135"/>
      <c r="B27" s="127"/>
      <c r="C27" s="27"/>
      <c r="D27" s="33"/>
      <c r="E27" s="33"/>
      <c r="F27" s="37"/>
      <c r="G27" s="37"/>
      <c r="H27" s="127"/>
      <c r="I27" s="27"/>
      <c r="J27" s="33"/>
    </row>
    <row r="28" spans="1:10" ht="31.5" customHeight="1">
      <c r="A28" s="135"/>
      <c r="B28" s="125" t="s">
        <v>271</v>
      </c>
      <c r="C28" s="27" t="s">
        <v>439</v>
      </c>
      <c r="D28" s="33"/>
      <c r="E28" s="33">
        <v>30</v>
      </c>
      <c r="F28" s="37" t="s">
        <v>570</v>
      </c>
      <c r="G28" s="37">
        <v>1</v>
      </c>
      <c r="H28" s="125" t="s">
        <v>271</v>
      </c>
      <c r="I28" s="27" t="s">
        <v>439</v>
      </c>
      <c r="J28" s="33">
        <v>30</v>
      </c>
    </row>
    <row r="29" spans="1:10" ht="33.75" customHeight="1">
      <c r="A29" s="135"/>
      <c r="B29" s="126"/>
      <c r="C29" s="27"/>
      <c r="D29" s="33"/>
      <c r="E29" s="33"/>
      <c r="F29" s="37"/>
      <c r="G29" s="37"/>
      <c r="H29" s="126"/>
      <c r="I29" s="27"/>
      <c r="J29" s="33"/>
    </row>
    <row r="30" spans="1:10" ht="27.75" customHeight="1">
      <c r="A30" s="135"/>
      <c r="B30" s="127"/>
      <c r="C30" s="27"/>
      <c r="D30" s="33"/>
      <c r="E30" s="33"/>
      <c r="F30" s="37"/>
      <c r="G30" s="37"/>
      <c r="H30" s="127"/>
      <c r="I30" s="27"/>
      <c r="J30" s="33"/>
    </row>
    <row r="31" spans="1:10" ht="39" customHeight="1">
      <c r="A31" s="135"/>
      <c r="B31" s="35" t="s">
        <v>272</v>
      </c>
      <c r="C31" s="27" t="s">
        <v>571</v>
      </c>
      <c r="D31" s="33"/>
      <c r="E31" s="33">
        <v>6</v>
      </c>
      <c r="F31" s="37" t="s">
        <v>664</v>
      </c>
      <c r="G31" s="37"/>
      <c r="H31" s="35" t="s">
        <v>272</v>
      </c>
      <c r="I31" s="27" t="s">
        <v>656</v>
      </c>
      <c r="J31" s="33">
        <v>30</v>
      </c>
    </row>
    <row r="32" spans="1:10" ht="30.75" customHeight="1">
      <c r="A32" s="135"/>
      <c r="B32" s="35" t="s">
        <v>272</v>
      </c>
      <c r="C32" s="27" t="s">
        <v>656</v>
      </c>
      <c r="D32" s="33">
        <v>60</v>
      </c>
      <c r="E32" s="33">
        <v>15</v>
      </c>
      <c r="F32" s="37" t="s">
        <v>572</v>
      </c>
      <c r="G32" s="37"/>
      <c r="H32" s="35" t="s">
        <v>272</v>
      </c>
      <c r="I32" s="27"/>
      <c r="J32" s="33"/>
    </row>
    <row r="33" spans="1:10" ht="27.75" customHeight="1">
      <c r="A33" s="135"/>
      <c r="B33" s="35" t="s">
        <v>272</v>
      </c>
      <c r="C33" s="27"/>
      <c r="D33" s="33"/>
      <c r="E33" s="33"/>
      <c r="F33" s="37"/>
      <c r="G33" s="37"/>
      <c r="H33" s="35" t="s">
        <v>272</v>
      </c>
      <c r="I33" s="27"/>
      <c r="J33" s="33"/>
    </row>
    <row r="34" spans="1:10" ht="30.75" customHeight="1">
      <c r="A34" s="135"/>
      <c r="B34" s="35" t="s">
        <v>273</v>
      </c>
      <c r="C34" s="27" t="s">
        <v>573</v>
      </c>
      <c r="D34" s="33">
        <v>39</v>
      </c>
      <c r="E34" s="33">
        <v>13</v>
      </c>
      <c r="F34" s="37" t="s">
        <v>644</v>
      </c>
      <c r="G34" s="37">
        <v>1</v>
      </c>
      <c r="H34" s="35" t="s">
        <v>273</v>
      </c>
      <c r="I34" s="27" t="s">
        <v>573</v>
      </c>
      <c r="J34" s="33">
        <v>30</v>
      </c>
    </row>
    <row r="35" spans="1:10" ht="28.5" customHeight="1">
      <c r="A35" s="135"/>
      <c r="B35" s="35" t="s">
        <v>273</v>
      </c>
      <c r="C35" s="39" t="s">
        <v>575</v>
      </c>
      <c r="D35" s="33">
        <v>30</v>
      </c>
      <c r="E35" s="33">
        <v>17</v>
      </c>
      <c r="F35" s="37" t="s">
        <v>574</v>
      </c>
      <c r="G35" s="37">
        <v>1</v>
      </c>
      <c r="H35" s="35" t="s">
        <v>273</v>
      </c>
      <c r="I35" s="27"/>
      <c r="J35" s="33"/>
    </row>
    <row r="36" spans="1:10" ht="26.25" customHeight="1">
      <c r="A36" s="135"/>
      <c r="B36" s="35" t="s">
        <v>273</v>
      </c>
      <c r="C36" s="27"/>
      <c r="D36" s="33"/>
      <c r="E36" s="41"/>
      <c r="F36" s="37"/>
      <c r="G36" s="37"/>
      <c r="H36" s="35" t="s">
        <v>273</v>
      </c>
      <c r="I36" s="27"/>
      <c r="J36" s="33"/>
    </row>
    <row r="37" spans="1:10" ht="26.25" customHeight="1">
      <c r="A37" s="135"/>
      <c r="B37" s="35" t="s">
        <v>274</v>
      </c>
      <c r="C37" s="27" t="s">
        <v>579</v>
      </c>
      <c r="D37" s="33">
        <v>20</v>
      </c>
      <c r="E37" s="41">
        <v>6</v>
      </c>
      <c r="F37" s="37" t="s">
        <v>569</v>
      </c>
      <c r="G37" s="37">
        <v>1</v>
      </c>
      <c r="H37" s="35" t="s">
        <v>274</v>
      </c>
      <c r="I37" s="27" t="s">
        <v>578</v>
      </c>
      <c r="J37" s="33"/>
    </row>
    <row r="38" spans="1:10" ht="31.5" customHeight="1">
      <c r="A38" s="135"/>
      <c r="B38" s="35" t="s">
        <v>274</v>
      </c>
      <c r="C38" s="27" t="s">
        <v>577</v>
      </c>
      <c r="D38" s="33">
        <v>144</v>
      </c>
      <c r="E38" s="41">
        <v>18</v>
      </c>
      <c r="F38" s="37" t="s">
        <v>576</v>
      </c>
      <c r="G38" s="37">
        <v>1</v>
      </c>
      <c r="H38" s="35" t="s">
        <v>274</v>
      </c>
      <c r="I38" s="27" t="s">
        <v>580</v>
      </c>
      <c r="J38" s="33">
        <v>14</v>
      </c>
    </row>
    <row r="39" spans="1:10" ht="26.25" customHeight="1">
      <c r="A39" s="135"/>
      <c r="B39" s="35" t="s">
        <v>274</v>
      </c>
      <c r="C39" s="27"/>
      <c r="D39" s="33"/>
      <c r="E39" s="41"/>
      <c r="F39" s="37"/>
      <c r="G39" s="37"/>
      <c r="H39" s="35" t="s">
        <v>274</v>
      </c>
      <c r="I39" s="27"/>
      <c r="J39" s="33"/>
    </row>
    <row r="40" spans="1:10" ht="39" customHeight="1">
      <c r="A40" s="135"/>
      <c r="B40" s="131" t="s">
        <v>275</v>
      </c>
      <c r="C40" s="27" t="s">
        <v>443</v>
      </c>
      <c r="D40" s="33">
        <v>108</v>
      </c>
      <c r="E40" s="41">
        <v>12</v>
      </c>
      <c r="F40" s="37" t="s">
        <v>300</v>
      </c>
      <c r="G40" s="37">
        <v>1</v>
      </c>
      <c r="H40" s="125" t="s">
        <v>275</v>
      </c>
      <c r="I40" s="40" t="s">
        <v>565</v>
      </c>
      <c r="J40" s="33">
        <v>24</v>
      </c>
    </row>
    <row r="41" spans="1:10" ht="27.75" customHeight="1">
      <c r="A41" s="135"/>
      <c r="B41" s="132"/>
      <c r="C41" s="40" t="s">
        <v>565</v>
      </c>
      <c r="D41" s="33">
        <v>36</v>
      </c>
      <c r="E41" s="41">
        <v>18</v>
      </c>
      <c r="F41" s="37" t="s">
        <v>569</v>
      </c>
      <c r="G41" s="37">
        <v>1</v>
      </c>
      <c r="H41" s="126" t="s">
        <v>275</v>
      </c>
      <c r="I41" s="40"/>
      <c r="J41" s="33"/>
    </row>
    <row r="42" spans="1:10" ht="24.75" customHeight="1">
      <c r="A42" s="135"/>
      <c r="B42" s="133"/>
      <c r="C42" s="27"/>
      <c r="D42" s="33"/>
      <c r="E42" s="41"/>
      <c r="F42" s="37"/>
      <c r="G42" s="37"/>
      <c r="H42" s="127" t="s">
        <v>275</v>
      </c>
      <c r="I42" s="27"/>
      <c r="J42" s="33"/>
    </row>
    <row r="43" spans="1:10" ht="24">
      <c r="A43" s="135"/>
      <c r="B43" s="125" t="s">
        <v>276</v>
      </c>
      <c r="C43" s="27" t="s">
        <v>303</v>
      </c>
      <c r="D43" s="33">
        <v>86</v>
      </c>
      <c r="E43" s="41">
        <v>18</v>
      </c>
      <c r="F43" s="37" t="s">
        <v>581</v>
      </c>
      <c r="G43" s="37">
        <v>1</v>
      </c>
      <c r="H43" s="125" t="s">
        <v>276</v>
      </c>
      <c r="I43" s="27" t="s">
        <v>303</v>
      </c>
      <c r="J43" s="33">
        <v>30</v>
      </c>
    </row>
    <row r="44" spans="1:10" ht="30" customHeight="1">
      <c r="A44" s="135"/>
      <c r="B44" s="126"/>
      <c r="C44" s="27" t="s">
        <v>584</v>
      </c>
      <c r="D44" s="33">
        <v>72</v>
      </c>
      <c r="E44" s="41">
        <v>12</v>
      </c>
      <c r="F44" s="37" t="s">
        <v>583</v>
      </c>
      <c r="G44" s="37">
        <v>1</v>
      </c>
      <c r="H44" s="126"/>
      <c r="I44" s="27" t="s">
        <v>582</v>
      </c>
      <c r="J44" s="33">
        <v>60</v>
      </c>
    </row>
    <row r="45" spans="1:10" ht="24" customHeight="1">
      <c r="A45" s="135"/>
      <c r="B45" s="127"/>
      <c r="C45" s="27"/>
      <c r="D45" s="33"/>
      <c r="E45" s="41"/>
      <c r="F45" s="37"/>
      <c r="G45" s="37"/>
      <c r="H45" s="127"/>
      <c r="I45" s="27"/>
      <c r="J45" s="33"/>
    </row>
    <row r="46" spans="1:10" ht="27.75" customHeight="1">
      <c r="A46" s="135"/>
      <c r="B46" s="125" t="s">
        <v>302</v>
      </c>
      <c r="C46" s="27" t="s">
        <v>337</v>
      </c>
      <c r="D46" s="33"/>
      <c r="E46" s="41">
        <v>30</v>
      </c>
      <c r="F46" s="37" t="s">
        <v>300</v>
      </c>
      <c r="G46" s="37">
        <v>1</v>
      </c>
      <c r="H46" s="125" t="s">
        <v>302</v>
      </c>
      <c r="I46" s="27" t="s">
        <v>337</v>
      </c>
      <c r="J46" s="33">
        <v>30</v>
      </c>
    </row>
    <row r="47" spans="1:10" ht="24.75" customHeight="1">
      <c r="A47" s="135"/>
      <c r="B47" s="126"/>
      <c r="C47" s="27"/>
      <c r="D47" s="33"/>
      <c r="E47" s="41"/>
      <c r="F47" s="37"/>
      <c r="G47" s="37"/>
      <c r="H47" s="126"/>
      <c r="I47" s="27"/>
      <c r="J47" s="33"/>
    </row>
    <row r="48" spans="1:10" ht="24.75" customHeight="1">
      <c r="A48" s="135"/>
      <c r="B48" s="126"/>
      <c r="C48" s="27"/>
      <c r="D48" s="33"/>
      <c r="E48" s="41"/>
      <c r="F48" s="37"/>
      <c r="G48" s="37"/>
      <c r="H48" s="126"/>
      <c r="I48" s="27"/>
      <c r="J48" s="33"/>
    </row>
    <row r="49" spans="1:10" ht="31.5" customHeight="1">
      <c r="A49" s="135"/>
      <c r="B49" s="125" t="s">
        <v>277</v>
      </c>
      <c r="C49" s="27" t="s">
        <v>437</v>
      </c>
      <c r="D49" s="33">
        <v>33</v>
      </c>
      <c r="E49" s="41">
        <v>18</v>
      </c>
      <c r="F49" s="37" t="s">
        <v>585</v>
      </c>
      <c r="G49" s="37">
        <v>1</v>
      </c>
      <c r="H49" s="125" t="s">
        <v>277</v>
      </c>
      <c r="I49" s="27" t="s">
        <v>568</v>
      </c>
      <c r="J49" s="33">
        <v>60</v>
      </c>
    </row>
    <row r="50" spans="1:10" ht="25.5" customHeight="1">
      <c r="A50" s="135"/>
      <c r="B50" s="126"/>
      <c r="C50" s="27" t="s">
        <v>568</v>
      </c>
      <c r="D50" s="33">
        <v>72</v>
      </c>
      <c r="E50" s="41">
        <v>12</v>
      </c>
      <c r="F50" s="37" t="s">
        <v>569</v>
      </c>
      <c r="G50" s="37">
        <v>1</v>
      </c>
      <c r="H50" s="126" t="s">
        <v>277</v>
      </c>
      <c r="I50" s="27"/>
      <c r="J50" s="33"/>
    </row>
    <row r="51" spans="1:10" ht="25.5" customHeight="1">
      <c r="A51" s="135"/>
      <c r="B51" s="127"/>
      <c r="C51" s="27"/>
      <c r="D51" s="33"/>
      <c r="E51" s="41"/>
      <c r="F51" s="37"/>
      <c r="G51" s="37"/>
      <c r="H51" s="127" t="s">
        <v>277</v>
      </c>
      <c r="I51" s="27"/>
      <c r="J51" s="33"/>
    </row>
    <row r="52" spans="1:10" ht="30.75" customHeight="1">
      <c r="A52" s="135"/>
      <c r="B52" s="125" t="s">
        <v>278</v>
      </c>
      <c r="C52" s="27"/>
      <c r="D52" s="33"/>
      <c r="E52" s="41"/>
      <c r="F52" s="37"/>
      <c r="G52" s="37"/>
      <c r="H52" s="125" t="s">
        <v>278</v>
      </c>
      <c r="I52" s="27" t="s">
        <v>333</v>
      </c>
      <c r="J52" s="33">
        <v>30</v>
      </c>
    </row>
    <row r="53" spans="1:10" ht="27" customHeight="1">
      <c r="A53" s="135"/>
      <c r="B53" s="126"/>
      <c r="C53" s="27"/>
      <c r="D53" s="33"/>
      <c r="E53" s="41"/>
      <c r="F53" s="37"/>
      <c r="G53" s="37"/>
      <c r="H53" s="126"/>
      <c r="I53" s="27"/>
      <c r="J53" s="33"/>
    </row>
    <row r="54" spans="1:10" ht="26.25" customHeight="1">
      <c r="A54" s="135"/>
      <c r="B54" s="127"/>
      <c r="C54" s="27"/>
      <c r="D54" s="33"/>
      <c r="E54" s="41"/>
      <c r="F54" s="37"/>
      <c r="G54" s="37"/>
      <c r="H54" s="127"/>
      <c r="I54" s="27"/>
      <c r="J54" s="33"/>
    </row>
    <row r="55" spans="1:10" ht="24.75" customHeight="1">
      <c r="A55" s="135"/>
      <c r="B55" s="131" t="s">
        <v>279</v>
      </c>
      <c r="C55" s="27" t="s">
        <v>305</v>
      </c>
      <c r="D55" s="33"/>
      <c r="E55" s="41">
        <v>15</v>
      </c>
      <c r="F55" s="37" t="s">
        <v>587</v>
      </c>
      <c r="G55" s="37">
        <v>1</v>
      </c>
      <c r="H55" s="125" t="s">
        <v>279</v>
      </c>
      <c r="I55" s="27" t="s">
        <v>305</v>
      </c>
      <c r="J55" s="33">
        <v>6</v>
      </c>
    </row>
    <row r="56" spans="1:10" ht="27.75" customHeight="1">
      <c r="A56" s="135"/>
      <c r="B56" s="132"/>
      <c r="C56" s="27" t="s">
        <v>306</v>
      </c>
      <c r="D56" s="33"/>
      <c r="E56" s="41">
        <v>1</v>
      </c>
      <c r="F56" s="37" t="s">
        <v>588</v>
      </c>
      <c r="G56" s="37">
        <v>1</v>
      </c>
      <c r="H56" s="126"/>
      <c r="I56" s="27" t="s">
        <v>306</v>
      </c>
      <c r="J56" s="33">
        <v>6</v>
      </c>
    </row>
    <row r="57" spans="1:10" ht="38.25" customHeight="1">
      <c r="A57" s="135"/>
      <c r="B57" s="132"/>
      <c r="C57" s="27" t="s">
        <v>653</v>
      </c>
      <c r="D57" s="33"/>
      <c r="E57" s="41">
        <v>14</v>
      </c>
      <c r="F57" s="37" t="s">
        <v>589</v>
      </c>
      <c r="G57" s="37">
        <v>1</v>
      </c>
      <c r="H57" s="126"/>
      <c r="I57" s="27" t="s">
        <v>590</v>
      </c>
      <c r="J57" s="33">
        <v>18</v>
      </c>
    </row>
    <row r="58" spans="1:10" ht="37.5" customHeight="1">
      <c r="A58" s="135"/>
      <c r="B58" s="131" t="s">
        <v>280</v>
      </c>
      <c r="C58" s="27" t="s">
        <v>325</v>
      </c>
      <c r="D58" s="33"/>
      <c r="E58" s="41">
        <v>11</v>
      </c>
      <c r="F58" s="37" t="s">
        <v>497</v>
      </c>
      <c r="G58" s="37">
        <v>1</v>
      </c>
      <c r="H58" s="35" t="s">
        <v>280</v>
      </c>
      <c r="I58" s="27" t="s">
        <v>325</v>
      </c>
      <c r="J58" s="33">
        <v>6</v>
      </c>
    </row>
    <row r="59" spans="1:10" ht="101.25" customHeight="1">
      <c r="A59" s="135"/>
      <c r="B59" s="132"/>
      <c r="C59" s="27" t="s">
        <v>332</v>
      </c>
      <c r="D59" s="33"/>
      <c r="E59" s="41">
        <v>15</v>
      </c>
      <c r="F59" s="37" t="s">
        <v>591</v>
      </c>
      <c r="G59" s="37">
        <v>1</v>
      </c>
      <c r="H59" s="35" t="s">
        <v>280</v>
      </c>
      <c r="I59" s="27" t="s">
        <v>594</v>
      </c>
      <c r="J59" s="33">
        <v>6</v>
      </c>
    </row>
    <row r="60" spans="1:10" ht="53.25" customHeight="1">
      <c r="A60" s="135"/>
      <c r="B60" s="133"/>
      <c r="C60" s="27" t="s">
        <v>593</v>
      </c>
      <c r="D60" s="33"/>
      <c r="E60" s="41">
        <v>4</v>
      </c>
      <c r="F60" s="37" t="s">
        <v>592</v>
      </c>
      <c r="G60" s="37">
        <v>1</v>
      </c>
      <c r="H60" s="35" t="s">
        <v>280</v>
      </c>
      <c r="I60" s="27" t="s">
        <v>326</v>
      </c>
      <c r="J60" s="33">
        <v>18</v>
      </c>
    </row>
    <row r="61" spans="1:10" ht="48.75" customHeight="1">
      <c r="A61" s="135"/>
      <c r="B61" s="131" t="s">
        <v>281</v>
      </c>
      <c r="C61" s="27" t="s">
        <v>494</v>
      </c>
      <c r="D61" s="33"/>
      <c r="E61" s="33">
        <v>2</v>
      </c>
      <c r="F61" s="37" t="s">
        <v>595</v>
      </c>
      <c r="G61" s="37">
        <v>1</v>
      </c>
      <c r="H61" s="35" t="s">
        <v>281</v>
      </c>
      <c r="I61" s="27" t="s">
        <v>549</v>
      </c>
      <c r="J61" s="33">
        <v>30</v>
      </c>
    </row>
    <row r="62" spans="1:10" ht="39" customHeight="1">
      <c r="A62" s="135"/>
      <c r="B62" s="132"/>
      <c r="C62" s="27" t="s">
        <v>597</v>
      </c>
      <c r="D62" s="33">
        <v>6</v>
      </c>
      <c r="E62" s="33">
        <v>6</v>
      </c>
      <c r="F62" s="37" t="s">
        <v>596</v>
      </c>
      <c r="G62" s="37">
        <v>1</v>
      </c>
      <c r="H62" s="35" t="s">
        <v>281</v>
      </c>
      <c r="I62" s="27"/>
      <c r="J62" s="33"/>
    </row>
    <row r="63" spans="1:10" ht="33" customHeight="1">
      <c r="A63" s="135"/>
      <c r="B63" s="133"/>
      <c r="C63" s="27" t="s">
        <v>493</v>
      </c>
      <c r="D63" s="33">
        <v>132</v>
      </c>
      <c r="E63" s="33">
        <v>22</v>
      </c>
      <c r="F63" s="37" t="s">
        <v>336</v>
      </c>
      <c r="G63" s="37">
        <v>1</v>
      </c>
      <c r="H63" s="35" t="s">
        <v>281</v>
      </c>
      <c r="I63" s="27"/>
      <c r="J63" s="33"/>
    </row>
    <row r="64" spans="1:10" ht="33" customHeight="1">
      <c r="A64" s="135"/>
      <c r="B64" s="131" t="s">
        <v>665</v>
      </c>
      <c r="C64" s="27" t="s">
        <v>666</v>
      </c>
      <c r="D64" s="33">
        <v>90</v>
      </c>
      <c r="E64" s="33">
        <v>24</v>
      </c>
      <c r="F64" s="37" t="s">
        <v>599</v>
      </c>
      <c r="G64" s="37">
        <v>1</v>
      </c>
      <c r="H64" s="131" t="s">
        <v>665</v>
      </c>
      <c r="I64" s="27" t="s">
        <v>668</v>
      </c>
      <c r="J64" s="33">
        <v>114</v>
      </c>
    </row>
    <row r="65" spans="1:10" ht="33" customHeight="1">
      <c r="A65" s="135"/>
      <c r="B65" s="132"/>
      <c r="C65" s="27" t="s">
        <v>668</v>
      </c>
      <c r="D65" s="33">
        <v>120</v>
      </c>
      <c r="E65" s="33">
        <v>6</v>
      </c>
      <c r="F65" s="37" t="s">
        <v>599</v>
      </c>
      <c r="G65" s="37">
        <v>1</v>
      </c>
      <c r="H65" s="132"/>
      <c r="I65" s="27"/>
      <c r="J65" s="33"/>
    </row>
    <row r="66" spans="1:10" ht="33" customHeight="1">
      <c r="A66" s="135"/>
      <c r="B66" s="133"/>
      <c r="C66" s="27"/>
      <c r="D66" s="33"/>
      <c r="E66" s="33"/>
      <c r="F66" s="37"/>
      <c r="G66" s="37"/>
      <c r="H66" s="133"/>
      <c r="I66" s="27"/>
      <c r="J66" s="33"/>
    </row>
    <row r="67" spans="1:10" ht="33" customHeight="1">
      <c r="A67" s="135"/>
      <c r="B67" s="131" t="s">
        <v>670</v>
      </c>
      <c r="C67" s="27" t="s">
        <v>669</v>
      </c>
      <c r="D67" s="33">
        <v>30</v>
      </c>
      <c r="E67" s="33">
        <v>18</v>
      </c>
      <c r="F67" s="37" t="s">
        <v>569</v>
      </c>
      <c r="G67" s="37">
        <v>1</v>
      </c>
      <c r="H67" s="131" t="s">
        <v>670</v>
      </c>
      <c r="I67" s="27" t="s">
        <v>667</v>
      </c>
      <c r="J67" s="33">
        <v>108</v>
      </c>
    </row>
    <row r="68" spans="1:10" ht="33" customHeight="1">
      <c r="A68" s="135"/>
      <c r="B68" s="132"/>
      <c r="C68" s="27" t="s">
        <v>668</v>
      </c>
      <c r="D68" s="33">
        <v>120</v>
      </c>
      <c r="E68" s="33">
        <v>12</v>
      </c>
      <c r="F68" s="37" t="s">
        <v>671</v>
      </c>
      <c r="G68" s="37">
        <v>1</v>
      </c>
      <c r="H68" s="132"/>
      <c r="I68" s="27"/>
      <c r="J68" s="33"/>
    </row>
    <row r="69" spans="1:10" ht="33" customHeight="1">
      <c r="A69" s="135"/>
      <c r="B69" s="133"/>
      <c r="C69" s="27"/>
      <c r="D69" s="33"/>
      <c r="E69" s="33"/>
      <c r="F69" s="37"/>
      <c r="G69" s="37"/>
      <c r="H69" s="133"/>
      <c r="I69" s="27"/>
      <c r="J69" s="33"/>
    </row>
    <row r="70" spans="1:10" ht="29.25" customHeight="1">
      <c r="A70" s="135"/>
      <c r="B70" s="125" t="s">
        <v>283</v>
      </c>
      <c r="C70" s="27" t="s">
        <v>646</v>
      </c>
      <c r="D70" s="33">
        <v>102</v>
      </c>
      <c r="E70" s="33">
        <v>24</v>
      </c>
      <c r="F70" s="37" t="s">
        <v>336</v>
      </c>
      <c r="G70" s="37">
        <v>1</v>
      </c>
      <c r="H70" s="35" t="s">
        <v>283</v>
      </c>
      <c r="I70" s="27" t="s">
        <v>346</v>
      </c>
      <c r="J70" s="33">
        <v>45</v>
      </c>
    </row>
    <row r="71" spans="1:10" ht="31.5" customHeight="1">
      <c r="A71" s="135"/>
      <c r="B71" s="126"/>
      <c r="C71" s="27" t="s">
        <v>600</v>
      </c>
      <c r="D71" s="33">
        <v>30</v>
      </c>
      <c r="E71" s="33">
        <v>6</v>
      </c>
      <c r="F71" s="37" t="s">
        <v>599</v>
      </c>
      <c r="G71" s="37">
        <v>1</v>
      </c>
      <c r="H71" s="35" t="s">
        <v>283</v>
      </c>
      <c r="I71" s="27" t="s">
        <v>598</v>
      </c>
      <c r="J71" s="33">
        <v>18</v>
      </c>
    </row>
    <row r="72" spans="1:10" ht="32.25" customHeight="1">
      <c r="A72" s="135"/>
      <c r="B72" s="127"/>
      <c r="C72" s="27"/>
      <c r="D72" s="33"/>
      <c r="E72" s="33"/>
      <c r="F72" s="37"/>
      <c r="G72" s="37"/>
      <c r="H72" s="35" t="s">
        <v>283</v>
      </c>
      <c r="I72" s="27"/>
      <c r="J72" s="33"/>
    </row>
    <row r="73" spans="1:10" ht="27.75" customHeight="1">
      <c r="A73" s="135"/>
      <c r="B73" s="143" t="s">
        <v>284</v>
      </c>
      <c r="C73" s="27" t="s">
        <v>484</v>
      </c>
      <c r="D73" s="33">
        <v>32</v>
      </c>
      <c r="E73" s="33">
        <v>6</v>
      </c>
      <c r="F73" s="37" t="s">
        <v>336</v>
      </c>
      <c r="G73" s="37">
        <v>1</v>
      </c>
      <c r="H73" s="35" t="s">
        <v>284</v>
      </c>
      <c r="I73" s="27" t="s">
        <v>550</v>
      </c>
      <c r="J73" s="33">
        <v>24</v>
      </c>
    </row>
    <row r="74" spans="1:10" ht="24.75" customHeight="1">
      <c r="A74" s="135"/>
      <c r="B74" s="144"/>
      <c r="C74" s="27"/>
      <c r="D74" s="33"/>
      <c r="E74" s="33"/>
      <c r="F74" s="37"/>
      <c r="G74" s="37"/>
      <c r="H74" s="35" t="s">
        <v>284</v>
      </c>
      <c r="I74" s="27"/>
      <c r="J74" s="33"/>
    </row>
    <row r="75" spans="1:10" ht="20.25" customHeight="1">
      <c r="A75" s="135"/>
      <c r="B75" s="145"/>
      <c r="C75" s="27"/>
      <c r="D75" s="33"/>
      <c r="E75" s="41"/>
      <c r="F75" s="37"/>
      <c r="G75" s="37"/>
      <c r="H75" s="35" t="s">
        <v>284</v>
      </c>
      <c r="I75" s="27"/>
      <c r="J75" s="33"/>
    </row>
    <row r="76" spans="1:10" ht="24">
      <c r="A76" s="135"/>
      <c r="B76" s="125" t="s">
        <v>285</v>
      </c>
      <c r="C76" s="27" t="s">
        <v>602</v>
      </c>
      <c r="D76" s="33"/>
      <c r="E76" s="33">
        <v>24</v>
      </c>
      <c r="F76" s="37" t="s">
        <v>569</v>
      </c>
      <c r="G76" s="37">
        <v>1</v>
      </c>
      <c r="H76" s="35" t="s">
        <v>285</v>
      </c>
      <c r="I76" s="27" t="s">
        <v>550</v>
      </c>
      <c r="J76" s="33">
        <v>30</v>
      </c>
    </row>
    <row r="77" spans="1:10" ht="27.75" customHeight="1">
      <c r="A77" s="135"/>
      <c r="B77" s="126"/>
      <c r="C77" s="27"/>
      <c r="D77" s="33"/>
      <c r="E77" s="33"/>
      <c r="F77" s="37"/>
      <c r="G77" s="37"/>
      <c r="H77" s="35" t="s">
        <v>285</v>
      </c>
      <c r="I77" s="27"/>
      <c r="J77" s="33"/>
    </row>
    <row r="78" spans="1:10" ht="24" customHeight="1">
      <c r="A78" s="135"/>
      <c r="B78" s="127"/>
      <c r="C78" s="27"/>
      <c r="D78" s="33"/>
      <c r="E78" s="33"/>
      <c r="F78" s="37"/>
      <c r="G78" s="37"/>
      <c r="H78" s="35" t="s">
        <v>285</v>
      </c>
      <c r="I78" s="27"/>
      <c r="J78" s="33"/>
    </row>
    <row r="79" spans="1:10" ht="27.75" customHeight="1">
      <c r="A79" s="135"/>
      <c r="B79" s="125" t="s">
        <v>286</v>
      </c>
      <c r="C79" s="27" t="s">
        <v>602</v>
      </c>
      <c r="D79" s="33"/>
      <c r="E79" s="33">
        <v>30</v>
      </c>
      <c r="F79" s="37" t="s">
        <v>601</v>
      </c>
      <c r="G79" s="37">
        <v>1</v>
      </c>
      <c r="H79" s="35" t="s">
        <v>286</v>
      </c>
      <c r="I79" s="27" t="s">
        <v>550</v>
      </c>
      <c r="J79" s="33">
        <v>30</v>
      </c>
    </row>
    <row r="80" spans="1:10" ht="27.75" customHeight="1">
      <c r="A80" s="135"/>
      <c r="B80" s="126"/>
      <c r="C80" s="42"/>
      <c r="D80" s="42"/>
      <c r="E80" s="42"/>
      <c r="F80" s="42"/>
      <c r="G80" s="42"/>
      <c r="H80" s="35" t="s">
        <v>286</v>
      </c>
      <c r="I80" s="27"/>
      <c r="J80" s="33"/>
    </row>
    <row r="81" spans="1:10" ht="27" customHeight="1">
      <c r="A81" s="135"/>
      <c r="B81" s="127"/>
      <c r="C81" s="27"/>
      <c r="D81" s="33"/>
      <c r="E81" s="41"/>
      <c r="F81" s="37"/>
      <c r="G81" s="37"/>
      <c r="H81" s="35" t="s">
        <v>286</v>
      </c>
      <c r="I81" s="27"/>
      <c r="J81" s="33"/>
    </row>
    <row r="82" spans="1:10" ht="31.5" customHeight="1">
      <c r="A82" s="135"/>
      <c r="B82" s="128" t="s">
        <v>287</v>
      </c>
      <c r="C82" s="44" t="s">
        <v>552</v>
      </c>
      <c r="D82" s="33">
        <v>9</v>
      </c>
      <c r="E82" s="33">
        <v>7</v>
      </c>
      <c r="F82" s="37" t="s">
        <v>605</v>
      </c>
      <c r="G82" s="37">
        <v>1</v>
      </c>
      <c r="H82" s="128" t="s">
        <v>287</v>
      </c>
      <c r="I82" s="44" t="s">
        <v>651</v>
      </c>
      <c r="J82" s="33">
        <v>93</v>
      </c>
    </row>
    <row r="83" spans="1:10" ht="27" customHeight="1">
      <c r="A83" s="135"/>
      <c r="B83" s="129"/>
      <c r="C83" s="44" t="s">
        <v>649</v>
      </c>
      <c r="D83" s="33">
        <v>12</v>
      </c>
      <c r="E83" s="33">
        <v>8</v>
      </c>
      <c r="F83" s="37" t="s">
        <v>605</v>
      </c>
      <c r="G83" s="37">
        <v>1</v>
      </c>
      <c r="H83" s="129"/>
      <c r="I83" s="27"/>
      <c r="J83" s="33"/>
    </row>
    <row r="84" spans="1:10" ht="27" customHeight="1">
      <c r="A84" s="135"/>
      <c r="B84" s="129"/>
      <c r="C84" s="44" t="s">
        <v>638</v>
      </c>
      <c r="D84" s="33">
        <v>12</v>
      </c>
      <c r="E84" s="33">
        <v>11</v>
      </c>
      <c r="F84" s="37" t="s">
        <v>605</v>
      </c>
      <c r="G84" s="37">
        <v>1</v>
      </c>
      <c r="H84" s="129"/>
      <c r="I84" s="27"/>
      <c r="J84" s="33"/>
    </row>
    <row r="85" spans="1:10" ht="30" customHeight="1">
      <c r="A85" s="135"/>
      <c r="B85" s="130"/>
      <c r="C85" s="44" t="s">
        <v>639</v>
      </c>
      <c r="D85" s="33">
        <v>186</v>
      </c>
      <c r="E85" s="33">
        <v>4</v>
      </c>
      <c r="F85" s="37" t="s">
        <v>640</v>
      </c>
      <c r="G85" s="37">
        <v>1</v>
      </c>
      <c r="H85" s="130"/>
      <c r="I85" s="42"/>
      <c r="J85" s="33"/>
    </row>
    <row r="86" spans="1:10" ht="25.5" customHeight="1">
      <c r="A86" s="135"/>
      <c r="B86" s="125" t="s">
        <v>288</v>
      </c>
      <c r="C86" s="44" t="s">
        <v>632</v>
      </c>
      <c r="D86" s="33">
        <v>18</v>
      </c>
      <c r="E86" s="33">
        <v>18</v>
      </c>
      <c r="F86" s="40" t="s">
        <v>301</v>
      </c>
      <c r="G86" s="37">
        <v>1</v>
      </c>
      <c r="H86" s="125" t="s">
        <v>288</v>
      </c>
      <c r="I86" s="44" t="s">
        <v>553</v>
      </c>
      <c r="J86" s="33"/>
    </row>
    <row r="87" spans="1:10" ht="28.5" customHeight="1">
      <c r="A87" s="135"/>
      <c r="B87" s="126"/>
      <c r="C87" s="44" t="s">
        <v>633</v>
      </c>
      <c r="D87" s="33">
        <v>12</v>
      </c>
      <c r="E87" s="33">
        <v>12</v>
      </c>
      <c r="F87" s="40" t="s">
        <v>634</v>
      </c>
      <c r="G87" s="37">
        <v>1</v>
      </c>
      <c r="H87" s="126"/>
      <c r="I87" s="44"/>
      <c r="J87" s="33"/>
    </row>
    <row r="88" spans="1:10" ht="28.5" customHeight="1">
      <c r="A88" s="135"/>
      <c r="B88" s="126"/>
      <c r="C88" s="44"/>
      <c r="D88" s="33"/>
      <c r="E88" s="33"/>
      <c r="F88" s="40"/>
      <c r="G88" s="37"/>
      <c r="H88" s="126"/>
      <c r="I88" s="44"/>
      <c r="J88" s="33"/>
    </row>
    <row r="89" spans="1:10" ht="27" customHeight="1">
      <c r="A89" s="135"/>
      <c r="B89" s="125" t="s">
        <v>289</v>
      </c>
      <c r="C89" s="44" t="s">
        <v>636</v>
      </c>
      <c r="D89" s="33">
        <v>406</v>
      </c>
      <c r="E89" s="33">
        <v>18</v>
      </c>
      <c r="F89" s="40" t="s">
        <v>569</v>
      </c>
      <c r="G89" s="37">
        <v>1</v>
      </c>
      <c r="H89" s="125" t="s">
        <v>289</v>
      </c>
      <c r="I89" s="44" t="s">
        <v>636</v>
      </c>
      <c r="J89" s="33"/>
    </row>
    <row r="90" spans="1:10" ht="28.5" customHeight="1">
      <c r="A90" s="135"/>
      <c r="B90" s="126"/>
      <c r="C90" s="44" t="s">
        <v>635</v>
      </c>
      <c r="D90" s="33">
        <v>30</v>
      </c>
      <c r="E90" s="33">
        <v>12</v>
      </c>
      <c r="F90" s="40" t="s">
        <v>301</v>
      </c>
      <c r="G90" s="37">
        <v>1</v>
      </c>
      <c r="H90" s="126"/>
      <c r="J90" s="33"/>
    </row>
    <row r="91" spans="1:10" ht="28.5" customHeight="1">
      <c r="A91" s="135"/>
      <c r="B91" s="126"/>
      <c r="C91" s="44"/>
      <c r="D91" s="33"/>
      <c r="E91" s="33"/>
      <c r="F91" s="40"/>
      <c r="G91" s="37"/>
      <c r="H91" s="126"/>
      <c r="I91" s="44"/>
      <c r="J91" s="33"/>
    </row>
    <row r="92" spans="1:10" ht="30.75" customHeight="1">
      <c r="A92" s="135"/>
      <c r="B92" s="125" t="s">
        <v>291</v>
      </c>
      <c r="C92" s="44" t="s">
        <v>637</v>
      </c>
      <c r="D92" s="33">
        <v>9</v>
      </c>
      <c r="E92" s="33">
        <v>9</v>
      </c>
      <c r="F92" s="37" t="s">
        <v>605</v>
      </c>
      <c r="G92" s="37">
        <v>1</v>
      </c>
      <c r="H92" s="125" t="s">
        <v>291</v>
      </c>
      <c r="I92" s="44" t="s">
        <v>630</v>
      </c>
      <c r="J92" s="33">
        <v>93</v>
      </c>
    </row>
    <row r="93" spans="1:10" ht="27" customHeight="1">
      <c r="A93" s="135"/>
      <c r="B93" s="126"/>
      <c r="C93" s="44" t="s">
        <v>630</v>
      </c>
      <c r="D93" s="33">
        <v>108</v>
      </c>
      <c r="E93" s="33">
        <v>15</v>
      </c>
      <c r="F93" s="37" t="s">
        <v>569</v>
      </c>
      <c r="G93" s="37">
        <v>1</v>
      </c>
      <c r="H93" s="126"/>
      <c r="I93" s="42"/>
      <c r="J93" s="42"/>
    </row>
    <row r="94" spans="1:10" ht="27.75" customHeight="1">
      <c r="A94" s="135"/>
      <c r="B94" s="127"/>
      <c r="C94" s="44" t="s">
        <v>631</v>
      </c>
      <c r="D94" s="33">
        <v>12</v>
      </c>
      <c r="E94" s="33">
        <v>12</v>
      </c>
      <c r="F94" s="37" t="s">
        <v>569</v>
      </c>
      <c r="G94" s="37">
        <v>1</v>
      </c>
      <c r="H94" s="127"/>
      <c r="I94" s="44"/>
      <c r="J94" s="33"/>
    </row>
    <row r="95" spans="1:10" ht="27.75" customHeight="1">
      <c r="A95" s="135"/>
      <c r="B95" s="125" t="s">
        <v>292</v>
      </c>
      <c r="C95" s="44" t="s">
        <v>658</v>
      </c>
      <c r="D95" s="33">
        <v>126</v>
      </c>
      <c r="E95" s="33">
        <v>24</v>
      </c>
      <c r="F95" s="40" t="s">
        <v>629</v>
      </c>
      <c r="G95" s="37">
        <v>1</v>
      </c>
      <c r="H95" s="125" t="s">
        <v>292</v>
      </c>
      <c r="I95" s="44" t="s">
        <v>473</v>
      </c>
      <c r="J95" s="33">
        <v>0</v>
      </c>
    </row>
    <row r="96" spans="1:10" ht="21.75" customHeight="1">
      <c r="A96" s="135"/>
      <c r="B96" s="126"/>
      <c r="C96" s="44"/>
      <c r="D96" s="33"/>
      <c r="E96" s="33"/>
      <c r="F96" s="40"/>
      <c r="G96" s="37"/>
      <c r="H96" s="126"/>
      <c r="I96" s="44"/>
      <c r="J96" s="33"/>
    </row>
    <row r="97" spans="1:10" ht="21.75" customHeight="1">
      <c r="A97" s="135"/>
      <c r="B97" s="127"/>
      <c r="C97" s="44"/>
      <c r="D97" s="33"/>
      <c r="E97" s="33"/>
      <c r="F97" s="40"/>
      <c r="G97" s="37"/>
      <c r="H97" s="127"/>
      <c r="I97" s="42"/>
      <c r="J97" s="33"/>
    </row>
    <row r="98" spans="1:10" ht="27.75" customHeight="1">
      <c r="A98" s="135"/>
      <c r="B98" s="125" t="s">
        <v>324</v>
      </c>
      <c r="C98" s="44" t="s">
        <v>621</v>
      </c>
      <c r="D98" s="33">
        <v>24</v>
      </c>
      <c r="E98" s="33">
        <v>18</v>
      </c>
      <c r="F98" s="40" t="s">
        <v>301</v>
      </c>
      <c r="G98" s="37">
        <v>1</v>
      </c>
      <c r="H98" s="125" t="s">
        <v>324</v>
      </c>
      <c r="I98" s="48" t="s">
        <v>628</v>
      </c>
      <c r="J98" s="33">
        <v>30</v>
      </c>
    </row>
    <row r="99" spans="1:10" ht="28.5" customHeight="1">
      <c r="A99" s="135"/>
      <c r="B99" s="126"/>
      <c r="C99" s="48" t="s">
        <v>628</v>
      </c>
      <c r="D99" s="33">
        <v>476</v>
      </c>
      <c r="E99" s="33">
        <v>12</v>
      </c>
      <c r="F99" s="40" t="s">
        <v>301</v>
      </c>
      <c r="G99" s="37">
        <v>1</v>
      </c>
      <c r="H99" s="126"/>
      <c r="I99" s="42"/>
      <c r="J99" s="33"/>
    </row>
    <row r="100" spans="1:10" ht="24" customHeight="1">
      <c r="A100" s="135"/>
      <c r="B100" s="127"/>
      <c r="C100" s="48"/>
      <c r="D100" s="33"/>
      <c r="E100" s="33"/>
      <c r="F100" s="40"/>
      <c r="G100" s="37"/>
      <c r="H100" s="127"/>
      <c r="I100" s="42"/>
      <c r="J100" s="33"/>
    </row>
    <row r="101" spans="1:10" ht="27" customHeight="1">
      <c r="A101" s="135"/>
      <c r="B101" s="125" t="s">
        <v>293</v>
      </c>
      <c r="C101" s="44" t="s">
        <v>626</v>
      </c>
      <c r="D101" s="33"/>
      <c r="E101" s="33">
        <v>6</v>
      </c>
      <c r="F101" s="40" t="s">
        <v>627</v>
      </c>
      <c r="G101" s="37">
        <v>1</v>
      </c>
      <c r="H101" s="125" t="s">
        <v>293</v>
      </c>
      <c r="I101" s="44" t="s">
        <v>626</v>
      </c>
      <c r="J101" s="33"/>
    </row>
    <row r="102" spans="1:10" ht="22.5" customHeight="1">
      <c r="A102" s="135"/>
      <c r="B102" s="126"/>
      <c r="C102" s="44" t="s">
        <v>625</v>
      </c>
      <c r="D102" s="33"/>
      <c r="E102" s="33">
        <v>24</v>
      </c>
      <c r="F102" s="40" t="s">
        <v>605</v>
      </c>
      <c r="G102" s="37">
        <v>1</v>
      </c>
      <c r="H102" s="126"/>
      <c r="I102" s="44"/>
      <c r="J102" s="33"/>
    </row>
    <row r="103" spans="1:10" ht="20.25" customHeight="1">
      <c r="A103" s="135"/>
      <c r="B103" s="126"/>
      <c r="C103" s="44"/>
      <c r="D103" s="33"/>
      <c r="E103" s="33"/>
      <c r="F103" s="40"/>
      <c r="G103" s="37"/>
      <c r="H103" s="127"/>
      <c r="I103" s="44"/>
      <c r="J103" s="33"/>
    </row>
    <row r="104" spans="1:10" ht="24" customHeight="1">
      <c r="A104" s="135"/>
      <c r="B104" s="125" t="s">
        <v>296</v>
      </c>
      <c r="C104" s="44" t="s">
        <v>622</v>
      </c>
      <c r="D104" s="33">
        <v>24</v>
      </c>
      <c r="E104" s="33">
        <v>14</v>
      </c>
      <c r="F104" s="40" t="s">
        <v>301</v>
      </c>
      <c r="G104" s="37">
        <v>1</v>
      </c>
      <c r="H104" s="125" t="s">
        <v>296</v>
      </c>
      <c r="I104" s="44" t="s">
        <v>623</v>
      </c>
      <c r="J104" s="33"/>
    </row>
    <row r="105" spans="1:10" ht="24" customHeight="1">
      <c r="A105" s="135"/>
      <c r="B105" s="126"/>
      <c r="C105" s="44" t="s">
        <v>624</v>
      </c>
      <c r="D105" s="33"/>
      <c r="E105" s="33">
        <v>11</v>
      </c>
      <c r="F105" s="40" t="s">
        <v>569</v>
      </c>
      <c r="G105" s="37">
        <v>1</v>
      </c>
      <c r="H105" s="126"/>
      <c r="I105" s="44"/>
      <c r="J105" s="33"/>
    </row>
    <row r="106" spans="1:10" ht="22.5" customHeight="1">
      <c r="A106" s="135"/>
      <c r="B106" s="126"/>
      <c r="C106" s="27" t="s">
        <v>615</v>
      </c>
      <c r="D106" s="33">
        <v>6</v>
      </c>
      <c r="E106" s="33">
        <v>5</v>
      </c>
      <c r="F106" s="40" t="s">
        <v>605</v>
      </c>
      <c r="G106" s="37"/>
      <c r="H106" s="127"/>
      <c r="I106" s="42"/>
      <c r="J106" s="33"/>
    </row>
    <row r="107" spans="1:10" ht="24.75" customHeight="1">
      <c r="A107" s="135"/>
      <c r="B107" s="125" t="s">
        <v>297</v>
      </c>
      <c r="C107" s="44" t="s">
        <v>620</v>
      </c>
      <c r="D107" s="33">
        <v>78</v>
      </c>
      <c r="E107" s="33">
        <v>6</v>
      </c>
      <c r="F107" s="40" t="s">
        <v>569</v>
      </c>
      <c r="G107" s="37">
        <v>1</v>
      </c>
      <c r="H107" s="125" t="s">
        <v>297</v>
      </c>
      <c r="I107" s="44" t="s">
        <v>620</v>
      </c>
      <c r="J107" s="33">
        <v>30</v>
      </c>
    </row>
    <row r="108" spans="1:10" ht="19.5" customHeight="1">
      <c r="A108" s="135"/>
      <c r="B108" s="126"/>
      <c r="C108" s="44" t="s">
        <v>464</v>
      </c>
      <c r="D108" s="33">
        <v>24</v>
      </c>
      <c r="E108" s="33">
        <v>24</v>
      </c>
      <c r="F108" s="40" t="s">
        <v>605</v>
      </c>
      <c r="G108" s="37">
        <v>1</v>
      </c>
      <c r="H108" s="126"/>
      <c r="I108" s="44"/>
      <c r="J108" s="33"/>
    </row>
    <row r="109" spans="1:10" ht="21.75" customHeight="1">
      <c r="A109" s="135"/>
      <c r="B109" s="127"/>
      <c r="C109" s="27"/>
      <c r="D109" s="33"/>
      <c r="E109" s="33"/>
      <c r="F109" s="40"/>
      <c r="G109" s="37"/>
      <c r="H109" s="127"/>
      <c r="I109" s="42"/>
      <c r="J109" s="33"/>
    </row>
    <row r="110" spans="1:10" ht="22.5" customHeight="1">
      <c r="A110" s="135"/>
      <c r="B110" s="125" t="s">
        <v>298</v>
      </c>
      <c r="C110" s="27" t="s">
        <v>619</v>
      </c>
      <c r="D110" s="33">
        <v>78</v>
      </c>
      <c r="E110" s="33">
        <v>30</v>
      </c>
      <c r="F110" s="40" t="s">
        <v>618</v>
      </c>
      <c r="G110" s="37">
        <v>1</v>
      </c>
      <c r="H110" s="125" t="s">
        <v>298</v>
      </c>
      <c r="I110" s="27" t="s">
        <v>462</v>
      </c>
      <c r="J110" s="33">
        <v>30</v>
      </c>
    </row>
    <row r="111" spans="1:10" ht="20.25" customHeight="1">
      <c r="A111" s="135"/>
      <c r="B111" s="126"/>
      <c r="C111" s="27"/>
      <c r="D111" s="33"/>
      <c r="E111" s="33"/>
      <c r="F111" s="40"/>
      <c r="G111" s="37"/>
      <c r="H111" s="126"/>
      <c r="I111" s="27"/>
      <c r="J111" s="33"/>
    </row>
    <row r="112" spans="1:10" ht="21.75" customHeight="1">
      <c r="A112" s="135"/>
      <c r="B112" s="127"/>
      <c r="C112" s="27"/>
      <c r="D112" s="33"/>
      <c r="E112" s="33"/>
      <c r="F112" s="40"/>
      <c r="G112" s="37"/>
      <c r="H112" s="127"/>
      <c r="I112" s="42"/>
      <c r="J112" s="33"/>
    </row>
    <row r="113" spans="1:10" ht="24.75" customHeight="1">
      <c r="A113" s="135"/>
      <c r="B113" s="125" t="s">
        <v>299</v>
      </c>
      <c r="C113" s="27" t="s">
        <v>615</v>
      </c>
      <c r="D113" s="33">
        <v>18</v>
      </c>
      <c r="E113" s="33">
        <v>18</v>
      </c>
      <c r="F113" s="40" t="s">
        <v>605</v>
      </c>
      <c r="G113" s="37">
        <v>1</v>
      </c>
      <c r="H113" s="125" t="s">
        <v>299</v>
      </c>
      <c r="I113" s="27" t="s">
        <v>616</v>
      </c>
      <c r="J113" s="33"/>
    </row>
    <row r="114" spans="1:10" ht="27" customHeight="1">
      <c r="A114" s="135"/>
      <c r="B114" s="126"/>
      <c r="C114" s="27" t="s">
        <v>617</v>
      </c>
      <c r="D114" s="33">
        <v>420</v>
      </c>
      <c r="E114" s="33">
        <v>12</v>
      </c>
      <c r="F114" s="40" t="s">
        <v>569</v>
      </c>
      <c r="G114" s="37">
        <v>1</v>
      </c>
      <c r="H114" s="126"/>
      <c r="I114" s="27"/>
      <c r="J114" s="33"/>
    </row>
    <row r="115" spans="1:10" ht="29.25" customHeight="1">
      <c r="A115" s="135"/>
      <c r="B115" s="127"/>
      <c r="C115" s="27"/>
      <c r="D115" s="33"/>
      <c r="E115" s="33"/>
      <c r="F115" s="40"/>
      <c r="G115" s="37"/>
      <c r="H115" s="127"/>
      <c r="I115" s="27"/>
      <c r="J115" s="33"/>
    </row>
    <row r="116" spans="1:10" ht="27" customHeight="1">
      <c r="A116" s="135"/>
      <c r="B116" s="125" t="s">
        <v>294</v>
      </c>
      <c r="C116" s="27" t="s">
        <v>612</v>
      </c>
      <c r="D116" s="33"/>
      <c r="E116" s="33">
        <v>18</v>
      </c>
      <c r="F116" s="40" t="s">
        <v>611</v>
      </c>
      <c r="G116" s="37">
        <v>1</v>
      </c>
      <c r="H116" s="125" t="s">
        <v>294</v>
      </c>
      <c r="I116" s="27" t="s">
        <v>613</v>
      </c>
      <c r="J116" s="33">
        <v>14</v>
      </c>
    </row>
    <row r="117" spans="1:10" ht="26.25" customHeight="1">
      <c r="A117" s="135"/>
      <c r="B117" s="126"/>
      <c r="C117" s="27" t="s">
        <v>613</v>
      </c>
      <c r="D117" s="33"/>
      <c r="E117" s="33">
        <v>10</v>
      </c>
      <c r="F117" s="40" t="s">
        <v>599</v>
      </c>
      <c r="G117" s="37">
        <v>1</v>
      </c>
      <c r="H117" s="126"/>
      <c r="I117" s="27" t="s">
        <v>614</v>
      </c>
      <c r="J117" s="33">
        <v>16</v>
      </c>
    </row>
    <row r="118" spans="1:10" ht="25.5" customHeight="1">
      <c r="A118" s="135"/>
      <c r="B118" s="127"/>
      <c r="C118" s="27" t="s">
        <v>614</v>
      </c>
      <c r="D118" s="33">
        <v>18</v>
      </c>
      <c r="E118" s="33">
        <v>2</v>
      </c>
      <c r="F118" s="40" t="s">
        <v>569</v>
      </c>
      <c r="G118" s="37">
        <v>1</v>
      </c>
      <c r="H118" s="127"/>
      <c r="I118" s="42"/>
      <c r="J118" s="33"/>
    </row>
    <row r="119" spans="1:10" ht="35.25" customHeight="1">
      <c r="A119" s="135"/>
      <c r="B119" s="125" t="s">
        <v>295</v>
      </c>
      <c r="C119" s="27" t="s">
        <v>455</v>
      </c>
      <c r="D119" s="33"/>
      <c r="E119" s="33">
        <v>6</v>
      </c>
      <c r="F119" s="36" t="s">
        <v>610</v>
      </c>
      <c r="G119" s="37">
        <v>1</v>
      </c>
      <c r="H119" s="35" t="s">
        <v>295</v>
      </c>
      <c r="I119" s="27" t="s">
        <v>609</v>
      </c>
      <c r="J119" s="33">
        <v>235</v>
      </c>
    </row>
    <row r="120" spans="1:10" ht="27.75" customHeight="1">
      <c r="A120" s="135"/>
      <c r="B120" s="126"/>
      <c r="C120" s="27" t="s">
        <v>608</v>
      </c>
      <c r="D120" s="33"/>
      <c r="E120" s="33">
        <v>6</v>
      </c>
      <c r="F120" s="36" t="s">
        <v>301</v>
      </c>
      <c r="G120" s="37">
        <v>1</v>
      </c>
      <c r="H120" s="35" t="s">
        <v>295</v>
      </c>
      <c r="I120" s="42"/>
      <c r="J120" s="33"/>
    </row>
    <row r="121" spans="1:10" ht="29.25" customHeight="1">
      <c r="A121" s="135"/>
      <c r="B121" s="127"/>
      <c r="C121" s="27" t="s">
        <v>609</v>
      </c>
      <c r="D121" s="33">
        <v>264</v>
      </c>
      <c r="E121" s="33">
        <v>19</v>
      </c>
      <c r="F121" s="36" t="s">
        <v>569</v>
      </c>
      <c r="G121" s="37">
        <v>1</v>
      </c>
      <c r="H121" s="35" t="s">
        <v>295</v>
      </c>
      <c r="I121" s="42"/>
      <c r="J121" s="33"/>
    </row>
    <row r="122" spans="1:10" ht="25.5" customHeight="1">
      <c r="A122" s="135"/>
      <c r="B122" s="143" t="s">
        <v>340</v>
      </c>
      <c r="C122" s="27" t="s">
        <v>603</v>
      </c>
      <c r="D122" s="33"/>
      <c r="E122" s="33">
        <v>6</v>
      </c>
      <c r="F122" s="36" t="s">
        <v>607</v>
      </c>
      <c r="G122" s="37">
        <v>1</v>
      </c>
      <c r="H122" s="35" t="s">
        <v>340</v>
      </c>
      <c r="I122" s="27" t="s">
        <v>560</v>
      </c>
      <c r="J122" s="33"/>
    </row>
    <row r="123" spans="1:10" ht="27" customHeight="1">
      <c r="A123" s="135"/>
      <c r="B123" s="144"/>
      <c r="C123" s="27"/>
      <c r="D123" s="33"/>
      <c r="E123" s="33"/>
      <c r="F123" s="36"/>
      <c r="G123" s="37"/>
      <c r="H123" s="35" t="s">
        <v>340</v>
      </c>
      <c r="I123" s="27"/>
      <c r="J123" s="33"/>
    </row>
    <row r="124" spans="1:10" ht="24.75" customHeight="1">
      <c r="A124" s="135"/>
      <c r="B124" s="145"/>
      <c r="C124" s="42"/>
      <c r="D124" s="45"/>
      <c r="E124" s="45"/>
      <c r="F124" s="36"/>
      <c r="G124" s="37"/>
      <c r="H124" s="35" t="s">
        <v>340</v>
      </c>
      <c r="I124" s="42"/>
      <c r="J124" s="33"/>
    </row>
    <row r="125" spans="1:10" ht="22.5" customHeight="1">
      <c r="A125" s="135"/>
      <c r="B125" s="125" t="s">
        <v>290</v>
      </c>
      <c r="C125" s="27" t="s">
        <v>451</v>
      </c>
      <c r="D125" s="45"/>
      <c r="E125" s="45">
        <v>12</v>
      </c>
      <c r="F125" s="36" t="s">
        <v>604</v>
      </c>
      <c r="G125" s="37">
        <v>1</v>
      </c>
      <c r="H125" s="35" t="s">
        <v>290</v>
      </c>
      <c r="I125" s="27" t="s">
        <v>451</v>
      </c>
      <c r="J125" s="33">
        <v>30</v>
      </c>
    </row>
    <row r="126" spans="1:10" ht="24" customHeight="1">
      <c r="A126" s="135"/>
      <c r="B126" s="126"/>
      <c r="C126" s="27" t="s">
        <v>606</v>
      </c>
      <c r="D126" s="45"/>
      <c r="E126" s="45">
        <v>18</v>
      </c>
      <c r="F126" s="36" t="s">
        <v>605</v>
      </c>
      <c r="G126" s="37">
        <v>1</v>
      </c>
      <c r="H126" s="35" t="s">
        <v>290</v>
      </c>
      <c r="I126" s="27"/>
      <c r="J126" s="33"/>
    </row>
    <row r="127" spans="1:10" ht="27" customHeight="1">
      <c r="A127" s="135"/>
      <c r="B127" s="127"/>
      <c r="C127" s="27"/>
      <c r="D127" s="45"/>
      <c r="E127" s="45"/>
      <c r="F127" s="36"/>
      <c r="G127" s="37"/>
      <c r="H127" s="35" t="s">
        <v>290</v>
      </c>
      <c r="I127" s="27"/>
      <c r="J127" s="33"/>
    </row>
    <row r="128" spans="1:10">
      <c r="A128" s="78"/>
      <c r="B128" s="79" t="s">
        <v>354</v>
      </c>
      <c r="C128" s="80"/>
      <c r="D128" s="81"/>
      <c r="E128" s="82"/>
      <c r="F128" s="83"/>
      <c r="G128" s="84"/>
      <c r="H128" s="85"/>
      <c r="I128" s="86"/>
      <c r="J128" s="82"/>
    </row>
    <row r="129" spans="1:10">
      <c r="A129" s="78"/>
      <c r="B129" s="87" t="s">
        <v>355</v>
      </c>
      <c r="C129" s="80"/>
      <c r="D129" s="81"/>
      <c r="E129" s="82"/>
      <c r="F129" s="83"/>
      <c r="G129" s="84"/>
      <c r="H129" s="85"/>
      <c r="I129" s="86"/>
      <c r="J129" s="82"/>
    </row>
    <row r="130" spans="1:10">
      <c r="B130" s="88" t="s">
        <v>356</v>
      </c>
      <c r="C130" s="80"/>
      <c r="D130" s="81"/>
      <c r="E130" s="82"/>
      <c r="F130" s="83"/>
      <c r="G130" s="84"/>
      <c r="H130" s="85"/>
      <c r="I130" s="86"/>
      <c r="J130" s="82"/>
    </row>
    <row r="131" spans="1:10">
      <c r="B131" s="88" t="s">
        <v>357</v>
      </c>
      <c r="C131" s="80"/>
      <c r="D131" s="81"/>
      <c r="E131" s="82"/>
      <c r="F131" s="83"/>
      <c r="G131" s="84"/>
      <c r="H131" s="85"/>
      <c r="I131" s="86"/>
      <c r="J131" s="82"/>
    </row>
    <row r="132" spans="1:10">
      <c r="B132" s="89" t="s">
        <v>358</v>
      </c>
      <c r="E132" s="90"/>
      <c r="F132" s="90"/>
    </row>
    <row r="133" spans="1:10">
      <c r="B133" s="89" t="s">
        <v>359</v>
      </c>
      <c r="E133" s="90"/>
      <c r="F133" s="90"/>
    </row>
    <row r="134" spans="1:10">
      <c r="B134" s="89" t="s">
        <v>360</v>
      </c>
      <c r="E134" s="90"/>
      <c r="F134" s="90"/>
    </row>
    <row r="135" spans="1:10">
      <c r="B135" s="89" t="s">
        <v>361</v>
      </c>
      <c r="E135" s="90"/>
      <c r="F135" s="90"/>
    </row>
    <row r="136" spans="1:10">
      <c r="B136" s="91" t="s">
        <v>362</v>
      </c>
      <c r="E136" s="90"/>
      <c r="F136" s="90"/>
    </row>
    <row r="137" spans="1:10">
      <c r="B137" s="91" t="s">
        <v>363</v>
      </c>
      <c r="E137" s="90"/>
      <c r="F137" s="90"/>
    </row>
    <row r="138" spans="1:10">
      <c r="B138" s="91" t="s">
        <v>364</v>
      </c>
      <c r="E138" s="90"/>
      <c r="F138" s="90"/>
    </row>
    <row r="139" spans="1:10">
      <c r="B139" s="92" t="s">
        <v>365</v>
      </c>
      <c r="E139" s="90"/>
      <c r="F139" s="90"/>
    </row>
    <row r="140" spans="1:10">
      <c r="B140" s="93" t="s">
        <v>366</v>
      </c>
      <c r="E140" s="90"/>
      <c r="F140" s="90"/>
    </row>
    <row r="141" spans="1:10" ht="26.25" customHeight="1">
      <c r="B141" s="134" t="s">
        <v>367</v>
      </c>
      <c r="C141" s="134"/>
      <c r="D141" s="134"/>
      <c r="E141" s="134"/>
      <c r="F141" s="134"/>
      <c r="G141" s="134"/>
      <c r="H141" s="134"/>
      <c r="I141" s="134"/>
    </row>
    <row r="142" spans="1:10" ht="38.25" customHeight="1">
      <c r="B142" s="134" t="s">
        <v>368</v>
      </c>
      <c r="C142" s="134"/>
      <c r="D142" s="134"/>
      <c r="E142" s="134"/>
      <c r="F142" s="134"/>
      <c r="G142" s="134"/>
      <c r="H142" s="134"/>
      <c r="I142" s="134"/>
    </row>
    <row r="143" spans="1:10">
      <c r="B143" s="93" t="s">
        <v>369</v>
      </c>
      <c r="E143" s="90"/>
      <c r="F143" s="90"/>
    </row>
    <row r="144" spans="1:10">
      <c r="B144" s="93" t="s">
        <v>370</v>
      </c>
      <c r="E144" s="90"/>
      <c r="F144" s="90"/>
    </row>
    <row r="145" spans="2:6">
      <c r="B145" s="93" t="s">
        <v>371</v>
      </c>
      <c r="E145" s="90"/>
      <c r="F145" s="90"/>
    </row>
  </sheetData>
  <mergeCells count="80">
    <mergeCell ref="B142:I142"/>
    <mergeCell ref="H82:H85"/>
    <mergeCell ref="B64:B66"/>
    <mergeCell ref="H64:H66"/>
    <mergeCell ref="B67:B69"/>
    <mergeCell ref="H67:H69"/>
    <mergeCell ref="B116:B118"/>
    <mergeCell ref="H116:H118"/>
    <mergeCell ref="B119:B121"/>
    <mergeCell ref="B122:B124"/>
    <mergeCell ref="B125:B127"/>
    <mergeCell ref="B141:I141"/>
    <mergeCell ref="B107:B109"/>
    <mergeCell ref="H107:H109"/>
    <mergeCell ref="B110:B112"/>
    <mergeCell ref="H110:H112"/>
    <mergeCell ref="B113:B115"/>
    <mergeCell ref="H113:H115"/>
    <mergeCell ref="B98:B100"/>
    <mergeCell ref="H98:H100"/>
    <mergeCell ref="B101:B103"/>
    <mergeCell ref="H101:H103"/>
    <mergeCell ref="B104:B106"/>
    <mergeCell ref="H104:H106"/>
    <mergeCell ref="B89:B91"/>
    <mergeCell ref="H89:H91"/>
    <mergeCell ref="B92:B94"/>
    <mergeCell ref="H92:H94"/>
    <mergeCell ref="B95:B97"/>
    <mergeCell ref="H95:H97"/>
    <mergeCell ref="B52:B54"/>
    <mergeCell ref="H52:H54"/>
    <mergeCell ref="H86:H88"/>
    <mergeCell ref="B55:B57"/>
    <mergeCell ref="H55:H57"/>
    <mergeCell ref="B58:B60"/>
    <mergeCell ref="B61:B63"/>
    <mergeCell ref="B70:B72"/>
    <mergeCell ref="B73:B75"/>
    <mergeCell ref="B76:B78"/>
    <mergeCell ref="B79:B81"/>
    <mergeCell ref="B82:B85"/>
    <mergeCell ref="B86:B88"/>
    <mergeCell ref="H40:H42"/>
    <mergeCell ref="B46:B48"/>
    <mergeCell ref="H46:H48"/>
    <mergeCell ref="B49:B51"/>
    <mergeCell ref="H49:H51"/>
    <mergeCell ref="B43:B45"/>
    <mergeCell ref="H43:H45"/>
    <mergeCell ref="A14:A127"/>
    <mergeCell ref="B14:G14"/>
    <mergeCell ref="H14:J14"/>
    <mergeCell ref="B16:B18"/>
    <mergeCell ref="H16:H18"/>
    <mergeCell ref="B19:B21"/>
    <mergeCell ref="H19:H21"/>
    <mergeCell ref="B22:B24"/>
    <mergeCell ref="H22:H24"/>
    <mergeCell ref="B25:B27"/>
    <mergeCell ref="H25:H27"/>
    <mergeCell ref="B28:B30"/>
    <mergeCell ref="H28:H30"/>
    <mergeCell ref="B40:B42"/>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H19 B125 B16 B19 H25 B25 B22 B28 H31:H39 B31:B40 B43 H43 B46 B49 H52 H46 B52 B55 B58 B61 B70 B73 B76 B79 B82 B86 B89 B92 B95 B98 B101 B104 B107 B110 B113 B116 B119 B122 H101 H55 H28 H89 H92 H95 H98 H107 H104 H110 H113 H116 H119:H127 H58:H63 H86 H70:H82">
    <cfRule type="cellIs" dxfId="35" priority="28" stopIfTrue="1" operator="equal">
      <formula>"滞后"</formula>
    </cfRule>
    <cfRule type="cellIs" dxfId="34" priority="29" stopIfTrue="1" operator="equal">
      <formula>"已取消"</formula>
    </cfRule>
    <cfRule type="cellIs" dxfId="33" priority="30" stopIfTrue="1" operator="equal">
      <formula>"已关闭"</formula>
    </cfRule>
  </conditionalFormatting>
  <conditionalFormatting sqref="D124:E125 D127">
    <cfRule type="cellIs" dxfId="32" priority="25" stopIfTrue="1" operator="equal">
      <formula>"已取消"</formula>
    </cfRule>
    <cfRule type="cellIs" dxfId="31" priority="26" stopIfTrue="1" operator="equal">
      <formula>"搁置中"</formula>
    </cfRule>
    <cfRule type="cellIs" dxfId="30" priority="27" stopIfTrue="1" operator="equal">
      <formula>"已提交"</formula>
    </cfRule>
  </conditionalFormatting>
  <conditionalFormatting sqref="E127">
    <cfRule type="cellIs" dxfId="29" priority="22" stopIfTrue="1" operator="equal">
      <formula>"已取消"</formula>
    </cfRule>
    <cfRule type="cellIs" dxfId="28" priority="23" stopIfTrue="1" operator="equal">
      <formula>"搁置中"</formula>
    </cfRule>
    <cfRule type="cellIs" dxfId="27" priority="24" stopIfTrue="1" operator="equal">
      <formula>"已提交"</formula>
    </cfRule>
  </conditionalFormatting>
  <conditionalFormatting sqref="D126">
    <cfRule type="cellIs" dxfId="26" priority="19" stopIfTrue="1" operator="equal">
      <formula>"已取消"</formula>
    </cfRule>
    <cfRule type="cellIs" dxfId="25" priority="20" stopIfTrue="1" operator="equal">
      <formula>"搁置中"</formula>
    </cfRule>
    <cfRule type="cellIs" dxfId="24" priority="21" stopIfTrue="1" operator="equal">
      <formula>"已提交"</formula>
    </cfRule>
  </conditionalFormatting>
  <conditionalFormatting sqref="E126">
    <cfRule type="cellIs" dxfId="23" priority="16" stopIfTrue="1" operator="equal">
      <formula>"已取消"</formula>
    </cfRule>
    <cfRule type="cellIs" dxfId="22" priority="17" stopIfTrue="1" operator="equal">
      <formula>"搁置中"</formula>
    </cfRule>
    <cfRule type="cellIs" dxfId="21" priority="18" stopIfTrue="1" operator="equal">
      <formula>"已提交"</formula>
    </cfRule>
  </conditionalFormatting>
  <conditionalFormatting sqref="B128:B131 H128:H131">
    <cfRule type="cellIs" dxfId="20" priority="13" stopIfTrue="1" operator="equal">
      <formula>"滞后"</formula>
    </cfRule>
    <cfRule type="cellIs" dxfId="19" priority="14" stopIfTrue="1" operator="equal">
      <formula>"已取消"</formula>
    </cfRule>
    <cfRule type="cellIs" dxfId="18" priority="15" stopIfTrue="1" operator="equal">
      <formula>"已关闭"</formula>
    </cfRule>
  </conditionalFormatting>
  <conditionalFormatting sqref="H16">
    <cfRule type="cellIs" dxfId="17" priority="10" stopIfTrue="1" operator="equal">
      <formula>"滞后"</formula>
    </cfRule>
    <cfRule type="cellIs" dxfId="16" priority="11" stopIfTrue="1" operator="equal">
      <formula>"已取消"</formula>
    </cfRule>
    <cfRule type="cellIs" dxfId="15" priority="12" stopIfTrue="1" operator="equal">
      <formula>"已关闭"</formula>
    </cfRule>
  </conditionalFormatting>
  <conditionalFormatting sqref="H22">
    <cfRule type="cellIs" dxfId="14" priority="7" stopIfTrue="1" operator="equal">
      <formula>"滞后"</formula>
    </cfRule>
    <cfRule type="cellIs" dxfId="13" priority="8" stopIfTrue="1" operator="equal">
      <formula>"已取消"</formula>
    </cfRule>
    <cfRule type="cellIs" dxfId="12" priority="9" stopIfTrue="1" operator="equal">
      <formula>"已关闭"</formula>
    </cfRule>
  </conditionalFormatting>
  <conditionalFormatting sqref="H40">
    <cfRule type="cellIs" dxfId="11" priority="4" stopIfTrue="1" operator="equal">
      <formula>"滞后"</formula>
    </cfRule>
    <cfRule type="cellIs" dxfId="10" priority="5" stopIfTrue="1" operator="equal">
      <formula>"已取消"</formula>
    </cfRule>
    <cfRule type="cellIs" dxfId="9" priority="6" stopIfTrue="1" operator="equal">
      <formula>"已关闭"</formula>
    </cfRule>
  </conditionalFormatting>
  <conditionalFormatting sqref="H49">
    <cfRule type="cellIs" dxfId="8" priority="1" stopIfTrue="1" operator="equal">
      <formula>"滞后"</formula>
    </cfRule>
    <cfRule type="cellIs" dxfId="7" priority="2" stopIfTrue="1" operator="equal">
      <formula>"已取消"</formula>
    </cfRule>
    <cfRule type="cellIs" dxfId="6" priority="3" stopIfTrue="1" operator="equal">
      <formula>"已关闭"</formula>
    </cfRule>
  </conditionalFormatting>
  <dataValidations count="5">
    <dataValidation type="list" allowBlank="1" showInputMessage="1" showErrorMessage="1" sqref="H130:H131">
      <formula1>"明亮,谭红刚,徐学风,顾婧,张定林,郑永彬,胡龙,胡小春,付明科,杨美辉"</formula1>
    </dataValidation>
    <dataValidation imeMode="on" allowBlank="1" showInputMessage="1" showErrorMessage="1" sqref="F124:F127 F119:F122 F21 F19"/>
    <dataValidation type="list" allowBlank="1" showInputMessage="1" showErrorMessage="1" sqref="G4:G13">
      <formula1>"提前,正常,滞后,延误,暂停"</formula1>
    </dataValidation>
    <dataValidation type="list" allowBlank="1" showInputMessage="1" showErrorMessage="1" sqref="E4:E13">
      <formula1>"10%,20%,30%,40%,50%,60%,70%,80%,90%"</formula1>
    </dataValidation>
    <dataValidation type="list" allowBlank="1" showInputMessage="1" showErrorMessage="1" sqref="G81:G131 G16:G79">
      <formula1>"2.0,1.5,1.0,0.5,0"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141"/>
  <sheetViews>
    <sheetView tabSelected="1" topLeftCell="A103" workbookViewId="0">
      <selection activeCell="I120" sqref="I120"/>
    </sheetView>
  </sheetViews>
  <sheetFormatPr defaultRowHeight="13.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c r="B1" s="138" t="s">
        <v>266</v>
      </c>
      <c r="C1" s="139"/>
      <c r="D1" s="139"/>
      <c r="E1" s="139"/>
      <c r="F1" s="139"/>
      <c r="G1" s="140"/>
      <c r="H1" s="74" t="s">
        <v>2</v>
      </c>
      <c r="I1" s="141">
        <v>43171</v>
      </c>
      <c r="J1" s="141"/>
    </row>
    <row r="2" spans="1:10">
      <c r="A2" s="135" t="s">
        <v>260</v>
      </c>
      <c r="B2" s="142" t="s">
        <v>248</v>
      </c>
      <c r="C2" s="142"/>
      <c r="D2" s="142"/>
      <c r="E2" s="142"/>
      <c r="F2" s="142"/>
      <c r="G2" s="142"/>
      <c r="H2" s="142"/>
      <c r="I2" s="142"/>
      <c r="J2" s="142"/>
    </row>
    <row r="3" spans="1:10" ht="24">
      <c r="A3" s="135"/>
      <c r="B3" s="97" t="s">
        <v>8</v>
      </c>
      <c r="C3" s="97" t="s">
        <v>247</v>
      </c>
      <c r="D3" s="97" t="s">
        <v>263</v>
      </c>
      <c r="E3" s="97" t="s">
        <v>253</v>
      </c>
      <c r="F3" s="97" t="s">
        <v>251</v>
      </c>
      <c r="G3" s="97" t="s">
        <v>252</v>
      </c>
      <c r="H3" s="97" t="s">
        <v>8</v>
      </c>
      <c r="I3" s="142" t="s">
        <v>11</v>
      </c>
      <c r="J3" s="142"/>
    </row>
    <row r="4" spans="1:10" ht="51.75" customHeight="1">
      <c r="A4" s="135"/>
      <c r="B4" s="29" t="s">
        <v>329</v>
      </c>
      <c r="C4" s="96" t="s">
        <v>644</v>
      </c>
      <c r="D4" s="30" t="s">
        <v>319</v>
      </c>
      <c r="E4" s="28">
        <v>1</v>
      </c>
      <c r="F4" s="96" t="s">
        <v>673</v>
      </c>
      <c r="G4" s="30" t="s">
        <v>320</v>
      </c>
      <c r="H4" s="29" t="s">
        <v>308</v>
      </c>
      <c r="I4" s="124" t="s">
        <v>641</v>
      </c>
      <c r="J4" s="124"/>
    </row>
    <row r="5" spans="1:10" ht="56.25" customHeight="1">
      <c r="A5" s="135"/>
      <c r="B5" s="29" t="s">
        <v>309</v>
      </c>
      <c r="C5" s="96" t="s">
        <v>672</v>
      </c>
      <c r="D5" s="30" t="s">
        <v>322</v>
      </c>
      <c r="E5" s="28">
        <v>0.5</v>
      </c>
      <c r="F5" s="96" t="s">
        <v>736</v>
      </c>
      <c r="G5" s="30" t="s">
        <v>321</v>
      </c>
      <c r="H5" s="29" t="s">
        <v>309</v>
      </c>
      <c r="I5" s="124" t="s">
        <v>737</v>
      </c>
      <c r="J5" s="124"/>
    </row>
    <row r="6" spans="1:10" ht="38.25" customHeight="1">
      <c r="A6" s="135"/>
      <c r="B6" s="29" t="s">
        <v>310</v>
      </c>
      <c r="C6" s="96" t="s">
        <v>650</v>
      </c>
      <c r="D6" s="30" t="s">
        <v>542</v>
      </c>
      <c r="E6" s="28">
        <v>0.1</v>
      </c>
      <c r="F6" s="96"/>
      <c r="G6" s="30" t="s">
        <v>321</v>
      </c>
      <c r="H6" s="29" t="s">
        <v>310</v>
      </c>
      <c r="I6" s="124" t="s">
        <v>652</v>
      </c>
      <c r="J6" s="124"/>
    </row>
    <row r="7" spans="1:10" ht="36" customHeight="1">
      <c r="A7" s="135"/>
      <c r="B7" s="29" t="s">
        <v>311</v>
      </c>
      <c r="C7" s="96" t="s">
        <v>735</v>
      </c>
      <c r="D7" s="30" t="s">
        <v>539</v>
      </c>
      <c r="E7" s="28">
        <v>0.9</v>
      </c>
      <c r="F7" s="96"/>
      <c r="G7" s="30" t="s">
        <v>320</v>
      </c>
      <c r="H7" s="29" t="s">
        <v>311</v>
      </c>
      <c r="I7" s="124" t="s">
        <v>674</v>
      </c>
      <c r="J7" s="124"/>
    </row>
    <row r="8" spans="1:10" ht="37.5" customHeight="1">
      <c r="A8" s="135"/>
      <c r="B8" s="29" t="s">
        <v>312</v>
      </c>
      <c r="C8" s="96" t="s">
        <v>662</v>
      </c>
      <c r="D8" s="30" t="s">
        <v>738</v>
      </c>
      <c r="E8" s="28">
        <v>0.6</v>
      </c>
      <c r="F8" s="96"/>
      <c r="G8" s="30" t="s">
        <v>321</v>
      </c>
      <c r="H8" s="29" t="s">
        <v>312</v>
      </c>
      <c r="I8" s="124" t="s">
        <v>663</v>
      </c>
      <c r="J8" s="124"/>
    </row>
    <row r="9" spans="1:10" ht="51" customHeight="1">
      <c r="A9" s="135"/>
      <c r="B9" s="29" t="s">
        <v>313</v>
      </c>
      <c r="C9" s="96" t="s">
        <v>734</v>
      </c>
      <c r="D9" s="30" t="s">
        <v>323</v>
      </c>
      <c r="E9" s="28">
        <v>0.4</v>
      </c>
      <c r="F9" s="96"/>
      <c r="G9" s="30" t="s">
        <v>353</v>
      </c>
      <c r="H9" s="29" t="s">
        <v>313</v>
      </c>
      <c r="I9" s="124" t="s">
        <v>661</v>
      </c>
      <c r="J9" s="124"/>
    </row>
    <row r="10" spans="1:10" ht="46.5" customHeight="1">
      <c r="A10" s="135"/>
      <c r="B10" s="29" t="s">
        <v>316</v>
      </c>
      <c r="C10" s="96"/>
      <c r="D10" s="30" t="s">
        <v>739</v>
      </c>
      <c r="E10" s="28"/>
      <c r="F10" s="96" t="s">
        <v>675</v>
      </c>
      <c r="G10" s="30" t="s">
        <v>320</v>
      </c>
      <c r="H10" s="29" t="s">
        <v>316</v>
      </c>
      <c r="I10" s="124" t="s">
        <v>351</v>
      </c>
      <c r="J10" s="124"/>
    </row>
    <row r="11" spans="1:10" ht="48.75" customHeight="1">
      <c r="A11" s="135"/>
      <c r="B11" s="29" t="s">
        <v>524</v>
      </c>
      <c r="C11" s="96" t="s">
        <v>659</v>
      </c>
      <c r="D11" s="30" t="s">
        <v>522</v>
      </c>
      <c r="E11" s="28">
        <v>0.6</v>
      </c>
      <c r="F11" s="96"/>
      <c r="G11" s="30" t="s">
        <v>321</v>
      </c>
      <c r="H11" s="29" t="s">
        <v>524</v>
      </c>
      <c r="I11" s="124" t="s">
        <v>659</v>
      </c>
      <c r="J11" s="124"/>
    </row>
    <row r="12" spans="1:10" ht="36">
      <c r="A12" s="135"/>
      <c r="B12" s="76" t="s">
        <v>314</v>
      </c>
      <c r="C12" s="96" t="s">
        <v>676</v>
      </c>
      <c r="D12" s="30" t="s">
        <v>317</v>
      </c>
      <c r="E12" s="28">
        <v>0.9</v>
      </c>
      <c r="F12" s="96"/>
      <c r="G12" s="30" t="s">
        <v>321</v>
      </c>
      <c r="H12" s="76" t="s">
        <v>314</v>
      </c>
      <c r="I12" s="124" t="s">
        <v>536</v>
      </c>
      <c r="J12" s="124"/>
    </row>
    <row r="13" spans="1:10" ht="36">
      <c r="A13" s="135"/>
      <c r="B13" s="76" t="s">
        <v>315</v>
      </c>
      <c r="C13" s="96" t="s">
        <v>655</v>
      </c>
      <c r="D13" s="30" t="s">
        <v>318</v>
      </c>
      <c r="E13" s="28">
        <v>0.9</v>
      </c>
      <c r="F13" s="96"/>
      <c r="G13" s="30" t="s">
        <v>321</v>
      </c>
      <c r="H13" s="76" t="s">
        <v>315</v>
      </c>
      <c r="I13" s="124" t="s">
        <v>654</v>
      </c>
      <c r="J13" s="124"/>
    </row>
    <row r="14" spans="1:10">
      <c r="A14" s="135" t="s">
        <v>261</v>
      </c>
      <c r="B14" s="136" t="s">
        <v>249</v>
      </c>
      <c r="C14" s="136"/>
      <c r="D14" s="136"/>
      <c r="E14" s="136"/>
      <c r="F14" s="136"/>
      <c r="G14" s="136"/>
      <c r="H14" s="137" t="s">
        <v>250</v>
      </c>
      <c r="I14" s="137"/>
      <c r="J14" s="137"/>
    </row>
    <row r="15" spans="1:10" ht="24">
      <c r="A15" s="135"/>
      <c r="B15" s="97" t="s">
        <v>25</v>
      </c>
      <c r="C15" s="97" t="s">
        <v>26</v>
      </c>
      <c r="D15" s="33" t="s">
        <v>259</v>
      </c>
      <c r="E15" s="33" t="s">
        <v>262</v>
      </c>
      <c r="F15" s="97" t="s">
        <v>29</v>
      </c>
      <c r="G15" s="97" t="s">
        <v>265</v>
      </c>
      <c r="H15" s="97" t="s">
        <v>25</v>
      </c>
      <c r="I15" s="97" t="s">
        <v>26</v>
      </c>
      <c r="J15" s="97" t="s">
        <v>264</v>
      </c>
    </row>
    <row r="16" spans="1:10" ht="60">
      <c r="A16" s="135"/>
      <c r="B16" s="125" t="s">
        <v>267</v>
      </c>
      <c r="C16" s="36" t="s">
        <v>531</v>
      </c>
      <c r="D16" s="33">
        <v>69</v>
      </c>
      <c r="E16" s="33">
        <v>30</v>
      </c>
      <c r="F16" s="36" t="s">
        <v>677</v>
      </c>
      <c r="G16" s="37">
        <v>1</v>
      </c>
      <c r="H16" s="125" t="s">
        <v>267</v>
      </c>
      <c r="I16" s="39" t="s">
        <v>679</v>
      </c>
      <c r="J16" s="33">
        <v>18</v>
      </c>
    </row>
    <row r="17" spans="1:10" ht="24">
      <c r="A17" s="135"/>
      <c r="B17" s="126"/>
      <c r="C17" s="36"/>
      <c r="D17" s="33"/>
      <c r="E17" s="33"/>
      <c r="F17" s="36"/>
      <c r="G17" s="37"/>
      <c r="H17" s="126" t="s">
        <v>267</v>
      </c>
      <c r="I17" s="36" t="s">
        <v>680</v>
      </c>
      <c r="J17" s="33">
        <v>12</v>
      </c>
    </row>
    <row r="18" spans="1:10">
      <c r="A18" s="135"/>
      <c r="B18" s="126"/>
      <c r="C18" s="36"/>
      <c r="D18" s="33"/>
      <c r="E18" s="33"/>
      <c r="F18" s="36"/>
      <c r="G18" s="37"/>
      <c r="H18" s="126"/>
      <c r="I18" s="42"/>
      <c r="J18" s="42"/>
    </row>
    <row r="19" spans="1:10" ht="24">
      <c r="A19" s="135"/>
      <c r="B19" s="125" t="s">
        <v>268</v>
      </c>
      <c r="C19" s="39" t="s">
        <v>678</v>
      </c>
      <c r="D19" s="33">
        <v>54</v>
      </c>
      <c r="E19" s="33">
        <v>28</v>
      </c>
      <c r="F19" s="39" t="s">
        <v>690</v>
      </c>
      <c r="G19" s="37">
        <v>1</v>
      </c>
      <c r="H19" s="125" t="s">
        <v>268</v>
      </c>
      <c r="I19" s="36" t="s">
        <v>683</v>
      </c>
      <c r="J19" s="33">
        <v>30</v>
      </c>
    </row>
    <row r="20" spans="1:10" ht="24">
      <c r="A20" s="135"/>
      <c r="B20" s="126"/>
      <c r="C20" s="39" t="s">
        <v>681</v>
      </c>
      <c r="D20" s="33">
        <v>15</v>
      </c>
      <c r="E20" s="33">
        <v>12</v>
      </c>
      <c r="F20" s="36"/>
      <c r="G20" s="37">
        <v>1</v>
      </c>
      <c r="H20" s="126"/>
      <c r="I20" s="39"/>
      <c r="J20" s="33"/>
    </row>
    <row r="21" spans="1:10" ht="36">
      <c r="A21" s="135"/>
      <c r="B21" s="126"/>
      <c r="C21" s="39" t="s">
        <v>682</v>
      </c>
      <c r="D21" s="33"/>
      <c r="E21" s="33">
        <v>6</v>
      </c>
      <c r="F21" s="39" t="s">
        <v>689</v>
      </c>
      <c r="G21" s="37">
        <v>1</v>
      </c>
      <c r="H21" s="126"/>
      <c r="I21" s="39"/>
      <c r="J21" s="33"/>
    </row>
    <row r="22" spans="1:10" ht="24">
      <c r="A22" s="135"/>
      <c r="B22" s="125" t="s">
        <v>269</v>
      </c>
      <c r="C22" s="40" t="s">
        <v>565</v>
      </c>
      <c r="D22" s="33">
        <v>42</v>
      </c>
      <c r="E22" s="33">
        <v>18</v>
      </c>
      <c r="F22" s="37" t="s">
        <v>688</v>
      </c>
      <c r="G22" s="37">
        <v>1</v>
      </c>
      <c r="H22" s="125" t="s">
        <v>380</v>
      </c>
      <c r="I22" s="36" t="s">
        <v>686</v>
      </c>
      <c r="J22" s="33">
        <v>30</v>
      </c>
    </row>
    <row r="23" spans="1:10" ht="24">
      <c r="A23" s="135"/>
      <c r="B23" s="126"/>
      <c r="C23" s="77" t="s">
        <v>684</v>
      </c>
      <c r="D23" s="33"/>
      <c r="E23" s="33">
        <v>6</v>
      </c>
      <c r="F23" s="37"/>
      <c r="G23" s="37">
        <v>1</v>
      </c>
      <c r="H23" s="126" t="s">
        <v>269</v>
      </c>
      <c r="I23" s="40"/>
      <c r="J23" s="33"/>
    </row>
    <row r="24" spans="1:10" ht="24">
      <c r="A24" s="135"/>
      <c r="B24" s="127"/>
      <c r="C24" s="77" t="s">
        <v>685</v>
      </c>
      <c r="D24" s="33">
        <v>6</v>
      </c>
      <c r="E24" s="33">
        <v>6</v>
      </c>
      <c r="F24" s="37" t="s">
        <v>335</v>
      </c>
      <c r="G24" s="37">
        <v>1</v>
      </c>
      <c r="H24" s="127" t="s">
        <v>269</v>
      </c>
      <c r="I24" s="77"/>
      <c r="J24" s="33"/>
    </row>
    <row r="25" spans="1:10" ht="24">
      <c r="A25" s="135"/>
      <c r="B25" s="125" t="s">
        <v>270</v>
      </c>
      <c r="C25" s="39" t="s">
        <v>691</v>
      </c>
      <c r="D25" s="33">
        <v>39</v>
      </c>
      <c r="E25" s="33">
        <v>7</v>
      </c>
      <c r="F25" s="37" t="s">
        <v>300</v>
      </c>
      <c r="G25" s="37">
        <v>1</v>
      </c>
      <c r="H25" s="125" t="s">
        <v>270</v>
      </c>
      <c r="I25" s="36" t="s">
        <v>568</v>
      </c>
      <c r="J25" s="33">
        <v>24</v>
      </c>
    </row>
    <row r="26" spans="1:10" ht="24">
      <c r="A26" s="135"/>
      <c r="B26" s="126"/>
      <c r="C26" s="27" t="s">
        <v>586</v>
      </c>
      <c r="D26" s="33">
        <v>72</v>
      </c>
      <c r="E26" s="33">
        <v>18</v>
      </c>
      <c r="F26" s="37" t="s">
        <v>300</v>
      </c>
      <c r="G26" s="37">
        <v>1</v>
      </c>
      <c r="H26" s="126"/>
      <c r="I26" s="36" t="s">
        <v>687</v>
      </c>
      <c r="J26" s="33">
        <v>6</v>
      </c>
    </row>
    <row r="27" spans="1:10">
      <c r="A27" s="135"/>
      <c r="B27" s="127"/>
      <c r="C27" s="27"/>
      <c r="D27" s="33"/>
      <c r="E27" s="33"/>
      <c r="F27" s="37"/>
      <c r="G27" s="37"/>
      <c r="H27" s="127"/>
      <c r="I27" s="27"/>
      <c r="J27" s="33"/>
    </row>
    <row r="28" spans="1:10" ht="24">
      <c r="A28" s="135"/>
      <c r="B28" s="125" t="s">
        <v>271</v>
      </c>
      <c r="C28" s="27" t="s">
        <v>439</v>
      </c>
      <c r="D28" s="33"/>
      <c r="E28" s="33">
        <v>30</v>
      </c>
      <c r="F28" s="37" t="s">
        <v>692</v>
      </c>
      <c r="G28" s="37">
        <v>1</v>
      </c>
      <c r="H28" s="125" t="s">
        <v>271</v>
      </c>
      <c r="I28" s="27" t="s">
        <v>693</v>
      </c>
      <c r="J28" s="33">
        <v>30</v>
      </c>
    </row>
    <row r="29" spans="1:10">
      <c r="A29" s="135"/>
      <c r="B29" s="126"/>
      <c r="C29" s="27"/>
      <c r="D29" s="33"/>
      <c r="E29" s="33"/>
      <c r="F29" s="37"/>
      <c r="G29" s="37"/>
      <c r="H29" s="126"/>
      <c r="I29" s="27"/>
      <c r="J29" s="33"/>
    </row>
    <row r="30" spans="1:10">
      <c r="A30" s="135"/>
      <c r="B30" s="127"/>
      <c r="C30" s="27"/>
      <c r="D30" s="33"/>
      <c r="E30" s="33"/>
      <c r="F30" s="37"/>
      <c r="G30" s="37"/>
      <c r="H30" s="127"/>
      <c r="I30" s="27"/>
      <c r="J30" s="33"/>
    </row>
    <row r="31" spans="1:10" ht="24">
      <c r="A31" s="135"/>
      <c r="B31" s="35" t="s">
        <v>272</v>
      </c>
      <c r="C31" s="27" t="s">
        <v>571</v>
      </c>
      <c r="D31" s="33">
        <v>60</v>
      </c>
      <c r="E31" s="33">
        <v>30</v>
      </c>
      <c r="F31" s="37" t="s">
        <v>300</v>
      </c>
      <c r="G31" s="37">
        <v>1</v>
      </c>
      <c r="H31" s="35" t="s">
        <v>272</v>
      </c>
      <c r="I31" s="27" t="s">
        <v>697</v>
      </c>
      <c r="J31" s="33">
        <v>30</v>
      </c>
    </row>
    <row r="32" spans="1:10">
      <c r="A32" s="135"/>
      <c r="B32" s="35" t="s">
        <v>272</v>
      </c>
      <c r="C32" s="27"/>
      <c r="D32" s="33"/>
      <c r="E32" s="33"/>
      <c r="F32" s="37"/>
      <c r="G32" s="37"/>
      <c r="H32" s="35" t="s">
        <v>272</v>
      </c>
      <c r="I32" s="27"/>
      <c r="J32" s="33"/>
    </row>
    <row r="33" spans="1:10">
      <c r="A33" s="135"/>
      <c r="B33" s="35" t="s">
        <v>272</v>
      </c>
      <c r="C33" s="27"/>
      <c r="D33" s="33"/>
      <c r="E33" s="33"/>
      <c r="F33" s="37"/>
      <c r="G33" s="37"/>
      <c r="H33" s="35" t="s">
        <v>272</v>
      </c>
      <c r="I33" s="27"/>
      <c r="J33" s="33"/>
    </row>
    <row r="34" spans="1:10">
      <c r="A34" s="135"/>
      <c r="B34" s="35" t="s">
        <v>273</v>
      </c>
      <c r="C34" s="27" t="s">
        <v>573</v>
      </c>
      <c r="D34" s="33">
        <v>39</v>
      </c>
      <c r="E34" s="33">
        <v>15</v>
      </c>
      <c r="F34" s="37" t="s">
        <v>695</v>
      </c>
      <c r="G34" s="37">
        <v>1</v>
      </c>
      <c r="H34" s="35" t="s">
        <v>273</v>
      </c>
      <c r="I34" s="27" t="s">
        <v>696</v>
      </c>
      <c r="J34" s="33">
        <v>30</v>
      </c>
    </row>
    <row r="35" spans="1:10">
      <c r="A35" s="135"/>
      <c r="B35" s="35" t="s">
        <v>273</v>
      </c>
      <c r="C35" s="39" t="s">
        <v>694</v>
      </c>
      <c r="D35" s="33">
        <v>60</v>
      </c>
      <c r="E35" s="33">
        <v>12</v>
      </c>
      <c r="F35" s="37" t="s">
        <v>300</v>
      </c>
      <c r="G35" s="37">
        <v>1</v>
      </c>
      <c r="H35" s="35" t="s">
        <v>273</v>
      </c>
      <c r="I35" s="27"/>
      <c r="J35" s="33"/>
    </row>
    <row r="36" spans="1:10">
      <c r="A36" s="135"/>
      <c r="B36" s="35" t="s">
        <v>273</v>
      </c>
      <c r="C36" s="27"/>
      <c r="D36" s="33"/>
      <c r="E36" s="41"/>
      <c r="F36" s="37"/>
      <c r="G36" s="37"/>
      <c r="H36" s="35" t="s">
        <v>273</v>
      </c>
      <c r="I36" s="27"/>
      <c r="J36" s="33"/>
    </row>
    <row r="37" spans="1:10" ht="24">
      <c r="A37" s="135"/>
      <c r="B37" s="35" t="s">
        <v>274</v>
      </c>
      <c r="C37" s="27" t="s">
        <v>698</v>
      </c>
      <c r="D37" s="33">
        <v>20</v>
      </c>
      <c r="E37" s="41">
        <v>12</v>
      </c>
      <c r="F37" s="37" t="s">
        <v>300</v>
      </c>
      <c r="G37" s="37">
        <v>1</v>
      </c>
      <c r="H37" s="35" t="s">
        <v>274</v>
      </c>
      <c r="I37" s="27" t="s">
        <v>577</v>
      </c>
      <c r="J37" s="33">
        <v>24</v>
      </c>
    </row>
    <row r="38" spans="1:10" ht="24">
      <c r="A38" s="135"/>
      <c r="B38" s="35" t="s">
        <v>274</v>
      </c>
      <c r="C38" s="27" t="s">
        <v>577</v>
      </c>
      <c r="D38" s="33">
        <v>144</v>
      </c>
      <c r="E38" s="41">
        <v>18</v>
      </c>
      <c r="F38" s="37" t="s">
        <v>576</v>
      </c>
      <c r="G38" s="37">
        <v>1</v>
      </c>
      <c r="H38" s="35" t="s">
        <v>274</v>
      </c>
      <c r="I38" s="27" t="s">
        <v>579</v>
      </c>
      <c r="J38" s="33">
        <v>6</v>
      </c>
    </row>
    <row r="39" spans="1:10">
      <c r="A39" s="135"/>
      <c r="B39" s="35" t="s">
        <v>274</v>
      </c>
      <c r="C39" s="27"/>
      <c r="D39" s="33"/>
      <c r="E39" s="41"/>
      <c r="F39" s="37"/>
      <c r="G39" s="37"/>
      <c r="H39" s="35" t="s">
        <v>274</v>
      </c>
      <c r="I39" s="27"/>
      <c r="J39" s="33"/>
    </row>
    <row r="40" spans="1:10" ht="24">
      <c r="A40" s="135"/>
      <c r="B40" s="131" t="s">
        <v>275</v>
      </c>
      <c r="C40" s="27" t="s">
        <v>699</v>
      </c>
      <c r="D40" s="33">
        <v>60</v>
      </c>
      <c r="E40" s="41">
        <v>12</v>
      </c>
      <c r="F40" s="37" t="s">
        <v>300</v>
      </c>
      <c r="G40" s="37">
        <v>1</v>
      </c>
      <c r="H40" s="125" t="s">
        <v>275</v>
      </c>
      <c r="I40" s="40" t="s">
        <v>699</v>
      </c>
      <c r="J40" s="33">
        <v>30</v>
      </c>
    </row>
    <row r="41" spans="1:10" ht="24">
      <c r="A41" s="135"/>
      <c r="B41" s="132"/>
      <c r="C41" s="40" t="s">
        <v>565</v>
      </c>
      <c r="D41" s="33">
        <v>36</v>
      </c>
      <c r="E41" s="41">
        <v>18</v>
      </c>
      <c r="F41" s="37" t="s">
        <v>335</v>
      </c>
      <c r="G41" s="37">
        <v>1</v>
      </c>
      <c r="H41" s="126" t="s">
        <v>275</v>
      </c>
      <c r="I41" s="40"/>
      <c r="J41" s="33"/>
    </row>
    <row r="42" spans="1:10">
      <c r="A42" s="135"/>
      <c r="B42" s="133"/>
      <c r="C42" s="27"/>
      <c r="D42" s="33"/>
      <c r="E42" s="41"/>
      <c r="F42" s="37"/>
      <c r="G42" s="37"/>
      <c r="H42" s="127" t="s">
        <v>275</v>
      </c>
      <c r="I42" s="27"/>
      <c r="J42" s="33"/>
    </row>
    <row r="43" spans="1:10" ht="24">
      <c r="A43" s="135"/>
      <c r="B43" s="125" t="s">
        <v>276</v>
      </c>
      <c r="C43" s="27" t="s">
        <v>700</v>
      </c>
      <c r="D43" s="33">
        <v>72</v>
      </c>
      <c r="E43" s="41">
        <v>33</v>
      </c>
      <c r="F43" s="37" t="s">
        <v>701</v>
      </c>
      <c r="G43" s="37">
        <v>1</v>
      </c>
      <c r="H43" s="125" t="s">
        <v>276</v>
      </c>
      <c r="I43" s="27" t="s">
        <v>702</v>
      </c>
      <c r="J43" s="33">
        <v>30</v>
      </c>
    </row>
    <row r="44" spans="1:10">
      <c r="A44" s="135"/>
      <c r="B44" s="126"/>
      <c r="C44" s="27"/>
      <c r="D44" s="33"/>
      <c r="E44" s="41"/>
      <c r="F44" s="37"/>
      <c r="G44" s="37"/>
      <c r="H44" s="126"/>
      <c r="I44" s="27"/>
      <c r="J44" s="33"/>
    </row>
    <row r="45" spans="1:10">
      <c r="A45" s="135"/>
      <c r="B45" s="127"/>
      <c r="C45" s="27"/>
      <c r="D45" s="33"/>
      <c r="E45" s="41"/>
      <c r="F45" s="37"/>
      <c r="G45" s="37"/>
      <c r="H45" s="127"/>
      <c r="I45" s="27"/>
      <c r="J45" s="33"/>
    </row>
    <row r="46" spans="1:10" ht="24">
      <c r="A46" s="135"/>
      <c r="B46" s="125" t="s">
        <v>302</v>
      </c>
      <c r="C46" s="27" t="s">
        <v>337</v>
      </c>
      <c r="D46" s="33">
        <v>150</v>
      </c>
      <c r="E46" s="41">
        <v>30</v>
      </c>
      <c r="F46" s="37" t="s">
        <v>300</v>
      </c>
      <c r="G46" s="37">
        <v>1</v>
      </c>
      <c r="H46" s="125" t="s">
        <v>302</v>
      </c>
      <c r="I46" s="27" t="s">
        <v>337</v>
      </c>
      <c r="J46" s="33">
        <v>30</v>
      </c>
    </row>
    <row r="47" spans="1:10">
      <c r="A47" s="135"/>
      <c r="B47" s="126"/>
      <c r="C47" s="27"/>
      <c r="D47" s="33"/>
      <c r="E47" s="41"/>
      <c r="F47" s="37"/>
      <c r="G47" s="37"/>
      <c r="H47" s="126"/>
      <c r="I47" s="27"/>
      <c r="J47" s="33"/>
    </row>
    <row r="48" spans="1:10">
      <c r="A48" s="135"/>
      <c r="B48" s="126"/>
      <c r="C48" s="27"/>
      <c r="D48" s="33"/>
      <c r="E48" s="41"/>
      <c r="F48" s="37"/>
      <c r="G48" s="37"/>
      <c r="H48" s="126"/>
      <c r="I48" s="27"/>
      <c r="J48" s="33"/>
    </row>
    <row r="49" spans="1:10" ht="24">
      <c r="A49" s="135"/>
      <c r="B49" s="125" t="s">
        <v>277</v>
      </c>
      <c r="C49" s="27" t="s">
        <v>568</v>
      </c>
      <c r="D49" s="33">
        <v>72</v>
      </c>
      <c r="E49" s="41">
        <v>27</v>
      </c>
      <c r="F49" s="37" t="s">
        <v>703</v>
      </c>
      <c r="G49" s="37">
        <v>1</v>
      </c>
      <c r="H49" s="125" t="s">
        <v>277</v>
      </c>
      <c r="I49" s="27" t="s">
        <v>586</v>
      </c>
      <c r="J49" s="33">
        <v>30</v>
      </c>
    </row>
    <row r="50" spans="1:10">
      <c r="A50" s="135"/>
      <c r="B50" s="126"/>
      <c r="C50" s="42"/>
      <c r="D50" s="42"/>
      <c r="E50" s="42"/>
      <c r="F50" s="42"/>
      <c r="G50" s="42"/>
      <c r="H50" s="126" t="s">
        <v>277</v>
      </c>
      <c r="I50" s="27"/>
      <c r="J50" s="33"/>
    </row>
    <row r="51" spans="1:10">
      <c r="A51" s="135"/>
      <c r="B51" s="127"/>
      <c r="C51" s="27"/>
      <c r="D51" s="33"/>
      <c r="E51" s="41"/>
      <c r="F51" s="37"/>
      <c r="G51" s="37"/>
      <c r="H51" s="127" t="s">
        <v>277</v>
      </c>
      <c r="I51" s="27"/>
      <c r="J51" s="33"/>
    </row>
    <row r="52" spans="1:10">
      <c r="A52" s="135"/>
      <c r="B52" s="125" t="s">
        <v>278</v>
      </c>
      <c r="C52" s="27"/>
      <c r="D52" s="33"/>
      <c r="E52" s="41"/>
      <c r="F52" s="37"/>
      <c r="G52" s="37"/>
      <c r="H52" s="125" t="s">
        <v>278</v>
      </c>
      <c r="I52" s="27" t="s">
        <v>333</v>
      </c>
      <c r="J52" s="33">
        <v>30</v>
      </c>
    </row>
    <row r="53" spans="1:10">
      <c r="A53" s="135"/>
      <c r="B53" s="126"/>
      <c r="C53" s="27"/>
      <c r="D53" s="33"/>
      <c r="E53" s="41"/>
      <c r="F53" s="37"/>
      <c r="G53" s="37"/>
      <c r="H53" s="126"/>
      <c r="I53" s="27"/>
      <c r="J53" s="33"/>
    </row>
    <row r="54" spans="1:10">
      <c r="A54" s="135"/>
      <c r="B54" s="127"/>
      <c r="C54" s="27"/>
      <c r="D54" s="33"/>
      <c r="E54" s="41"/>
      <c r="F54" s="37"/>
      <c r="G54" s="37"/>
      <c r="H54" s="127"/>
      <c r="I54" s="27"/>
      <c r="J54" s="33"/>
    </row>
    <row r="55" spans="1:10">
      <c r="A55" s="135"/>
      <c r="B55" s="131" t="s">
        <v>279</v>
      </c>
      <c r="C55" s="27" t="s">
        <v>305</v>
      </c>
      <c r="D55" s="33"/>
      <c r="E55" s="41">
        <v>11.5</v>
      </c>
      <c r="F55" s="37" t="s">
        <v>704</v>
      </c>
      <c r="G55" s="37">
        <v>1</v>
      </c>
      <c r="H55" s="125" t="s">
        <v>279</v>
      </c>
      <c r="I55" s="27" t="s">
        <v>305</v>
      </c>
      <c r="J55" s="33">
        <v>6</v>
      </c>
    </row>
    <row r="56" spans="1:10" ht="24">
      <c r="A56" s="135"/>
      <c r="B56" s="132"/>
      <c r="C56" s="27" t="s">
        <v>306</v>
      </c>
      <c r="D56" s="33"/>
      <c r="E56" s="41">
        <v>13.5</v>
      </c>
      <c r="F56" s="37" t="s">
        <v>706</v>
      </c>
      <c r="G56" s="37">
        <v>1</v>
      </c>
      <c r="H56" s="126"/>
      <c r="I56" s="27" t="s">
        <v>306</v>
      </c>
      <c r="J56" s="33">
        <v>6</v>
      </c>
    </row>
    <row r="57" spans="1:10" ht="36">
      <c r="A57" s="135"/>
      <c r="B57" s="132"/>
      <c r="C57" s="27" t="s">
        <v>653</v>
      </c>
      <c r="D57" s="33"/>
      <c r="E57" s="41">
        <v>5</v>
      </c>
      <c r="F57" s="37" t="s">
        <v>705</v>
      </c>
      <c r="G57" s="37">
        <v>1</v>
      </c>
      <c r="H57" s="126"/>
      <c r="I57" s="27" t="s">
        <v>590</v>
      </c>
      <c r="J57" s="33">
        <v>18</v>
      </c>
    </row>
    <row r="58" spans="1:10" ht="36">
      <c r="A58" s="135"/>
      <c r="B58" s="131" t="s">
        <v>280</v>
      </c>
      <c r="C58" s="27" t="s">
        <v>325</v>
      </c>
      <c r="D58" s="33"/>
      <c r="E58" s="41">
        <v>11</v>
      </c>
      <c r="F58" s="37" t="s">
        <v>709</v>
      </c>
      <c r="G58" s="37">
        <v>1</v>
      </c>
      <c r="H58" s="35" t="s">
        <v>280</v>
      </c>
      <c r="I58" s="27" t="s">
        <v>325</v>
      </c>
      <c r="J58" s="33">
        <v>6</v>
      </c>
    </row>
    <row r="59" spans="1:10" ht="36">
      <c r="A59" s="135"/>
      <c r="B59" s="132"/>
      <c r="C59" s="27" t="s">
        <v>332</v>
      </c>
      <c r="D59" s="33"/>
      <c r="E59" s="41">
        <v>10</v>
      </c>
      <c r="F59" s="37" t="s">
        <v>708</v>
      </c>
      <c r="G59" s="37">
        <v>1</v>
      </c>
      <c r="H59" s="35" t="s">
        <v>280</v>
      </c>
      <c r="I59" s="27" t="s">
        <v>594</v>
      </c>
      <c r="J59" s="33">
        <v>6</v>
      </c>
    </row>
    <row r="60" spans="1:10" ht="36">
      <c r="A60" s="135"/>
      <c r="B60" s="133"/>
      <c r="C60" s="27" t="s">
        <v>594</v>
      </c>
      <c r="D60" s="33"/>
      <c r="E60" s="41">
        <v>3</v>
      </c>
      <c r="F60" s="37" t="s">
        <v>707</v>
      </c>
      <c r="G60" s="37">
        <v>1</v>
      </c>
      <c r="H60" s="35" t="s">
        <v>280</v>
      </c>
      <c r="I60" s="27" t="s">
        <v>326</v>
      </c>
      <c r="J60" s="33">
        <v>18</v>
      </c>
    </row>
    <row r="61" spans="1:10">
      <c r="A61" s="135"/>
      <c r="B61" s="131" t="s">
        <v>281</v>
      </c>
      <c r="C61" s="27" t="s">
        <v>493</v>
      </c>
      <c r="D61" s="33">
        <v>132</v>
      </c>
      <c r="E61" s="33">
        <v>30</v>
      </c>
      <c r="F61" s="37" t="s">
        <v>300</v>
      </c>
      <c r="G61" s="37">
        <v>1</v>
      </c>
      <c r="H61" s="35" t="s">
        <v>281</v>
      </c>
      <c r="I61" s="27" t="s">
        <v>549</v>
      </c>
      <c r="J61" s="33">
        <v>30</v>
      </c>
    </row>
    <row r="62" spans="1:10">
      <c r="A62" s="135"/>
      <c r="B62" s="132"/>
      <c r="C62" s="27"/>
      <c r="D62" s="33"/>
      <c r="E62" s="33"/>
      <c r="F62" s="37"/>
      <c r="G62" s="37"/>
      <c r="H62" s="35" t="s">
        <v>281</v>
      </c>
      <c r="I62" s="27"/>
      <c r="J62" s="33"/>
    </row>
    <row r="63" spans="1:10">
      <c r="A63" s="135"/>
      <c r="B63" s="133"/>
      <c r="C63" s="27"/>
      <c r="D63" s="33"/>
      <c r="E63" s="33"/>
      <c r="F63" s="37"/>
      <c r="G63" s="37"/>
      <c r="H63" s="35" t="s">
        <v>281</v>
      </c>
      <c r="I63" s="27"/>
      <c r="J63" s="33"/>
    </row>
    <row r="64" spans="1:10">
      <c r="A64" s="135"/>
      <c r="B64" s="131" t="s">
        <v>665</v>
      </c>
      <c r="C64" s="27" t="s">
        <v>668</v>
      </c>
      <c r="D64" s="33">
        <v>120</v>
      </c>
      <c r="E64" s="33">
        <v>30</v>
      </c>
      <c r="F64" s="37" t="s">
        <v>300</v>
      </c>
      <c r="G64" s="37">
        <v>1</v>
      </c>
      <c r="H64" s="131" t="s">
        <v>665</v>
      </c>
      <c r="I64" s="27" t="s">
        <v>668</v>
      </c>
      <c r="J64" s="33">
        <v>30</v>
      </c>
    </row>
    <row r="65" spans="1:10">
      <c r="A65" s="135"/>
      <c r="B65" s="132"/>
      <c r="C65" s="42"/>
      <c r="D65" s="42"/>
      <c r="E65" s="42"/>
      <c r="F65" s="42"/>
      <c r="G65" s="37"/>
      <c r="H65" s="132"/>
      <c r="I65" s="27"/>
      <c r="J65" s="33"/>
    </row>
    <row r="66" spans="1:10">
      <c r="A66" s="135"/>
      <c r="B66" s="133"/>
      <c r="C66" s="27"/>
      <c r="D66" s="33"/>
      <c r="E66" s="33"/>
      <c r="F66" s="37"/>
      <c r="G66" s="37"/>
      <c r="H66" s="133"/>
      <c r="I66" s="27"/>
      <c r="J66" s="33"/>
    </row>
    <row r="67" spans="1:10" ht="36">
      <c r="A67" s="135"/>
      <c r="B67" s="131" t="s">
        <v>670</v>
      </c>
      <c r="C67" s="27" t="s">
        <v>668</v>
      </c>
      <c r="D67" s="33">
        <v>120</v>
      </c>
      <c r="E67" s="33">
        <v>12</v>
      </c>
      <c r="F67" s="37" t="s">
        <v>671</v>
      </c>
      <c r="G67" s="37">
        <v>1</v>
      </c>
      <c r="H67" s="131" t="s">
        <v>670</v>
      </c>
      <c r="I67" s="27" t="s">
        <v>667</v>
      </c>
      <c r="J67" s="33">
        <v>30</v>
      </c>
    </row>
    <row r="68" spans="1:10">
      <c r="A68" s="135"/>
      <c r="B68" s="132"/>
      <c r="C68" s="27"/>
      <c r="D68" s="33"/>
      <c r="E68" s="33"/>
      <c r="F68" s="37"/>
      <c r="G68" s="37"/>
      <c r="H68" s="132"/>
      <c r="I68" s="27"/>
      <c r="J68" s="33"/>
    </row>
    <row r="69" spans="1:10">
      <c r="A69" s="135"/>
      <c r="B69" s="133"/>
      <c r="C69" s="27"/>
      <c r="D69" s="33"/>
      <c r="E69" s="33"/>
      <c r="F69" s="37"/>
      <c r="G69" s="37"/>
      <c r="H69" s="133"/>
      <c r="I69" s="27"/>
      <c r="J69" s="33"/>
    </row>
    <row r="70" spans="1:10">
      <c r="A70" s="135"/>
      <c r="B70" s="125" t="s">
        <v>283</v>
      </c>
      <c r="C70" s="27" t="s">
        <v>600</v>
      </c>
      <c r="D70" s="33">
        <v>24</v>
      </c>
      <c r="E70" s="33">
        <v>18</v>
      </c>
      <c r="F70" s="37" t="s">
        <v>336</v>
      </c>
      <c r="G70" s="37">
        <v>1</v>
      </c>
      <c r="H70" s="35" t="s">
        <v>283</v>
      </c>
      <c r="I70" s="27" t="s">
        <v>345</v>
      </c>
      <c r="J70" s="33">
        <v>45</v>
      </c>
    </row>
    <row r="71" spans="1:10" ht="24">
      <c r="A71" s="135"/>
      <c r="B71" s="126"/>
      <c r="C71" s="27" t="s">
        <v>710</v>
      </c>
      <c r="D71" s="33">
        <v>18</v>
      </c>
      <c r="E71" s="33">
        <v>12</v>
      </c>
      <c r="F71" s="37" t="s">
        <v>711</v>
      </c>
      <c r="G71" s="37">
        <v>1</v>
      </c>
      <c r="H71" s="35" t="s">
        <v>283</v>
      </c>
      <c r="I71" s="27" t="s">
        <v>598</v>
      </c>
      <c r="J71" s="33">
        <v>18</v>
      </c>
    </row>
    <row r="72" spans="1:10">
      <c r="A72" s="135"/>
      <c r="B72" s="127"/>
      <c r="C72" s="27"/>
      <c r="D72" s="33"/>
      <c r="E72" s="33"/>
      <c r="F72" s="37"/>
      <c r="G72" s="37"/>
      <c r="H72" s="35" t="s">
        <v>283</v>
      </c>
      <c r="I72" s="27"/>
      <c r="J72" s="33"/>
    </row>
    <row r="73" spans="1:10" ht="24">
      <c r="A73" s="135"/>
      <c r="B73" s="125" t="s">
        <v>284</v>
      </c>
      <c r="C73" s="27" t="s">
        <v>484</v>
      </c>
      <c r="D73" s="33">
        <v>196</v>
      </c>
      <c r="E73" s="33">
        <v>30</v>
      </c>
      <c r="F73" s="37" t="s">
        <v>712</v>
      </c>
      <c r="G73" s="37">
        <v>1</v>
      </c>
      <c r="H73" s="35" t="s">
        <v>284</v>
      </c>
      <c r="I73" s="27" t="s">
        <v>550</v>
      </c>
      <c r="J73" s="33">
        <v>30</v>
      </c>
    </row>
    <row r="74" spans="1:10">
      <c r="A74" s="135"/>
      <c r="B74" s="126"/>
      <c r="C74" s="27"/>
      <c r="D74" s="33"/>
      <c r="E74" s="33"/>
      <c r="F74" s="37"/>
      <c r="G74" s="37"/>
      <c r="H74" s="35" t="s">
        <v>284</v>
      </c>
      <c r="I74" s="27"/>
      <c r="J74" s="33"/>
    </row>
    <row r="75" spans="1:10">
      <c r="A75" s="135"/>
      <c r="B75" s="127"/>
      <c r="C75" s="27"/>
      <c r="D75" s="33"/>
      <c r="E75" s="41"/>
      <c r="F75" s="37"/>
      <c r="G75" s="37"/>
      <c r="H75" s="35" t="s">
        <v>284</v>
      </c>
      <c r="I75" s="27"/>
      <c r="J75" s="33"/>
    </row>
    <row r="76" spans="1:10" ht="24">
      <c r="A76" s="135"/>
      <c r="B76" s="125" t="s">
        <v>286</v>
      </c>
      <c r="C76" s="27" t="s">
        <v>484</v>
      </c>
      <c r="D76" s="33"/>
      <c r="E76" s="33">
        <v>30</v>
      </c>
      <c r="F76" s="37" t="s">
        <v>713</v>
      </c>
      <c r="G76" s="37">
        <v>1</v>
      </c>
      <c r="H76" s="35" t="s">
        <v>286</v>
      </c>
      <c r="I76" s="27" t="s">
        <v>550</v>
      </c>
      <c r="J76" s="33">
        <v>30</v>
      </c>
    </row>
    <row r="77" spans="1:10">
      <c r="A77" s="135"/>
      <c r="B77" s="126"/>
      <c r="C77" s="42"/>
      <c r="D77" s="42"/>
      <c r="E77" s="42"/>
      <c r="F77" s="42"/>
      <c r="G77" s="42"/>
      <c r="H77" s="35" t="s">
        <v>286</v>
      </c>
      <c r="I77" s="27"/>
      <c r="J77" s="33"/>
    </row>
    <row r="78" spans="1:10">
      <c r="A78" s="135"/>
      <c r="B78" s="127"/>
      <c r="C78" s="27"/>
      <c r="D78" s="33"/>
      <c r="E78" s="41"/>
      <c r="F78" s="37"/>
      <c r="G78" s="37"/>
      <c r="H78" s="35" t="s">
        <v>286</v>
      </c>
      <c r="I78" s="27"/>
      <c r="J78" s="33"/>
    </row>
    <row r="79" spans="1:10" ht="24">
      <c r="A79" s="135"/>
      <c r="B79" s="128" t="s">
        <v>287</v>
      </c>
      <c r="C79" s="44" t="s">
        <v>714</v>
      </c>
      <c r="D79" s="33">
        <v>12</v>
      </c>
      <c r="E79" s="33">
        <v>12</v>
      </c>
      <c r="F79" s="37" t="s">
        <v>335</v>
      </c>
      <c r="G79" s="37">
        <v>1</v>
      </c>
      <c r="H79" s="128" t="s">
        <v>287</v>
      </c>
      <c r="I79" s="44" t="s">
        <v>715</v>
      </c>
      <c r="J79" s="33">
        <v>30</v>
      </c>
    </row>
    <row r="80" spans="1:10">
      <c r="A80" s="135"/>
      <c r="B80" s="129"/>
      <c r="C80" s="44" t="s">
        <v>715</v>
      </c>
      <c r="D80" s="33">
        <v>96</v>
      </c>
      <c r="E80" s="33">
        <v>18</v>
      </c>
      <c r="F80" s="37" t="s">
        <v>716</v>
      </c>
      <c r="G80" s="37">
        <v>1</v>
      </c>
      <c r="H80" s="129"/>
      <c r="I80" s="27"/>
      <c r="J80" s="33"/>
    </row>
    <row r="81" spans="1:10">
      <c r="A81" s="135"/>
      <c r="B81" s="130"/>
      <c r="C81" s="44"/>
      <c r="D81" s="33"/>
      <c r="E81" s="33"/>
      <c r="F81" s="37"/>
      <c r="G81" s="37"/>
      <c r="H81" s="130"/>
      <c r="I81" s="42"/>
      <c r="J81" s="33"/>
    </row>
    <row r="82" spans="1:10" ht="36">
      <c r="A82" s="135"/>
      <c r="B82" s="125" t="s">
        <v>288</v>
      </c>
      <c r="C82" s="44" t="s">
        <v>633</v>
      </c>
      <c r="D82" s="33">
        <v>33</v>
      </c>
      <c r="E82" s="33">
        <v>30</v>
      </c>
      <c r="F82" s="40" t="s">
        <v>717</v>
      </c>
      <c r="G82" s="37">
        <v>1</v>
      </c>
      <c r="H82" s="125" t="s">
        <v>288</v>
      </c>
      <c r="I82" s="44" t="s">
        <v>633</v>
      </c>
      <c r="J82" s="33">
        <v>30</v>
      </c>
    </row>
    <row r="83" spans="1:10">
      <c r="A83" s="135"/>
      <c r="B83" s="126"/>
      <c r="C83" s="44"/>
      <c r="D83" s="33"/>
      <c r="E83" s="33"/>
      <c r="F83" s="40"/>
      <c r="G83" s="37"/>
      <c r="H83" s="126"/>
      <c r="I83" s="44"/>
      <c r="J83" s="33"/>
    </row>
    <row r="84" spans="1:10">
      <c r="A84" s="135"/>
      <c r="B84" s="126"/>
      <c r="C84" s="44"/>
      <c r="D84" s="33"/>
      <c r="E84" s="33"/>
      <c r="F84" s="40"/>
      <c r="G84" s="37"/>
      <c r="H84" s="126"/>
      <c r="I84" s="44"/>
      <c r="J84" s="33"/>
    </row>
    <row r="85" spans="1:10" ht="24">
      <c r="A85" s="135"/>
      <c r="B85" s="125" t="s">
        <v>289</v>
      </c>
      <c r="C85" s="44" t="s">
        <v>636</v>
      </c>
      <c r="D85" s="33">
        <v>406</v>
      </c>
      <c r="E85" s="33">
        <v>12</v>
      </c>
      <c r="F85" s="40" t="s">
        <v>718</v>
      </c>
      <c r="G85" s="37">
        <v>1</v>
      </c>
      <c r="H85" s="125" t="s">
        <v>289</v>
      </c>
      <c r="I85" s="44" t="s">
        <v>636</v>
      </c>
      <c r="J85" s="33">
        <v>30</v>
      </c>
    </row>
    <row r="86" spans="1:10">
      <c r="A86" s="135"/>
      <c r="B86" s="126"/>
      <c r="C86" s="44" t="s">
        <v>635</v>
      </c>
      <c r="D86" s="33">
        <v>30</v>
      </c>
      <c r="E86" s="33">
        <v>18</v>
      </c>
      <c r="F86" s="40" t="s">
        <v>301</v>
      </c>
      <c r="G86" s="37">
        <v>1</v>
      </c>
      <c r="H86" s="126"/>
      <c r="J86" s="33"/>
    </row>
    <row r="87" spans="1:10">
      <c r="A87" s="135"/>
      <c r="B87" s="126"/>
      <c r="C87" s="44"/>
      <c r="D87" s="33"/>
      <c r="E87" s="33"/>
      <c r="F87" s="40"/>
      <c r="G87" s="37"/>
      <c r="H87" s="126"/>
      <c r="I87" s="44"/>
      <c r="J87" s="33"/>
    </row>
    <row r="88" spans="1:10">
      <c r="A88" s="135"/>
      <c r="B88" s="125" t="s">
        <v>291</v>
      </c>
      <c r="C88" s="44" t="s">
        <v>719</v>
      </c>
      <c r="D88" s="33">
        <v>30</v>
      </c>
      <c r="E88" s="33">
        <v>18</v>
      </c>
      <c r="F88" s="37" t="s">
        <v>300</v>
      </c>
      <c r="G88" s="37">
        <v>1</v>
      </c>
      <c r="H88" s="125" t="s">
        <v>291</v>
      </c>
      <c r="I88" s="44" t="s">
        <v>630</v>
      </c>
      <c r="J88" s="33">
        <v>30</v>
      </c>
    </row>
    <row r="89" spans="1:10">
      <c r="A89" s="135"/>
      <c r="B89" s="126"/>
      <c r="C89" s="44" t="s">
        <v>630</v>
      </c>
      <c r="D89" s="33">
        <v>108</v>
      </c>
      <c r="E89" s="33">
        <v>6</v>
      </c>
      <c r="F89" s="37" t="s">
        <v>300</v>
      </c>
      <c r="G89" s="37">
        <v>1</v>
      </c>
      <c r="H89" s="126"/>
      <c r="I89" s="42"/>
      <c r="J89" s="42"/>
    </row>
    <row r="90" spans="1:10">
      <c r="A90" s="135"/>
      <c r="B90" s="127"/>
      <c r="C90" s="44" t="s">
        <v>631</v>
      </c>
      <c r="D90" s="33">
        <v>27</v>
      </c>
      <c r="E90" s="33">
        <v>6</v>
      </c>
      <c r="F90" s="37" t="s">
        <v>720</v>
      </c>
      <c r="G90" s="37">
        <v>1</v>
      </c>
      <c r="H90" s="127"/>
      <c r="I90" s="44"/>
      <c r="J90" s="33"/>
    </row>
    <row r="91" spans="1:10" ht="24">
      <c r="A91" s="135"/>
      <c r="B91" s="125" t="s">
        <v>292</v>
      </c>
      <c r="C91" s="44" t="s">
        <v>473</v>
      </c>
      <c r="D91" s="33">
        <v>126</v>
      </c>
      <c r="E91" s="33">
        <v>36</v>
      </c>
      <c r="F91" s="40" t="s">
        <v>721</v>
      </c>
      <c r="G91" s="37">
        <v>1</v>
      </c>
      <c r="H91" s="125" t="s">
        <v>292</v>
      </c>
      <c r="I91" s="44" t="s">
        <v>473</v>
      </c>
      <c r="J91" s="33">
        <v>30</v>
      </c>
    </row>
    <row r="92" spans="1:10">
      <c r="A92" s="135"/>
      <c r="B92" s="126"/>
      <c r="C92" s="44"/>
      <c r="D92" s="33"/>
      <c r="E92" s="33"/>
      <c r="F92" s="40"/>
      <c r="G92" s="37"/>
      <c r="H92" s="126"/>
      <c r="I92" s="44"/>
      <c r="J92" s="33"/>
    </row>
    <row r="93" spans="1:10">
      <c r="A93" s="135"/>
      <c r="B93" s="127"/>
      <c r="C93" s="44"/>
      <c r="D93" s="33"/>
      <c r="E93" s="33"/>
      <c r="F93" s="40"/>
      <c r="G93" s="37"/>
      <c r="H93" s="127"/>
      <c r="I93" s="42"/>
      <c r="J93" s="33"/>
    </row>
    <row r="94" spans="1:10" ht="24">
      <c r="A94" s="135"/>
      <c r="B94" s="125" t="s">
        <v>324</v>
      </c>
      <c r="C94" s="48" t="s">
        <v>722</v>
      </c>
      <c r="D94" s="33">
        <v>476</v>
      </c>
      <c r="E94" s="33">
        <v>30</v>
      </c>
      <c r="F94" s="40" t="s">
        <v>300</v>
      </c>
      <c r="G94" s="37">
        <v>1</v>
      </c>
      <c r="H94" s="125" t="s">
        <v>324</v>
      </c>
      <c r="I94" s="48" t="s">
        <v>628</v>
      </c>
      <c r="J94" s="33">
        <v>30</v>
      </c>
    </row>
    <row r="95" spans="1:10">
      <c r="A95" s="135"/>
      <c r="B95" s="126"/>
      <c r="C95" s="48"/>
      <c r="D95" s="33"/>
      <c r="E95" s="33"/>
      <c r="F95" s="40"/>
      <c r="G95" s="37"/>
      <c r="H95" s="126"/>
      <c r="I95" s="42"/>
      <c r="J95" s="33"/>
    </row>
    <row r="96" spans="1:10">
      <c r="A96" s="135"/>
      <c r="B96" s="127"/>
      <c r="C96" s="48"/>
      <c r="D96" s="33"/>
      <c r="E96" s="33"/>
      <c r="F96" s="40"/>
      <c r="G96" s="37"/>
      <c r="H96" s="127"/>
      <c r="I96" s="42"/>
      <c r="J96" s="33"/>
    </row>
    <row r="97" spans="1:10" ht="24">
      <c r="A97" s="135"/>
      <c r="B97" s="125" t="s">
        <v>293</v>
      </c>
      <c r="C97" s="44" t="s">
        <v>626</v>
      </c>
      <c r="D97" s="33"/>
      <c r="E97" s="33">
        <v>30</v>
      </c>
      <c r="F97" s="40" t="s">
        <v>723</v>
      </c>
      <c r="G97" s="37">
        <v>1</v>
      </c>
      <c r="H97" s="125" t="s">
        <v>293</v>
      </c>
      <c r="I97" s="44" t="s">
        <v>626</v>
      </c>
      <c r="J97" s="33">
        <v>30</v>
      </c>
    </row>
    <row r="98" spans="1:10">
      <c r="A98" s="135"/>
      <c r="B98" s="126"/>
      <c r="C98" s="44"/>
      <c r="D98" s="33"/>
      <c r="E98" s="33"/>
      <c r="F98" s="40"/>
      <c r="G98" s="37"/>
      <c r="H98" s="126"/>
      <c r="I98" s="44"/>
      <c r="J98" s="33"/>
    </row>
    <row r="99" spans="1:10">
      <c r="A99" s="135"/>
      <c r="B99" s="126"/>
      <c r="C99" s="44"/>
      <c r="D99" s="33"/>
      <c r="E99" s="33"/>
      <c r="F99" s="40"/>
      <c r="G99" s="37"/>
      <c r="H99" s="127"/>
      <c r="I99" s="44"/>
      <c r="J99" s="33"/>
    </row>
    <row r="100" spans="1:10" ht="24">
      <c r="A100" s="135"/>
      <c r="B100" s="125" t="s">
        <v>296</v>
      </c>
      <c r="C100" s="44" t="s">
        <v>624</v>
      </c>
      <c r="D100" s="33">
        <v>406</v>
      </c>
      <c r="E100" s="33">
        <v>30</v>
      </c>
      <c r="F100" s="40" t="s">
        <v>724</v>
      </c>
      <c r="G100" s="37">
        <v>1</v>
      </c>
      <c r="H100" s="125" t="s">
        <v>296</v>
      </c>
      <c r="I100" s="44" t="s">
        <v>623</v>
      </c>
      <c r="J100" s="33">
        <v>30</v>
      </c>
    </row>
    <row r="101" spans="1:10">
      <c r="A101" s="135"/>
      <c r="B101" s="126"/>
      <c r="C101" s="44"/>
      <c r="D101" s="33"/>
      <c r="E101" s="33"/>
      <c r="F101" s="40"/>
      <c r="G101" s="37"/>
      <c r="H101" s="126"/>
      <c r="I101" s="44"/>
      <c r="J101" s="33"/>
    </row>
    <row r="102" spans="1:10">
      <c r="A102" s="135"/>
      <c r="B102" s="126"/>
      <c r="C102" s="27"/>
      <c r="D102" s="33"/>
      <c r="E102" s="33"/>
      <c r="F102" s="40"/>
      <c r="G102" s="37"/>
      <c r="H102" s="127"/>
      <c r="I102" s="42"/>
      <c r="J102" s="33"/>
    </row>
    <row r="103" spans="1:10">
      <c r="A103" s="135"/>
      <c r="B103" s="125" t="s">
        <v>297</v>
      </c>
      <c r="C103" s="44" t="s">
        <v>558</v>
      </c>
      <c r="D103" s="33">
        <v>78</v>
      </c>
      <c r="E103" s="33">
        <v>30</v>
      </c>
      <c r="F103" s="40" t="s">
        <v>300</v>
      </c>
      <c r="G103" s="37">
        <v>1</v>
      </c>
      <c r="H103" s="125" t="s">
        <v>297</v>
      </c>
      <c r="I103" s="44" t="s">
        <v>558</v>
      </c>
      <c r="J103" s="33">
        <v>30</v>
      </c>
    </row>
    <row r="104" spans="1:10">
      <c r="A104" s="135"/>
      <c r="B104" s="126"/>
      <c r="C104" s="44"/>
      <c r="D104" s="33"/>
      <c r="E104" s="33"/>
      <c r="F104" s="40"/>
      <c r="G104" s="37"/>
      <c r="H104" s="126"/>
      <c r="I104" s="44"/>
      <c r="J104" s="33"/>
    </row>
    <row r="105" spans="1:10">
      <c r="A105" s="135"/>
      <c r="B105" s="127"/>
      <c r="C105" s="27"/>
      <c r="D105" s="33"/>
      <c r="E105" s="33"/>
      <c r="F105" s="40"/>
      <c r="G105" s="37"/>
      <c r="H105" s="127"/>
      <c r="I105" s="42"/>
      <c r="J105" s="33"/>
    </row>
    <row r="106" spans="1:10" ht="24">
      <c r="A106" s="135"/>
      <c r="B106" s="125" t="s">
        <v>298</v>
      </c>
      <c r="C106" s="27" t="s">
        <v>558</v>
      </c>
      <c r="D106" s="33">
        <v>78</v>
      </c>
      <c r="E106" s="33">
        <v>15</v>
      </c>
      <c r="F106" s="40" t="s">
        <v>725</v>
      </c>
      <c r="G106" s="37">
        <v>1</v>
      </c>
      <c r="H106" s="125" t="s">
        <v>298</v>
      </c>
      <c r="I106" s="27" t="s">
        <v>462</v>
      </c>
      <c r="J106" s="33">
        <v>30</v>
      </c>
    </row>
    <row r="107" spans="1:10">
      <c r="A107" s="135"/>
      <c r="B107" s="126"/>
      <c r="C107" s="27" t="s">
        <v>726</v>
      </c>
      <c r="D107" s="33">
        <v>24</v>
      </c>
      <c r="E107" s="33">
        <v>15</v>
      </c>
      <c r="F107" s="40"/>
      <c r="G107" s="37">
        <v>1</v>
      </c>
      <c r="H107" s="126"/>
      <c r="I107" s="27"/>
      <c r="J107" s="33"/>
    </row>
    <row r="108" spans="1:10">
      <c r="A108" s="135"/>
      <c r="B108" s="127"/>
      <c r="C108" s="27"/>
      <c r="D108" s="33"/>
      <c r="E108" s="33"/>
      <c r="F108" s="40"/>
      <c r="G108" s="37"/>
      <c r="H108" s="127"/>
      <c r="I108" s="42"/>
      <c r="J108" s="33"/>
    </row>
    <row r="109" spans="1:10">
      <c r="A109" s="135"/>
      <c r="B109" s="125" t="s">
        <v>299</v>
      </c>
      <c r="C109" s="27" t="s">
        <v>617</v>
      </c>
      <c r="D109" s="33">
        <v>420</v>
      </c>
      <c r="E109" s="33">
        <v>30</v>
      </c>
      <c r="F109" s="40" t="s">
        <v>300</v>
      </c>
      <c r="G109" s="37">
        <v>1</v>
      </c>
      <c r="H109" s="125" t="s">
        <v>299</v>
      </c>
      <c r="I109" s="27" t="s">
        <v>616</v>
      </c>
      <c r="J109" s="33">
        <v>30</v>
      </c>
    </row>
    <row r="110" spans="1:10">
      <c r="A110" s="135"/>
      <c r="B110" s="126"/>
      <c r="D110" s="33"/>
      <c r="E110" s="33"/>
      <c r="G110" s="37"/>
      <c r="H110" s="126"/>
      <c r="I110" s="27"/>
      <c r="J110" s="33"/>
    </row>
    <row r="111" spans="1:10">
      <c r="A111" s="135"/>
      <c r="B111" s="127"/>
      <c r="C111" s="27"/>
      <c r="D111" s="33"/>
      <c r="E111" s="33"/>
      <c r="F111" s="40"/>
      <c r="G111" s="37"/>
      <c r="H111" s="127"/>
      <c r="I111" s="27"/>
      <c r="J111" s="33"/>
    </row>
    <row r="112" spans="1:10">
      <c r="A112" s="135"/>
      <c r="B112" s="125" t="s">
        <v>294</v>
      </c>
      <c r="C112" s="27" t="s">
        <v>338</v>
      </c>
      <c r="D112" s="33"/>
      <c r="E112" s="33">
        <v>14</v>
      </c>
      <c r="F112" s="40" t="s">
        <v>300</v>
      </c>
      <c r="G112" s="37">
        <v>1</v>
      </c>
      <c r="H112" s="125" t="s">
        <v>294</v>
      </c>
      <c r="I112" s="27" t="s">
        <v>613</v>
      </c>
      <c r="J112" s="33">
        <v>30</v>
      </c>
    </row>
    <row r="113" spans="1:10" ht="24">
      <c r="A113" s="135"/>
      <c r="B113" s="126"/>
      <c r="C113" s="27" t="s">
        <v>727</v>
      </c>
      <c r="D113" s="33">
        <v>18</v>
      </c>
      <c r="E113" s="33">
        <v>14</v>
      </c>
      <c r="F113" s="40" t="s">
        <v>728</v>
      </c>
      <c r="G113" s="37">
        <v>1</v>
      </c>
      <c r="H113" s="126"/>
      <c r="I113" s="27"/>
      <c r="J113" s="33"/>
    </row>
    <row r="114" spans="1:10" ht="24">
      <c r="A114" s="135"/>
      <c r="B114" s="127"/>
      <c r="C114" s="27" t="s">
        <v>729</v>
      </c>
      <c r="D114" s="33">
        <v>2</v>
      </c>
      <c r="E114" s="33">
        <v>2</v>
      </c>
      <c r="F114" s="40" t="s">
        <v>730</v>
      </c>
      <c r="G114" s="37">
        <v>1</v>
      </c>
      <c r="H114" s="127"/>
      <c r="I114" s="42"/>
      <c r="J114" s="33"/>
    </row>
    <row r="115" spans="1:10" ht="36">
      <c r="A115" s="135"/>
      <c r="B115" s="125" t="s">
        <v>295</v>
      </c>
      <c r="C115" s="27" t="s">
        <v>732</v>
      </c>
      <c r="D115" s="33">
        <v>264</v>
      </c>
      <c r="E115" s="33">
        <v>26</v>
      </c>
      <c r="F115" s="36" t="s">
        <v>610</v>
      </c>
      <c r="G115" s="37">
        <v>1</v>
      </c>
      <c r="H115" s="35" t="s">
        <v>295</v>
      </c>
      <c r="I115" s="27" t="s">
        <v>609</v>
      </c>
      <c r="J115" s="33">
        <v>30</v>
      </c>
    </row>
    <row r="116" spans="1:10" ht="24">
      <c r="A116" s="135"/>
      <c r="B116" s="126"/>
      <c r="C116" s="27" t="s">
        <v>731</v>
      </c>
      <c r="D116" s="33">
        <v>2</v>
      </c>
      <c r="E116" s="33">
        <v>2</v>
      </c>
      <c r="F116" s="36" t="s">
        <v>300</v>
      </c>
      <c r="G116" s="37">
        <v>1</v>
      </c>
      <c r="H116" s="35" t="s">
        <v>295</v>
      </c>
      <c r="I116" s="42"/>
      <c r="J116" s="33"/>
    </row>
    <row r="117" spans="1:10">
      <c r="A117" s="135"/>
      <c r="B117" s="127"/>
      <c r="C117" s="27"/>
      <c r="D117" s="33"/>
      <c r="E117" s="33"/>
      <c r="F117" s="36"/>
      <c r="G117" s="37"/>
      <c r="H117" s="35" t="s">
        <v>295</v>
      </c>
      <c r="I117" s="42"/>
      <c r="J117" s="33"/>
    </row>
    <row r="118" spans="1:10">
      <c r="A118" s="135"/>
      <c r="B118" s="143" t="s">
        <v>340</v>
      </c>
      <c r="C118" s="27"/>
      <c r="D118" s="33"/>
      <c r="E118" s="33"/>
      <c r="F118" s="36"/>
      <c r="G118" s="37"/>
      <c r="H118" s="35" t="s">
        <v>340</v>
      </c>
      <c r="I118" s="27" t="s">
        <v>740</v>
      </c>
      <c r="J118" s="33">
        <v>30</v>
      </c>
    </row>
    <row r="119" spans="1:10">
      <c r="A119" s="135"/>
      <c r="B119" s="144"/>
      <c r="C119" s="27"/>
      <c r="D119" s="33"/>
      <c r="E119" s="33"/>
      <c r="F119" s="36"/>
      <c r="G119" s="37"/>
      <c r="H119" s="35" t="s">
        <v>340</v>
      </c>
      <c r="I119" s="27"/>
      <c r="J119" s="33"/>
    </row>
    <row r="120" spans="1:10">
      <c r="A120" s="135"/>
      <c r="B120" s="145"/>
      <c r="C120" s="42"/>
      <c r="D120" s="45"/>
      <c r="E120" s="45"/>
      <c r="F120" s="36"/>
      <c r="G120" s="37"/>
      <c r="H120" s="35" t="s">
        <v>340</v>
      </c>
      <c r="I120" s="42"/>
      <c r="J120" s="33"/>
    </row>
    <row r="121" spans="1:10">
      <c r="A121" s="135"/>
      <c r="B121" s="125" t="s">
        <v>290</v>
      </c>
      <c r="C121" s="27" t="s">
        <v>733</v>
      </c>
      <c r="D121" s="45">
        <v>30</v>
      </c>
      <c r="E121" s="45">
        <v>18</v>
      </c>
      <c r="F121" s="36" t="s">
        <v>300</v>
      </c>
      <c r="G121" s="37">
        <v>1</v>
      </c>
      <c r="H121" s="35" t="s">
        <v>290</v>
      </c>
      <c r="I121" s="27" t="s">
        <v>733</v>
      </c>
      <c r="J121" s="33">
        <v>30</v>
      </c>
    </row>
    <row r="122" spans="1:10">
      <c r="A122" s="135"/>
      <c r="B122" s="126"/>
      <c r="C122" s="27"/>
      <c r="D122" s="45"/>
      <c r="E122" s="45"/>
      <c r="F122" s="36"/>
      <c r="G122" s="37"/>
      <c r="H122" s="35" t="s">
        <v>290</v>
      </c>
      <c r="I122" s="27"/>
      <c r="J122" s="33"/>
    </row>
    <row r="123" spans="1:10">
      <c r="A123" s="135"/>
      <c r="B123" s="127"/>
      <c r="C123" s="27"/>
      <c r="D123" s="45"/>
      <c r="E123" s="45"/>
      <c r="F123" s="36"/>
      <c r="G123" s="37"/>
      <c r="H123" s="35" t="s">
        <v>290</v>
      </c>
      <c r="I123" s="27"/>
      <c r="J123" s="33"/>
    </row>
    <row r="124" spans="1:10">
      <c r="A124" s="78"/>
      <c r="B124" s="79" t="s">
        <v>354</v>
      </c>
      <c r="C124" s="80"/>
      <c r="D124" s="81"/>
      <c r="E124" s="82"/>
      <c r="F124" s="83"/>
      <c r="G124" s="84"/>
      <c r="H124" s="85"/>
      <c r="I124" s="86"/>
      <c r="J124" s="82"/>
    </row>
    <row r="125" spans="1:10">
      <c r="A125" s="78"/>
      <c r="B125" s="87" t="s">
        <v>355</v>
      </c>
      <c r="C125" s="80"/>
      <c r="D125" s="81"/>
      <c r="E125" s="82"/>
      <c r="F125" s="83"/>
      <c r="G125" s="84"/>
      <c r="H125" s="85"/>
      <c r="I125" s="86"/>
      <c r="J125" s="82"/>
    </row>
    <row r="126" spans="1:10">
      <c r="B126" s="88" t="s">
        <v>356</v>
      </c>
      <c r="C126" s="80"/>
      <c r="D126" s="81"/>
      <c r="E126" s="82"/>
      <c r="F126" s="83"/>
      <c r="G126" s="84"/>
      <c r="H126" s="85"/>
      <c r="I126" s="86"/>
      <c r="J126" s="82"/>
    </row>
    <row r="127" spans="1:10">
      <c r="B127" s="88" t="s">
        <v>357</v>
      </c>
      <c r="C127" s="80"/>
      <c r="D127" s="81"/>
      <c r="E127" s="82"/>
      <c r="F127" s="83"/>
      <c r="G127" s="84"/>
      <c r="H127" s="85"/>
      <c r="I127" s="86"/>
      <c r="J127" s="82"/>
    </row>
    <row r="128" spans="1:10">
      <c r="B128" s="89" t="s">
        <v>358</v>
      </c>
      <c r="E128" s="90"/>
      <c r="F128" s="90"/>
    </row>
    <row r="129" spans="2:9">
      <c r="B129" s="89" t="s">
        <v>359</v>
      </c>
      <c r="E129" s="90"/>
      <c r="F129" s="90"/>
    </row>
    <row r="130" spans="2:9">
      <c r="B130" s="89" t="s">
        <v>360</v>
      </c>
      <c r="E130" s="90"/>
      <c r="F130" s="90"/>
    </row>
    <row r="131" spans="2:9">
      <c r="B131" s="89" t="s">
        <v>361</v>
      </c>
      <c r="E131" s="90"/>
      <c r="F131" s="90"/>
    </row>
    <row r="132" spans="2:9">
      <c r="B132" s="91" t="s">
        <v>362</v>
      </c>
      <c r="E132" s="90"/>
      <c r="F132" s="90"/>
    </row>
    <row r="133" spans="2:9">
      <c r="B133" s="91" t="s">
        <v>363</v>
      </c>
      <c r="E133" s="90"/>
      <c r="F133" s="90"/>
    </row>
    <row r="134" spans="2:9">
      <c r="B134" s="91" t="s">
        <v>364</v>
      </c>
      <c r="E134" s="90"/>
      <c r="F134" s="90"/>
    </row>
    <row r="135" spans="2:9">
      <c r="B135" s="92" t="s">
        <v>365</v>
      </c>
      <c r="E135" s="90"/>
      <c r="F135" s="90"/>
    </row>
    <row r="136" spans="2:9">
      <c r="B136" s="93" t="s">
        <v>366</v>
      </c>
      <c r="E136" s="90"/>
      <c r="F136" s="90"/>
    </row>
    <row r="137" spans="2:9" ht="26.25" customHeight="1">
      <c r="B137" s="134" t="s">
        <v>367</v>
      </c>
      <c r="C137" s="134"/>
      <c r="D137" s="134"/>
      <c r="E137" s="134"/>
      <c r="F137" s="134"/>
      <c r="G137" s="134"/>
      <c r="H137" s="134"/>
      <c r="I137" s="134"/>
    </row>
    <row r="138" spans="2:9" ht="38.25" customHeight="1">
      <c r="B138" s="134" t="s">
        <v>368</v>
      </c>
      <c r="C138" s="134"/>
      <c r="D138" s="134"/>
      <c r="E138" s="134"/>
      <c r="F138" s="134"/>
      <c r="G138" s="134"/>
      <c r="H138" s="134"/>
      <c r="I138" s="134"/>
    </row>
    <row r="139" spans="2:9">
      <c r="B139" s="93" t="s">
        <v>369</v>
      </c>
      <c r="E139" s="90"/>
      <c r="F139" s="90"/>
    </row>
    <row r="140" spans="2:9">
      <c r="B140" s="93" t="s">
        <v>370</v>
      </c>
      <c r="E140" s="90"/>
      <c r="F140" s="90"/>
    </row>
    <row r="141" spans="2:9">
      <c r="B141" s="93" t="s">
        <v>371</v>
      </c>
      <c r="E141" s="90"/>
      <c r="F141" s="90"/>
    </row>
  </sheetData>
  <mergeCells count="79">
    <mergeCell ref="B115:B117"/>
    <mergeCell ref="B118:B120"/>
    <mergeCell ref="B121:B123"/>
    <mergeCell ref="B137:I137"/>
    <mergeCell ref="B138:I138"/>
    <mergeCell ref="B106:B108"/>
    <mergeCell ref="H106:H108"/>
    <mergeCell ref="B109:B111"/>
    <mergeCell ref="H109:H111"/>
    <mergeCell ref="B112:B114"/>
    <mergeCell ref="H112:H114"/>
    <mergeCell ref="B97:B99"/>
    <mergeCell ref="H97:H99"/>
    <mergeCell ref="B100:B102"/>
    <mergeCell ref="H100:H102"/>
    <mergeCell ref="B103:B105"/>
    <mergeCell ref="H103:H105"/>
    <mergeCell ref="B88:B90"/>
    <mergeCell ref="H88:H90"/>
    <mergeCell ref="B91:B93"/>
    <mergeCell ref="H91:H93"/>
    <mergeCell ref="B94:B96"/>
    <mergeCell ref="H94:H96"/>
    <mergeCell ref="B79:B81"/>
    <mergeCell ref="H79:H81"/>
    <mergeCell ref="B82:B84"/>
    <mergeCell ref="H82:H84"/>
    <mergeCell ref="B85:B87"/>
    <mergeCell ref="H85:H87"/>
    <mergeCell ref="B67:B69"/>
    <mergeCell ref="H67:H69"/>
    <mergeCell ref="B70:B72"/>
    <mergeCell ref="B73:B75"/>
    <mergeCell ref="B76:B78"/>
    <mergeCell ref="B55:B57"/>
    <mergeCell ref="H55:H57"/>
    <mergeCell ref="B58:B60"/>
    <mergeCell ref="B61:B63"/>
    <mergeCell ref="B64:B66"/>
    <mergeCell ref="H64:H66"/>
    <mergeCell ref="B46:B48"/>
    <mergeCell ref="H46:H48"/>
    <mergeCell ref="B49:B51"/>
    <mergeCell ref="H49:H51"/>
    <mergeCell ref="B52:B54"/>
    <mergeCell ref="H52:H54"/>
    <mergeCell ref="H25:H27"/>
    <mergeCell ref="B28:B30"/>
    <mergeCell ref="H28:H30"/>
    <mergeCell ref="B40:B42"/>
    <mergeCell ref="H40:H42"/>
    <mergeCell ref="B43:B45"/>
    <mergeCell ref="H43:H45"/>
    <mergeCell ref="A14:A123"/>
    <mergeCell ref="B14:G14"/>
    <mergeCell ref="H14:J14"/>
    <mergeCell ref="B16:B18"/>
    <mergeCell ref="H16:H18"/>
    <mergeCell ref="B19:B21"/>
    <mergeCell ref="H19:H21"/>
    <mergeCell ref="B22:B24"/>
    <mergeCell ref="H22:H24"/>
    <mergeCell ref="B25:B27"/>
    <mergeCell ref="I8:J8"/>
    <mergeCell ref="I9:J9"/>
    <mergeCell ref="I10:J10"/>
    <mergeCell ref="I11:J11"/>
    <mergeCell ref="I12:J12"/>
    <mergeCell ref="I13:J13"/>
    <mergeCell ref="B1:G1"/>
    <mergeCell ref="I1:J1"/>
    <mergeCell ref="A2:A13"/>
    <mergeCell ref="B2:G2"/>
    <mergeCell ref="H2:J2"/>
    <mergeCell ref="I3:J3"/>
    <mergeCell ref="I4:J4"/>
    <mergeCell ref="I5:J5"/>
    <mergeCell ref="I6:J6"/>
    <mergeCell ref="I7:J7"/>
  </mergeCells>
  <phoneticPr fontId="10" type="noConversion"/>
  <conditionalFormatting sqref="B121 B82 B85 B88 B91 B94 B97 B100 B103 B106 B109 B112 B115 B118 H97 H85 H88 H91 H94 H103 H100 H106 H109 H112 H82 B124:B127 H115:H127 B76 B79 H19 B16 B19 H25 B25 B22 B28 B31:B40 B43 H43 B46 B49 H52 H46 B52 B55 B58 B61 B70 B73 H55 H28 H58:H63 H70:H79 H16 H22 H31:H40 H49">
    <cfRule type="cellIs" dxfId="5" priority="28" stopIfTrue="1" operator="equal">
      <formula>"滞后"</formula>
    </cfRule>
    <cfRule type="cellIs" dxfId="4" priority="29" stopIfTrue="1" operator="equal">
      <formula>"已取消"</formula>
    </cfRule>
    <cfRule type="cellIs" dxfId="3" priority="30" stopIfTrue="1" operator="equal">
      <formula>"已关闭"</formula>
    </cfRule>
  </conditionalFormatting>
  <conditionalFormatting sqref="D120:E123">
    <cfRule type="cellIs" dxfId="2" priority="25" stopIfTrue="1" operator="equal">
      <formula>"已取消"</formula>
    </cfRule>
    <cfRule type="cellIs" dxfId="1" priority="26" stopIfTrue="1" operator="equal">
      <formula>"搁置中"</formula>
    </cfRule>
    <cfRule type="cellIs" dxfId="0" priority="27" stopIfTrue="1" operator="equal">
      <formula>"已提交"</formula>
    </cfRule>
  </conditionalFormatting>
  <dataValidations count="6">
    <dataValidation imeMode="on" allowBlank="1" showInputMessage="1" showErrorMessage="1" sqref="F120:F123 F19 F21 F115:F118"/>
    <dataValidation type="list" allowBlank="1" showInputMessage="1" showErrorMessage="1" sqref="H126:H127">
      <formula1>"明亮,谭红刚,徐学风,顾婧,张定林,郑永彬,胡龙,胡小春,付明科,杨美辉"</formula1>
    </dataValidation>
    <dataValidation type="list" allowBlank="1" showInputMessage="1" showErrorMessage="1" sqref="G16:G49 G51:G76 G78:G127">
      <formula1>"2.0,1.5,1.0,0.5,0"</formula1>
    </dataValidation>
    <dataValidation type="list" allowBlank="1" showInputMessage="1" showErrorMessage="1" sqref="E5:E13">
      <formula1>"10%,20%,30%,40%,50%,60%,70%,80%,90%"</formula1>
    </dataValidation>
    <dataValidation type="list" allowBlank="1" showInputMessage="1" showErrorMessage="1" sqref="G4:G13">
      <formula1>"提前,正常,滞后,延误,暂停"</formula1>
    </dataValidation>
    <dataValidation type="list" allowBlank="1" showInputMessage="1" showErrorMessage="1" sqref="E4">
      <formula1>"10%,20%,30%,40%,50%,60%,70%,80%,90%,100%"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月度成绩</vt:lpstr>
      <vt:lpstr>14-09-19</vt:lpstr>
      <vt:lpstr>14-09-26</vt:lpstr>
      <vt:lpstr>14-10-10</vt:lpstr>
      <vt:lpstr>14-10-17</vt:lpstr>
      <vt:lpstr>14-10-24</vt:lpstr>
      <vt:lpstr>2018-2-26</vt:lpstr>
      <vt:lpstr>2018-3-5</vt:lpstr>
      <vt:lpstr>2018-3-12</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huangmei</cp:lastModifiedBy>
  <dcterms:created xsi:type="dcterms:W3CDTF">2015-06-19T13:53:00Z</dcterms:created>
  <dcterms:modified xsi:type="dcterms:W3CDTF">2018-03-12T03:33:36Z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