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<sst xmlns="http://schemas.openxmlformats.org/spreadsheetml/2006/main" count="667" uniqueCount="494">
  <si>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</si>
  <si>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</si>
  <si>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</si>
  <si>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</si>
  <si>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</si>
  <si>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</si>
  <si>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</si>
  <si>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</si>
  <si>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</si>
  <si>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</si>
  <si>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</si>
  <si>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</si>
  <si>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</si>
  <si>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</si>
  <si>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</si>
  <si>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</si>
  <si>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</si>
  <si>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</si>
  <si>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</si>
  <si>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</si>
  <si>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</si>
  <si>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</si>
  <si>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</si>
  <si>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</si>
  <si>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</si>
  <si>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</si>
  <si>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</si>
  <si>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</si>
  <si>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</si>
  <si>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</si>
  <si>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</si>
  <si>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</si>
  <si>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</si>
  <si>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</si>
  <si>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</si>
  <si>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</si>
  <si>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</si>
  <si>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</si>
  <si>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</si>
  <si>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</si>
  <si>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</si>
  <si>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</si>
  <si>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</si>
  <si>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</si>
  <si>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</si>
  <si>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</si>
  <si>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</si>
  <si>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</si>
  <si>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</si>
  <si>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</si>
  <si>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</si>
  <si>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</si>
  <si>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</si>
  <si>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</si>
  <si>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</si>
  <si>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</si>
  <si>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</si>
  <si>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</si>
  <si>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</si>
  <si>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</si>
  <si>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</si>
  <si>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</si>
  <si>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</si>
  <si>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</si>
  <si>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</si>
  <si>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</si>
  <si>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</si>
  <si>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</si>
  <si>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</si>
  <si>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</si>
  <si>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</si>
  <si>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</si>
  <si>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</si>
  <si>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</si>
  <si>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</si>
  <si>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</si>
  <si>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</si>
  <si>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</si>
  <si>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</si>
  <si>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</si>
  <si>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</si>
  <si>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</si>
  <si>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</si>
  <si>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</si>
  <si>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</si>
  <si>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</si>
  <si>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</si>
  <si>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</si>
  <si>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</si>
  <si>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</si>
  <si>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</si>
  <si>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</si>
  <si>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</si>
  <si>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</si>
  <si>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</si>
  <si>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</si>
  <si>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</si>
  <si>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</si>
  <si>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</si>
  <si>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</si>
  <si>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</si>
  <si>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</si>
  <si>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</si>
  <si>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</si>
  <si>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</si>
  <si>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</si>
  <si>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</si>
  <si>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</si>
  <si>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</si>
  <si>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</si>
  <si>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</si>
  <si>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</si>
  <si>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</si>
  <si>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</si>
  <si>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</si>
  <si>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</si>
  <si>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</si>
  <si>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</si>
  <si>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</si>
  <si>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</si>
  <si>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</si>
  <si>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</si>
  <si>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</si>
  <si>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</si>
  <si>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</si>
  <si>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</si>
  <si>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</si>
  <si>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</si>
  <si>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</si>
  <si>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</si>
  <si>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</si>
  <si>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</si>
  <si>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</si>
  <si>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</si>
  <si>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</si>
  <si>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</si>
  <si>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</si>
  <si>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</si>
  <si>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</si>
  <si>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</si>
  <si>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</si>
  <si>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</si>
  <si>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</si>
  <si>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</si>
  <si>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</si>
  <si>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</si>
  <si>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</si>
  <si>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</si>
  <si>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</si>
  <si>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</si>
  <si>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</si>
  <si>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</si>
  <si>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</si>
  <si>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</si>
  <si>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</si>
  <si>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</si>
  <si>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</si>
  <si>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</si>
  <si>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</si>
  <si>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</si>
  <si>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</si>
  <si>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</si>
  <si>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</si>
  <si>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</si>
  <si>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</si>
  <si>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</si>
  <si>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</si>
  <si>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</si>
  <si>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</si>
  <si>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</si>
  <si>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</si>
  <si>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</si>
  <si>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</si>
  <si>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</si>
  <si>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</si>
  <si>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</si>
  <si>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</si>
  <si>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</si>
  <si>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</si>
  <si>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</si>
  <si>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</si>
  <si>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</si>
  <si>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</si>
  <si>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</si>
  <si>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</si>
  <si>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</si>
  <si>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</si>
  <si>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</si>
  <si>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</si>
  <si>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</si>
  <si>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</si>
  <si>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</si>
  <si>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</si>
  <si>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</si>
  <si>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</si>
  <si>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</si>
  <si>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</si>
  <si>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</si>
  <si>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</si>
  <si>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</si>
  <si>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</si>
  <si>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</si>
  <si>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</si>
  <si>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</si>
  <si>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</si>
  <si>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</si>
  <si>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</si>
  <si>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</si>
  <si>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</si>
  <si>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</si>
  <si>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</si>
  <si>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</si>
  <si>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</si>
  <si>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</si>
  <si>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</si>
  <si>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</si>
  <si>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</si>
  <si>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</si>
  <si>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</si>
  <si>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</si>
  <si>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</si>
  <si>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</si>
  <si>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</si>
  <si>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</si>
  <si>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</si>
  <si>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</si>
  <si>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</si>
  <si>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</si>
  <si>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</si>
  <si>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</si>
  <si>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</si>
  <si>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</si>
  <si>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</si>
  <si>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</si>
  <si>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</si>
  <si>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</si>
  <si>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</si>
  <si>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</si>
  <si>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</si>
  <si>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</si>
  <si>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</si>
  <si>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</si>
  <si>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</si>
  <si>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</si>
  <si>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</si>
  <si>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</si>
  <si>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</si>
  <si>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</si>
  <si>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</si>
  <si>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</si>
  <si>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</si>
  <si>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</si>
  <si>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</si>
  <si>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</si>
  <si>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</si>
  <si>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</si>
  <si>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</si>
  <si>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</si>
  <si>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</si>
  <si>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</si>
  <si>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</si>
  <si>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</si>
  <si>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</si>
  <si>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</si>
  <si>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</si>
  <si>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</si>
  <si>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</si>
  <si>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</si>
  <si>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</si>
  <si>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</si>
  <si>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</si>
  <si>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</si>
  <si>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</si>
  <si>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</si>
  <si>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</si>
  <si>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</si>
  <si>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</si>
  <si>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</si>
  <si>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</si>
  <si>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</si>
  <si>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</si>
  <si>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</si>
  <si>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</si>
  <si>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</si>
  <si>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</si>
  <si>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</si>
  <si>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</si>
  <si>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</si>
  <si>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</si>
  <si>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</si>
  <si>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</si>
  <si>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</si>
  <si>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</si>
  <si>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</si>
  <si>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</si>
  <si>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</si>
  <si>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</si>
  <si>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</si>
  <si>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</si>
  <si>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</si>
  <si>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</si>
  <si>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</si>
  <si>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</si>
  <si>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</si>
  <si>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</si>
  <si>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</si>
  <si>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</si>
  <si>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</si>
  <si>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</si>
  <si>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</si>
  <si>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</si>
  <si>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</si>
  <si>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</si>
  <si>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</si>
  <si>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</si>
  <si>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</si>
  <si>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</si>
  <si>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</si>
  <si>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</si>
  <si>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</si>
  <si>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</si>
  <si>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</si>
  <si>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</si>
  <si>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</si>
  <si>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</si>
  <si>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</si>
  <si>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</si>
  <si>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</si>
  <si>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</si>
  <si>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</si>
  <si>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</si>
  <si>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</si>
  <si>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</si>
  <si>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</si>
  <si>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</si>
  <si>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</si>
  <si>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</si>
  <si>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</si>
  <si>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</si>
  <si>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</si>
  <si>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</si>
  <si>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</si>
  <si>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</si>
  <si>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</si>
  <si>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</si>
  <si>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</si>
  <si>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</si>
  <si>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</si>
  <si>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</si>
  <si>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</si>
  <si>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</si>
  <si>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</si>
  <si>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</si>
  <si>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</si>
  <si>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</si>
  <si>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</si>
  <si>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</si>
  <si>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</si>
  <si>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</si>
  <si>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</si>
  <si>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</si>
  <si>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</si>
  <si>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</si>
  <si>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</si>
  <si>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</si>
  <si>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</si>
  <si>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</si>
  <si>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</si>
  <si>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</si>
  <si>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</si>
  <si>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</si>
  <si>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</si>
  <si>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</si>
  <si>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</si>
  <si>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</si>
  <si>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</si>
  <si>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</si>
  <si>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</si>
  <si>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</si>
  <si>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</si>
  <si>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</si>
  <si>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</si>
  <si>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</si>
  <si>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</si>
  <si>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</si>
  <si>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</si>
  <si>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</si>
  <si>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</si>
  <si>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</si>
  <si>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</si>
  <si>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</si>
  <si>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</si>
  <si>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</si>
  <si>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</si>
  <si>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</si>
  <si>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</si>
  <si>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</si>
  <si>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</si>
  <si>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</si>
  <si>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</si>
  <si>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</si>
  <si>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</si>
  <si>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</si>
  <si>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</si>
  <si>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</si>
  <si>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</si>
  <si>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</si>
  <si>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</si>
  <si>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</si>
  <si>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</si>
  <si>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</si>
  <si>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</si>
  <si>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</si>
  <si>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</si>
  <si>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</si>
  <si>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</si>
  <si>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</si>
  <si>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</si>
  <si>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</si>
  <si>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</si>
  <si>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</si>
  <si>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</si>
  <si>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</si>
  <si>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</si>
  <si>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</si>
  <si>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</si>
  <si>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</si>
  <si>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</si>
  <si>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</si>
  <si>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</si>
  <si>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</si>
  <si>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</si>
  <si>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</si>
  <si>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</si>
  <si>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</si>
  <si>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</si>
  <si>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</si>
  <si>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</si>
  <si>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</si>
  <si>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</si>
  <si>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</si>
  <si>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</si>
  <si>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</si>
  <si>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</si>
  <si>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</si>
  <si>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</si>
  <si>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</si>
  <si>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</si>
  <si>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</si>
  <si>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</si>
  <si>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</si>
  <si>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</si>
  <si>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</si>
  <si>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</si>
  <si>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</si>
  <si>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</si>
  <si>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</si>
  <si>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</si>
  <si>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</si>
  <si>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</si>
  <si>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</si>
  <si>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</si>
  <si>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</si>
  <si>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</si>
  <si>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</si>
  <si>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</si>
  <si>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</si>
  <si>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</si>
  <si>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</si>
  <si>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</si>
  <si>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Chaitanya</t>
  </si>
  <si>
    <t>Anil</t>
  </si>
  <si>
    <t>Deshmukh</t>
  </si>
  <si>
    <t>ANALYST</t>
  </si>
  <si>
    <t>A4</t>
  </si>
  <si>
    <t>PUNE</t>
  </si>
  <si>
    <t>Male</t>
  </si>
  <si>
    <t>Unmarried</t>
  </si>
  <si>
    <t>chaitanyadeshmukh68@gmail.com</t>
  </si>
  <si>
    <t>Shirur</t>
  </si>
  <si>
    <t>NA</t>
  </si>
  <si>
    <t>Madhukar</t>
  </si>
  <si>
    <t>Vaishali</t>
  </si>
  <si>
    <t>CITI-BANK-5279125706</t>
  </si>
  <si>
    <t>SANSKRITI NAGAR</t>
  </si>
  <si>
    <t>NEAR RAILWAY STATION</t>
  </si>
  <si>
    <t>TUPE WASTI</t>
  </si>
  <si>
    <t>URULI KANCHAN</t>
  </si>
  <si>
    <t>MAHARASHTRA 412202</t>
  </si>
  <si>
    <t>ANIL DESHMUKH</t>
  </si>
  <si>
    <t>ENGLISH</t>
  </si>
  <si>
    <t>MARATHI</t>
  </si>
  <si>
    <t>HINDI</t>
  </si>
  <si>
    <t xml:space="preserve">SANSKRITI NAGAR,NEAR RAILWAY STATION,TUPE WASTI,URULI KANCHAN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</si>
</sst>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chaitanyadeshmukh6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Chaitanya Anil Deshmukh</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43362</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43362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Chaitanya Anil Deshmukh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Chaitanya</v>
      </c>
      <c r="C31" s="41" t="str">
        <f>MASTERSHEET!D4</f>
        <v>Anil</v>
      </c>
      <c r="D31" s="40"/>
      <c r="E31" s="41" t="str">
        <f>MASTERSHEET!F4</f>
        <v>Deshmukh</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Chaitanya</v>
      </c>
      <c r="C11" s="41" t="str">
        <f>MASTERSHEET!F4</f>
        <v>Deshmukh</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Chaitanya</v>
      </c>
      <c r="C28" s="41" t="str">
        <f>MASTERSHEET!F4</f>
        <v>Deshmukh</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Chaitanya</v>
      </c>
      <c r="D28" s="41" t="str">
        <f>MASTERSHEET!F4</f>
        <v>Deshmukh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43362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43362</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43362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4" zoomScale="80" zoomScaleNormal="80" workbookViewId="0">
      <selection activeCell="H38" sqref="H3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7" t="s">
        <v>177</v>
      </c>
      <c r="B1" s="488"/>
      <c r="C1" s="488"/>
      <c r="D1" s="488"/>
      <c r="E1" s="488"/>
      <c r="F1" s="489"/>
      <c r="G1" s="161"/>
      <c r="H1" s="140"/>
      <c r="W1" s="165" t="s">
        <v>191</v>
      </c>
    </row>
    <row r="2" spans="1:41" s="165" customFormat="1" ht="18" customHeight="1" thickBot="1" x14ac:dyDescent="0.35">
      <c r="A2" s="490"/>
      <c r="B2" s="491"/>
      <c r="C2" s="491"/>
      <c r="D2" s="491"/>
      <c r="E2" s="491"/>
      <c r="F2" s="492"/>
      <c r="G2" s="144"/>
      <c r="H2" s="141"/>
      <c r="S2" s="175" t="s">
        <v>333</v>
      </c>
      <c r="T2" s="177" t="s">
        <v>334</v>
      </c>
      <c r="W2" s="165" t="s">
        <v>189</v>
      </c>
    </row>
    <row r="3" spans="1:41" s="165" customFormat="1" ht="18" customHeight="1" thickBot="1" x14ac:dyDescent="0.35">
      <c r="A3" s="463"/>
      <c r="B3" s="464"/>
      <c r="C3" s="464"/>
      <c r="D3" s="464"/>
      <c r="E3" s="464"/>
      <c r="F3" s="473"/>
      <c r="G3" s="144"/>
      <c r="H3" s="141"/>
      <c r="R3" s="167" t="str">
        <f>S3</f>
        <v>Anil Madhukar Deshmukh</v>
      </c>
      <c r="S3" s="172" t="str">
        <f>CONCATENATE(B18," ",C18," ",D18)</f>
        <v>Anil Madhukar Deshmukh</v>
      </c>
      <c r="T3" s="173" t="str">
        <f>CONCATENATE(B19," ",C19," ",D19)</f>
        <v>Vaishali Anil Deshmukh</v>
      </c>
      <c r="W3" s="165" t="s">
        <v>188</v>
      </c>
    </row>
    <row r="4" spans="1:41" s="165" customFormat="1" ht="18" customHeight="1" x14ac:dyDescent="0.3">
      <c r="A4" s="447" t="s">
        <v>155</v>
      </c>
      <c r="B4" s="418" t="s">
        <v>470</v>
      </c>
      <c r="C4" s="450" t="s">
        <v>31</v>
      </c>
      <c r="D4" s="418" t="s">
        <v>471</v>
      </c>
      <c r="E4" s="450" t="s">
        <v>156</v>
      </c>
      <c r="F4" s="413" t="s">
        <v>472</v>
      </c>
      <c r="G4" s="144"/>
      <c r="H4" s="141"/>
      <c r="J4" s="167" t="s">
        <v>205</v>
      </c>
      <c r="L4" s="168" t="s">
        <v>191</v>
      </c>
      <c r="N4" s="169" t="s">
        <v>268</v>
      </c>
      <c r="R4" s="165" t="str">
        <f>CONCATENATE(B4," ",D4," ",F4)</f>
        <v>Chaitanya Anil Deshmukh</v>
      </c>
      <c r="W4" s="165" t="s">
        <v>190</v>
      </c>
    </row>
    <row r="5" spans="1:41" s="165" customFormat="1" ht="30.95" customHeight="1" x14ac:dyDescent="0.3">
      <c r="A5" s="449" t="s">
        <v>157</v>
      </c>
      <c r="B5" s="418" t="s">
        <v>473</v>
      </c>
      <c r="C5" s="430" t="s">
        <v>195</v>
      </c>
      <c r="D5" s="418" t="s">
        <v>474</v>
      </c>
      <c r="E5" s="430" t="s">
        <v>197</v>
      </c>
      <c r="F5" s="413" t="s">
        <v>199</v>
      </c>
      <c r="G5" s="144"/>
      <c r="H5" s="141"/>
      <c r="J5" s="167" t="s">
        <v>198</v>
      </c>
      <c r="L5" s="168" t="s">
        <v>189</v>
      </c>
      <c r="N5" s="169" t="s">
        <v>302</v>
      </c>
      <c r="R5" s="165" t="str">
        <f>F4</f>
        <v>Deshmukh</v>
      </c>
      <c r="W5" s="165" t="s">
        <v>107</v>
      </c>
    </row>
    <row r="6" spans="1:41" s="165" customFormat="1" ht="18" customHeight="1" x14ac:dyDescent="0.3">
      <c r="A6" s="448" t="s">
        <v>158</v>
      </c>
      <c r="B6" s="419">
        <v>43362</v>
      </c>
      <c r="C6" s="430" t="s">
        <v>159</v>
      </c>
      <c r="D6" s="418" t="s">
        <v>475</v>
      </c>
      <c r="E6" s="430" t="s">
        <v>196</v>
      </c>
      <c r="F6" s="413">
        <v>7387967068</v>
      </c>
      <c r="G6" s="144"/>
      <c r="H6" s="141"/>
      <c r="J6" s="167" t="s">
        <v>199</v>
      </c>
      <c r="L6" s="168" t="s">
        <v>188</v>
      </c>
      <c r="N6" s="169" t="s">
        <v>303</v>
      </c>
      <c r="W6" s="165" t="s">
        <v>108</v>
      </c>
    </row>
    <row r="7" spans="1:41" s="165" customFormat="1" ht="18" customHeight="1" thickBot="1" x14ac:dyDescent="0.35">
      <c r="A7" s="448" t="s">
        <v>161</v>
      </c>
      <c r="B7" s="418" t="s">
        <v>476</v>
      </c>
      <c r="C7" s="430" t="s">
        <v>52</v>
      </c>
      <c r="D7" s="418" t="s">
        <v>477</v>
      </c>
      <c r="E7" s="430" t="s">
        <v>160</v>
      </c>
      <c r="F7" s="414" t="s">
        <v>478</v>
      </c>
      <c r="G7" s="144"/>
      <c r="H7" s="141"/>
      <c r="J7" s="167" t="s">
        <v>202</v>
      </c>
      <c r="L7" s="168" t="s">
        <v>219</v>
      </c>
      <c r="N7" s="169" t="s">
        <v>275</v>
      </c>
      <c r="O7" s="165" t="s">
        <v>277</v>
      </c>
      <c r="W7" s="165" t="s">
        <v>109</v>
      </c>
    </row>
    <row r="8" spans="1:41" s="165" customFormat="1" ht="18" customHeight="1" x14ac:dyDescent="0.3">
      <c r="A8" s="448" t="s">
        <v>53</v>
      </c>
      <c r="B8" s="419">
        <v>35252</v>
      </c>
      <c r="C8" s="430" t="s">
        <v>175</v>
      </c>
      <c r="D8" s="418" t="s">
        <v>479</v>
      </c>
      <c r="E8" s="430" t="s">
        <v>162</v>
      </c>
      <c r="F8" s="415" t="s">
        <v>480</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SANSKRITI NAGAR NEAR RAILWAY STATION</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TUPE WASTI URULI KANCHAN</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MAHARASHTRA 412202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SANSKRITI NAGAR NEAR RAILWAY STATION TUPE WASTI URULI KANCHAN MAHARASHTRA 412202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481</v>
      </c>
      <c r="D18" s="418" t="s">
        <v>472</v>
      </c>
      <c r="E18" s="430" t="s">
        <v>443</v>
      </c>
      <c r="F18" s="419">
        <v>23122</v>
      </c>
      <c r="G18" s="418">
        <v>55</v>
      </c>
      <c r="H18" s="420" t="s">
        <v>74</v>
      </c>
    </row>
    <row r="19" spans="1:41" s="165" customFormat="1" ht="18" customHeight="1" thickBot="1" x14ac:dyDescent="0.35">
      <c r="A19" s="429" t="s">
        <v>75</v>
      </c>
      <c r="B19" s="421" t="s">
        <v>482</v>
      </c>
      <c r="C19" s="418" t="s">
        <v>471</v>
      </c>
      <c r="D19" s="418" t="s">
        <v>472</v>
      </c>
      <c r="E19" s="431" t="s">
        <v>442</v>
      </c>
      <c r="F19" s="422">
        <v>27518</v>
      </c>
      <c r="G19" s="418">
        <v>43</v>
      </c>
      <c r="H19" s="420" t="s">
        <v>75</v>
      </c>
    </row>
    <row r="20" spans="1:41" ht="18" customHeight="1" thickBot="1" x14ac:dyDescent="0.35">
      <c r="A20" s="486"/>
      <c r="B20" s="481"/>
      <c r="C20" s="481"/>
      <c r="D20" s="482"/>
      <c r="E20" s="143"/>
      <c r="F20" s="143"/>
      <c r="G20" s="143"/>
      <c r="H20" s="142"/>
      <c r="AO20" s="165"/>
    </row>
    <row r="21" spans="1:41" ht="18" customHeight="1" thickBot="1" x14ac:dyDescent="0.35">
      <c r="A21" s="452" t="s">
        <v>469</v>
      </c>
      <c r="B21" s="483" t="s">
        <v>483</v>
      </c>
      <c r="C21" s="484"/>
      <c r="D21" s="485"/>
      <c r="E21" s="143"/>
      <c r="F21" s="143"/>
      <c r="G21" s="143"/>
      <c r="H21" s="142"/>
      <c r="AO21" s="165"/>
    </row>
    <row r="22" spans="1:41" ht="18" customHeight="1" thickBot="1" x14ac:dyDescent="0.35">
      <c r="A22" s="480"/>
      <c r="B22" s="481"/>
      <c r="C22" s="481"/>
      <c r="D22" s="482"/>
      <c r="E22" s="143"/>
      <c r="F22" s="143"/>
      <c r="G22" s="143"/>
      <c r="H22" s="142"/>
      <c r="AO22" s="165"/>
    </row>
    <row r="23" spans="1:41" ht="18" customHeight="1" thickBot="1" x14ac:dyDescent="0.35">
      <c r="A23" s="465" t="s">
        <v>173</v>
      </c>
      <c r="B23" s="466"/>
      <c r="C23" s="466"/>
      <c r="D23" s="467"/>
      <c r="E23" s="477" t="s">
        <v>278</v>
      </c>
      <c r="F23" s="478"/>
      <c r="G23" s="479"/>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484</v>
      </c>
      <c r="C25" s="418" t="s">
        <v>484</v>
      </c>
      <c r="D25" s="418" t="s">
        <v>484</v>
      </c>
      <c r="E25" s="434" t="s">
        <v>490</v>
      </c>
      <c r="F25" s="434" t="s">
        <v>490</v>
      </c>
      <c r="G25" s="434" t="s">
        <v>490</v>
      </c>
      <c r="H25" s="432"/>
    </row>
    <row r="26" spans="1:41" ht="18" customHeight="1" x14ac:dyDescent="0.3">
      <c r="A26" s="428" t="s">
        <v>262</v>
      </c>
      <c r="B26" s="418" t="s">
        <v>485</v>
      </c>
      <c r="C26" s="418" t="s">
        <v>485</v>
      </c>
      <c r="D26" s="418" t="s">
        <v>485</v>
      </c>
      <c r="E26" s="434" t="s">
        <v>491</v>
      </c>
      <c r="F26" s="434" t="s">
        <v>491</v>
      </c>
      <c r="G26" s="434" t="s">
        <v>491</v>
      </c>
      <c r="H26" s="432"/>
    </row>
    <row r="27" spans="1:41" ht="18" customHeight="1" x14ac:dyDescent="0.3">
      <c r="A27" s="428" t="s">
        <v>263</v>
      </c>
      <c r="B27" s="418" t="s">
        <v>486</v>
      </c>
      <c r="C27" s="418" t="s">
        <v>486</v>
      </c>
      <c r="D27" s="418" t="s">
        <v>486</v>
      </c>
      <c r="E27" s="434" t="s">
        <v>492</v>
      </c>
      <c r="F27" s="434" t="s">
        <v>492</v>
      </c>
      <c r="G27" s="434" t="s">
        <v>492</v>
      </c>
      <c r="H27" s="432"/>
    </row>
    <row r="28" spans="1:41" ht="18" customHeight="1" x14ac:dyDescent="0.3">
      <c r="A28" s="445" t="s">
        <v>264</v>
      </c>
      <c r="B28" s="418" t="s">
        <v>487</v>
      </c>
      <c r="C28" s="418" t="s">
        <v>487</v>
      </c>
      <c r="D28" s="418" t="s">
        <v>487</v>
      </c>
      <c r="E28" s="434"/>
      <c r="F28" s="434"/>
      <c r="G28" s="434"/>
      <c r="H28" s="432"/>
    </row>
    <row r="29" spans="1:41" ht="18" customHeight="1" x14ac:dyDescent="0.3">
      <c r="A29" s="445" t="s">
        <v>265</v>
      </c>
      <c r="B29" s="418" t="s">
        <v>488</v>
      </c>
      <c r="C29" s="418" t="s">
        <v>488</v>
      </c>
      <c r="D29" s="418" t="s">
        <v>488</v>
      </c>
      <c r="E29" s="434"/>
      <c r="F29" s="434"/>
      <c r="G29" s="435"/>
      <c r="H29" s="432"/>
    </row>
    <row r="30" spans="1:41" ht="18" customHeight="1" x14ac:dyDescent="0.3">
      <c r="A30" s="445" t="s">
        <v>64</v>
      </c>
      <c r="B30" s="433" t="s">
        <v>489</v>
      </c>
      <c r="C30" s="433" t="s">
        <v>489</v>
      </c>
      <c r="D30" s="433" t="s">
        <v>489</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9860237997</v>
      </c>
      <c r="C32" s="433">
        <v>9860237997</v>
      </c>
      <c r="D32" s="433">
        <v>9860237997</v>
      </c>
      <c r="E32" s="437"/>
      <c r="F32" s="437"/>
      <c r="G32" s="438"/>
      <c r="H32" s="432"/>
    </row>
    <row r="33" spans="1:8" ht="18" customHeight="1" thickBot="1" x14ac:dyDescent="0.35">
      <c r="A33" s="471"/>
      <c r="B33" s="472"/>
      <c r="C33" s="472"/>
      <c r="D33" s="472"/>
      <c r="E33" s="439"/>
      <c r="F33" s="439"/>
      <c r="G33" s="439"/>
      <c r="H33" s="432"/>
    </row>
    <row r="34" spans="1:8" ht="18" customHeight="1" thickBot="1" x14ac:dyDescent="0.35">
      <c r="A34" s="468" t="s">
        <v>178</v>
      </c>
      <c r="B34" s="469"/>
      <c r="C34" s="469"/>
      <c r="D34" s="469"/>
      <c r="E34" s="469"/>
      <c r="F34" s="470"/>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489</v>
      </c>
      <c r="C36" s="418" t="s">
        <v>74</v>
      </c>
      <c r="D36" s="418" t="s">
        <v>493</v>
      </c>
      <c r="E36" s="418">
        <v>55</v>
      </c>
      <c r="F36" s="440">
        <v>1</v>
      </c>
      <c r="G36" s="439"/>
      <c r="H36" s="432"/>
    </row>
    <row r="37" spans="1:8" ht="18" customHeight="1" x14ac:dyDescent="0.3">
      <c r="A37" s="428" t="s">
        <v>37</v>
      </c>
      <c r="B37" s="418" t="s">
        <v>489</v>
      </c>
      <c r="C37" s="418" t="s">
        <v>74</v>
      </c>
      <c r="D37" s="418" t="s">
        <v>493</v>
      </c>
      <c r="E37" s="418">
        <v>55</v>
      </c>
      <c r="F37" s="440">
        <v>1</v>
      </c>
      <c r="G37" s="439"/>
      <c r="H37" s="432"/>
    </row>
    <row r="38" spans="1:8" ht="28.5" customHeight="1" x14ac:dyDescent="0.3">
      <c r="A38" s="446" t="s">
        <v>450</v>
      </c>
      <c r="B38" s="418" t="s">
        <v>489</v>
      </c>
      <c r="C38" s="418" t="s">
        <v>74</v>
      </c>
      <c r="D38" s="418" t="s">
        <v>493</v>
      </c>
      <c r="E38" s="418">
        <v>55</v>
      </c>
      <c r="F38" s="440">
        <v>1</v>
      </c>
      <c r="G38" s="439"/>
      <c r="H38" s="432"/>
    </row>
    <row r="39" spans="1:8" ht="18" customHeight="1" x14ac:dyDescent="0.3">
      <c r="A39" s="428" t="s">
        <v>60</v>
      </c>
      <c r="B39" s="418" t="s">
        <v>489</v>
      </c>
      <c r="C39" s="418" t="s">
        <v>74</v>
      </c>
      <c r="D39" s="418" t="s">
        <v>493</v>
      </c>
      <c r="E39" s="418">
        <v>55</v>
      </c>
      <c r="F39" s="440">
        <v>1</v>
      </c>
      <c r="G39" s="439"/>
      <c r="H39" s="432"/>
    </row>
    <row r="40" spans="1:8" ht="18" customHeight="1" thickBot="1" x14ac:dyDescent="0.35">
      <c r="A40" s="429" t="s">
        <v>182</v>
      </c>
      <c r="B40" s="418" t="s">
        <v>489</v>
      </c>
      <c r="C40" s="418" t="s">
        <v>74</v>
      </c>
      <c r="D40" s="418" t="s">
        <v>493</v>
      </c>
      <c r="E40" s="418">
        <v>55</v>
      </c>
      <c r="F40" s="440">
        <v>1</v>
      </c>
      <c r="G40" s="439"/>
      <c r="H40" s="432"/>
    </row>
    <row r="41" spans="1:8" ht="18" customHeight="1" x14ac:dyDescent="0.3">
      <c r="A41" s="474"/>
      <c r="B41" s="475"/>
      <c r="C41" s="475"/>
      <c r="D41" s="475"/>
      <c r="E41" s="475"/>
      <c r="F41" s="476"/>
      <c r="G41" s="143"/>
      <c r="H41" s="142"/>
    </row>
    <row r="42" spans="1:8" ht="18" hidden="1" customHeight="1" thickBot="1" x14ac:dyDescent="0.35">
      <c r="A42" s="463" t="s">
        <v>210</v>
      </c>
      <c r="B42" s="464"/>
      <c r="C42" s="464"/>
      <c r="D42" s="464"/>
      <c r="E42" s="464"/>
      <c r="F42" s="473"/>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4"/>
      <c r="B53" s="475"/>
      <c r="C53" s="475"/>
      <c r="D53" s="475"/>
      <c r="E53" s="475"/>
      <c r="F53" s="476"/>
      <c r="G53" s="143"/>
      <c r="H53" s="142"/>
    </row>
    <row r="54" spans="1:19" ht="18" hidden="1" customHeight="1" thickBot="1" x14ac:dyDescent="0.35">
      <c r="A54" s="463" t="s">
        <v>117</v>
      </c>
      <c r="B54" s="464"/>
      <c r="C54" s="464"/>
      <c r="D54" s="464"/>
      <c r="E54" s="464"/>
      <c r="F54" s="464"/>
      <c r="G54" s="46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Chaitanya</v>
      </c>
      <c r="B10" s="503" t="str">
        <f>MASTERSHEET!D4</f>
        <v>Anil</v>
      </c>
      <c r="C10" s="504" t="str">
        <f>MASTERSHEET!F4</f>
        <v>Deshmukh</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43362</v>
      </c>
      <c r="C14" s="498"/>
    </row>
    <row r="15" spans="1:3" ht="14.25" x14ac:dyDescent="0.2">
      <c r="A15" s="19" t="s">
        <v>67</v>
      </c>
      <c r="B15" s="495" t="str">
        <f>MASTERSHEET!B5</f>
        <v>ANALYST</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SANSKRITI NAGAR</v>
      </c>
      <c r="B19" s="30" t="str">
        <f>MASTERSHEET!C25</f>
        <v>SANSKRITI NAGAR</v>
      </c>
      <c r="C19" s="31" t="str">
        <f>MASTERSHEET!D25</f>
        <v>SANSKRITI NAGAR</v>
      </c>
    </row>
    <row r="20" spans="1:3" x14ac:dyDescent="0.25">
      <c r="A20" s="29" t="str">
        <f>MASTERSHEET!B26</f>
        <v>NEAR RAILWAY STATION</v>
      </c>
      <c r="B20" s="30" t="str">
        <f>MASTERSHEET!C26</f>
        <v>NEAR RAILWAY STATION</v>
      </c>
      <c r="C20" s="31" t="str">
        <f>MASTERSHEET!D26</f>
        <v>NEAR RAILWAY STATION</v>
      </c>
    </row>
    <row r="21" spans="1:3" x14ac:dyDescent="0.25">
      <c r="A21" s="29" t="str">
        <f>MASTERSHEET!B27</f>
        <v>TUPE WASTI</v>
      </c>
      <c r="B21" s="30" t="str">
        <f>MASTERSHEET!C27</f>
        <v>TUPE WASTI</v>
      </c>
      <c r="C21" s="31" t="str">
        <f>MASTERSHEET!D27</f>
        <v>TUPE WASTI</v>
      </c>
    </row>
    <row r="22" spans="1:3" x14ac:dyDescent="0.25">
      <c r="A22" s="29" t="str">
        <f>MASTERSHEET!B28</f>
        <v>URULI KANCHAN</v>
      </c>
      <c r="B22" s="30" t="str">
        <f>MASTERSHEET!C28</f>
        <v>URULI KANCHAN</v>
      </c>
      <c r="C22" s="31" t="str">
        <f>MASTERSHEET!D28</f>
        <v>URULI KANCHAN</v>
      </c>
    </row>
    <row r="23" spans="1:3" x14ac:dyDescent="0.25">
      <c r="A23" s="29" t="str">
        <f>MASTERSHEET!B29</f>
        <v>MAHARASHTRA 412202</v>
      </c>
      <c r="B23" s="30" t="str">
        <f>MASTERSHEET!C29</f>
        <v>MAHARASHTRA 412202</v>
      </c>
      <c r="C23" s="31" t="str">
        <f>MASTERSHEET!D29</f>
        <v>MAHARASHTRA 412202</v>
      </c>
    </row>
    <row r="24" spans="1:3" ht="14.25" x14ac:dyDescent="0.2">
      <c r="A24" s="28" t="s">
        <v>64</v>
      </c>
      <c r="B24" s="192" t="s">
        <v>64</v>
      </c>
      <c r="C24" s="193" t="s">
        <v>64</v>
      </c>
    </row>
    <row r="25" spans="1:3" x14ac:dyDescent="0.25">
      <c r="A25" s="29" t="str">
        <f>MASTERSHEET!B30</f>
        <v>ANIL DESHMUKH</v>
      </c>
      <c r="B25" s="30" t="str">
        <f>MASTERSHEET!C30</f>
        <v>ANIL DESHMUKH</v>
      </c>
      <c r="C25" s="31" t="str">
        <f>MASTERSHEET!D30</f>
        <v>ANIL DESHMUKH</v>
      </c>
    </row>
    <row r="26" spans="1:3" ht="14.25" x14ac:dyDescent="0.2">
      <c r="A26" s="28" t="s">
        <v>62</v>
      </c>
      <c r="B26" s="192" t="s">
        <v>62</v>
      </c>
      <c r="C26" s="193" t="s">
        <v>62</v>
      </c>
    </row>
    <row r="27" spans="1:3" x14ac:dyDescent="0.25">
      <c r="A27" s="29">
        <f>MASTERSHEET!B32</f>
        <v>9860237997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9860237997</v>
      </c>
      <c r="C29" s="31">
        <f>MASTERSHEET!D32</f>
        <v>9860237997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chaitanyadeshmukh68@gmail.com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35252</v>
      </c>
      <c r="C41" s="21"/>
    </row>
    <row r="42" spans="1:3" x14ac:dyDescent="0.25">
      <c r="A42" s="29"/>
      <c r="B42" s="30"/>
      <c r="C42" s="21"/>
    </row>
    <row r="43" spans="1:3" x14ac:dyDescent="0.25">
      <c r="A43" s="32" t="s">
        <v>15</v>
      </c>
      <c r="B43" s="30" t="str">
        <f>MASTERSHEET!D8</f>
        <v>Shirur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7387967068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CHAITANYA  ANIL  DESHMUKH</v>
      </c>
      <c r="C11" s="518"/>
      <c r="D11" s="518"/>
      <c r="E11" s="250" t="s">
        <v>426</v>
      </c>
      <c r="F11" s="278">
        <v>161347</v>
      </c>
      <c r="G11" s="250"/>
      <c r="H11" s="251"/>
    </row>
    <row r="12" spans="1:13" ht="32.25" customHeight="1" x14ac:dyDescent="0.25">
      <c r="A12" s="519" t="str">
        <f>PROPER(MASTERSHEET!B25&amp;" "&amp;MASTERSHEET!B26&amp;" "&amp;MASTERSHEET!B27&amp;" "&amp;MASTERSHEET!B28&amp;" "&amp;MASTERSHEET!B29)</f>
        <v>Sanskriti Nagar Near Railway Station Tupe Wasti Uruli Kanchan Maharashtra 412202</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45" x14ac:dyDescent="0.2">
      <c r="A17" s="267"/>
      <c r="B17" s="268"/>
      <c r="C17" s="511" t="s">
        <v>432</v>
      </c>
      <c r="D17" s="269" t="str">
        <f>+MASTERSHEET!B36</f>
        <v>ANIL DESHMUKH</v>
      </c>
      <c r="E17" s="273" t="s">
        <v>74</v>
      </c>
      <c r="F17" s="266" t="str">
        <f>+MASTERSHEET!D36</f>
        <v xml:space="preserve">SANSKRITI NAGAR,NEAR RAILWAY STATION,TUPE WASTI,URULI KANCHAN </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45" x14ac:dyDescent="0.2">
      <c r="A20" s="267"/>
      <c r="B20" s="268"/>
      <c r="C20" s="511" t="s">
        <v>433</v>
      </c>
      <c r="D20" s="266" t="str">
        <f>+MASTERSHEET!B36</f>
        <v>ANIL DESHMUKH</v>
      </c>
      <c r="E20" s="273" t="s">
        <v>74</v>
      </c>
      <c r="F20" s="266" t="str">
        <f>+MASTERSHEET!D36</f>
        <v xml:space="preserve">SANSKRITI NAGAR,NEAR RAILWAY STATION,TUPE WASTI,URULI KANCHAN </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45" x14ac:dyDescent="0.2">
      <c r="A23" s="267"/>
      <c r="B23" s="268"/>
      <c r="C23" s="511" t="s">
        <v>434</v>
      </c>
      <c r="D23" s="266" t="str">
        <f>+MASTERSHEET!B36</f>
        <v>ANIL DESHMUKH</v>
      </c>
      <c r="E23" s="416" t="str">
        <f>+MASTERSHEET!C36</f>
        <v>FATHER</v>
      </c>
      <c r="F23" s="266" t="str">
        <f>+MASTERSHEET!D36</f>
        <v xml:space="preserve">SANSKRITI NAGAR,NEAR RAILWAY STATION,TUPE WASTI,URULI KANCHAN </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0" t="s">
        <v>451</v>
      </c>
      <c r="B7" s="541"/>
      <c r="C7" s="541"/>
      <c r="D7" s="541"/>
      <c r="E7" s="541"/>
      <c r="F7" s="541"/>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5" t="str">
        <f>+MASTERSHEET!B4&amp;" "&amp;MASTERSHEET!D4&amp;" "&amp;MASTERSHEET!F4</f>
        <v>Chaitanya Anil Deshmukh</v>
      </c>
      <c r="C10" s="525"/>
      <c r="D10" s="405" t="s">
        <v>454</v>
      </c>
      <c r="E10" s="404">
        <v>161347</v>
      </c>
      <c r="F10" s="38"/>
      <c r="G10" s="48"/>
    </row>
    <row r="11" spans="1:7" ht="21" customHeight="1" x14ac:dyDescent="0.25">
      <c r="A11" s="49" t="s">
        <v>54</v>
      </c>
      <c r="B11" s="37" t="str">
        <f>PROPER(MASTERSHEET!B25&amp;" "&amp;MASTERSHEET!B26&amp;" "&amp;MASTERSHEET!B27&amp;" "&amp;MASTERSHEET!B28&amp;" "&amp;MASTERSHEET!B29)</f>
        <v>Sanskriti Nagar Near Railway Station Tupe Wasti Uruli Kanchan Maharashtra 412202</v>
      </c>
      <c r="C11" s="38"/>
      <c r="D11" s="38"/>
      <c r="E11" s="38"/>
      <c r="F11" s="38"/>
      <c r="G11" s="48"/>
    </row>
    <row r="12" spans="1:7" ht="30" customHeight="1" x14ac:dyDescent="0.25">
      <c r="A12" s="532" t="s">
        <v>464</v>
      </c>
      <c r="B12" s="533"/>
      <c r="C12" s="533"/>
      <c r="D12" s="533"/>
      <c r="E12" s="533"/>
      <c r="F12" s="533"/>
      <c r="G12" s="534"/>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42" t="s">
        <v>455</v>
      </c>
      <c r="D15" s="542" t="s">
        <v>456</v>
      </c>
      <c r="E15" s="38"/>
      <c r="F15" s="38"/>
      <c r="G15" s="48"/>
    </row>
    <row r="16" spans="1:7" ht="15.75" thickBot="1" x14ac:dyDescent="0.3">
      <c r="A16" s="49"/>
      <c r="B16" s="517"/>
      <c r="C16" s="543"/>
      <c r="D16" s="543"/>
      <c r="E16" s="38"/>
      <c r="F16" s="38"/>
      <c r="G16" s="48"/>
    </row>
    <row r="17" spans="1:7" ht="15.75" thickBot="1" x14ac:dyDescent="0.3">
      <c r="A17" s="49"/>
      <c r="B17" s="401" t="s">
        <v>457</v>
      </c>
      <c r="C17" s="260" t="str">
        <f>+MASTERSHEET!B37</f>
        <v>ANIL DESHMUKH</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3" t="s">
        <v>459</v>
      </c>
      <c r="C20" s="516" t="str">
        <f>+MASTERSHEET!D37</f>
        <v xml:space="preserve">SANSKRITI NAGAR,NEAR RAILWAY STATION,TUPE WASTI,URULI KANCHAN </v>
      </c>
      <c r="D20" s="516"/>
      <c r="E20" s="38"/>
      <c r="F20" s="38"/>
      <c r="G20" s="48"/>
    </row>
    <row r="21" spans="1:7" x14ac:dyDescent="0.25">
      <c r="A21" s="49"/>
      <c r="B21" s="535"/>
      <c r="C21" s="536"/>
      <c r="D21" s="536"/>
      <c r="E21" s="38"/>
      <c r="F21" s="38"/>
      <c r="G21" s="48"/>
    </row>
    <row r="22" spans="1:7" x14ac:dyDescent="0.25">
      <c r="A22" s="49"/>
      <c r="B22" s="535"/>
      <c r="C22" s="536"/>
      <c r="D22" s="536"/>
      <c r="E22" s="38"/>
      <c r="F22" s="38"/>
      <c r="G22" s="48"/>
    </row>
    <row r="23" spans="1:7" x14ac:dyDescent="0.25">
      <c r="A23" s="49"/>
      <c r="B23" s="535"/>
      <c r="C23" s="536"/>
      <c r="D23" s="536"/>
      <c r="E23" s="38"/>
      <c r="F23" s="38"/>
      <c r="G23" s="48"/>
    </row>
    <row r="24" spans="1:7" x14ac:dyDescent="0.25">
      <c r="A24" s="49"/>
      <c r="B24" s="535"/>
      <c r="C24" s="536"/>
      <c r="D24" s="536"/>
      <c r="E24" s="38"/>
      <c r="F24" s="38"/>
      <c r="G24" s="48"/>
    </row>
    <row r="25" spans="1:7" ht="15.75" thickBot="1" x14ac:dyDescent="0.3">
      <c r="A25" s="49"/>
      <c r="B25" s="524"/>
      <c r="C25" s="517"/>
      <c r="D25" s="517"/>
      <c r="E25" s="38"/>
      <c r="F25" s="38"/>
      <c r="G25" s="48"/>
    </row>
    <row r="26" spans="1:7" x14ac:dyDescent="0.25">
      <c r="A26" s="49"/>
      <c r="B26" s="537" t="s">
        <v>460</v>
      </c>
      <c r="C26" s="539">
        <f>+MASTERSHEET!F37</f>
        <v>1</v>
      </c>
      <c r="D26" s="516"/>
      <c r="E26" s="38"/>
      <c r="F26" s="38"/>
      <c r="G26" s="48"/>
    </row>
    <row r="27" spans="1:7" ht="15.75" thickBot="1" x14ac:dyDescent="0.3">
      <c r="A27" s="49"/>
      <c r="B27" s="538"/>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6" t="s">
        <v>461</v>
      </c>
      <c r="B30" s="527"/>
      <c r="C30" s="527"/>
      <c r="D30" s="527"/>
      <c r="E30" s="527"/>
      <c r="F30" s="527"/>
      <c r="G30" s="528"/>
    </row>
    <row r="31" spans="1:7" x14ac:dyDescent="0.25">
      <c r="A31" s="49"/>
      <c r="B31" s="38"/>
      <c r="C31" s="38"/>
      <c r="D31" s="38"/>
      <c r="E31" s="38"/>
      <c r="F31" s="38"/>
      <c r="G31" s="48"/>
    </row>
    <row r="32" spans="1:7" ht="51" customHeight="1" x14ac:dyDescent="0.25">
      <c r="A32" s="529" t="s">
        <v>462</v>
      </c>
      <c r="B32" s="530"/>
      <c r="C32" s="530"/>
      <c r="D32" s="530"/>
      <c r="E32" s="530"/>
      <c r="F32" s="530"/>
      <c r="G32" s="531"/>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3" t="s">
        <v>438</v>
      </c>
      <c r="C37" s="516"/>
      <c r="D37" s="516"/>
      <c r="E37" s="38"/>
      <c r="F37" s="38"/>
      <c r="G37" s="48"/>
    </row>
    <row r="38" spans="1:7" ht="15.75" thickBot="1" x14ac:dyDescent="0.3">
      <c r="A38" s="49"/>
      <c r="B38" s="524"/>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90" workbookViewId="0">
      <selection activeCell="G127" sqref="G127"/>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161347</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82" t="s">
        <v>225</v>
      </c>
      <c r="C13" s="583"/>
      <c r="D13" s="583"/>
      <c r="E13" s="583"/>
      <c r="F13" s="583"/>
      <c r="G13" s="584"/>
    </row>
    <row r="14" spans="1:9" x14ac:dyDescent="0.25">
      <c r="B14" s="585" t="s">
        <v>308</v>
      </c>
      <c r="C14" s="586"/>
      <c r="D14" s="586"/>
      <c r="E14" s="586"/>
      <c r="F14" s="586"/>
      <c r="G14" s="587"/>
    </row>
    <row r="15" spans="1:9" x14ac:dyDescent="0.25">
      <c r="B15" s="299"/>
      <c r="C15" s="300"/>
      <c r="D15" s="300"/>
      <c r="E15" s="300"/>
      <c r="F15" s="300"/>
      <c r="G15" s="301"/>
    </row>
    <row r="16" spans="1:9" x14ac:dyDescent="0.25">
      <c r="B16" s="302" t="s">
        <v>309</v>
      </c>
      <c r="C16" s="303" t="s">
        <v>330</v>
      </c>
      <c r="D16" s="304" t="str">
        <f>UPPER(MASTERSHEET!R4)</f>
        <v>CHAITANYA ANIL DESHMUKH</v>
      </c>
      <c r="E16" s="297"/>
      <c r="F16" s="297"/>
      <c r="G16" s="298"/>
    </row>
    <row r="17" spans="2:7" x14ac:dyDescent="0.25">
      <c r="B17" s="302" t="s">
        <v>310</v>
      </c>
      <c r="C17" s="303" t="s">
        <v>330</v>
      </c>
      <c r="D17" s="417" t="str">
        <f>UPPER(MASTERSHEET!R3&amp;"/"&amp;MASTERSHEET!R9)</f>
        <v xml:space="preserve">ANIL MADHUKAR DESHMUKH/  </v>
      </c>
      <c r="E17" s="297"/>
      <c r="F17" s="297"/>
      <c r="G17" s="298"/>
    </row>
    <row r="18" spans="2:7" x14ac:dyDescent="0.25">
      <c r="B18" s="302" t="s">
        <v>311</v>
      </c>
      <c r="C18" s="303" t="s">
        <v>330</v>
      </c>
      <c r="D18" s="305">
        <f>MASTERSHEET!B8</f>
        <v>35252</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78" t="str">
        <f>PROPER(CONCATENATE(MASTERSHEET!B25,", ",MASTERSHEET!B26," ,",MASTERSHEET!B27,", ",MASTERSHEET!B28," , ",MASTERSHEET!B29))</f>
        <v>Sanskriti Nagar, Near Railway Station ,Tupe Wasti, Uruli Kanchan , Maharashtra 412202</v>
      </c>
      <c r="E23" s="578"/>
      <c r="F23" s="578"/>
      <c r="G23" s="298"/>
    </row>
    <row r="24" spans="2:7" x14ac:dyDescent="0.25">
      <c r="B24" s="302"/>
      <c r="C24" s="38"/>
      <c r="D24" s="578"/>
      <c r="E24" s="578"/>
      <c r="F24" s="578"/>
      <c r="G24" s="298"/>
    </row>
    <row r="25" spans="2:7" x14ac:dyDescent="0.25">
      <c r="B25" s="311"/>
      <c r="C25" s="297"/>
      <c r="D25" s="578"/>
      <c r="E25" s="578"/>
      <c r="F25" s="578"/>
      <c r="G25" s="298"/>
    </row>
    <row r="26" spans="2:7" x14ac:dyDescent="0.25">
      <c r="B26" s="311"/>
      <c r="C26" s="297"/>
      <c r="D26" s="309"/>
      <c r="E26" s="297"/>
      <c r="F26" s="297"/>
      <c r="G26" s="298"/>
    </row>
    <row r="27" spans="2:7" x14ac:dyDescent="0.25">
      <c r="B27" s="569" t="s">
        <v>226</v>
      </c>
      <c r="C27" s="570"/>
      <c r="D27" s="570"/>
      <c r="E27" s="570"/>
      <c r="F27" s="570"/>
      <c r="G27" s="571"/>
    </row>
    <row r="28" spans="2:7" x14ac:dyDescent="0.25">
      <c r="B28" s="312"/>
      <c r="C28" s="303"/>
      <c r="D28" s="303"/>
      <c r="E28" s="303"/>
      <c r="F28" s="303"/>
      <c r="G28" s="313"/>
    </row>
    <row r="29" spans="2:7" x14ac:dyDescent="0.25">
      <c r="B29" s="572" t="s">
        <v>227</v>
      </c>
      <c r="C29" s="573"/>
      <c r="D29" s="573"/>
      <c r="E29" s="573"/>
      <c r="F29" s="573"/>
      <c r="G29" s="57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tr">
        <f>+MASTERSHEET!B38</f>
        <v>ANIL DESHMUKH</v>
      </c>
      <c r="C34" s="325" t="str">
        <f>+MASTERSHEET!D38</f>
        <v xml:space="preserve">SANSKRITI NAGAR,NEAR RAILWAY STATION,TUPE WASTI,URULI KANCHAN </v>
      </c>
      <c r="D34" s="326" t="str">
        <f>+MASTERSHEET!C38</f>
        <v>FATHER</v>
      </c>
      <c r="E34" s="326">
        <f>+MASTERSHEET!E38</f>
        <v>55</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5" t="s">
        <v>233</v>
      </c>
      <c r="C39" s="576"/>
      <c r="D39" s="576"/>
      <c r="E39" s="576"/>
      <c r="F39" s="576"/>
      <c r="G39" s="57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8" t="s">
        <v>317</v>
      </c>
      <c r="F44" s="589"/>
      <c r="G44" s="59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72" t="s">
        <v>238</v>
      </c>
      <c r="C52" s="573"/>
      <c r="D52" s="573"/>
      <c r="E52" s="573"/>
      <c r="F52" s="573"/>
      <c r="G52" s="574"/>
    </row>
    <row r="53" spans="2:7" ht="15.75" customHeight="1" thickBot="1" x14ac:dyDescent="0.3">
      <c r="B53" s="329"/>
      <c r="C53" s="297"/>
      <c r="D53" s="297"/>
      <c r="E53" s="297"/>
      <c r="F53" s="297"/>
      <c r="G53" s="298"/>
    </row>
    <row r="54" spans="2:7" ht="28.5" x14ac:dyDescent="0.25">
      <c r="B54" s="336" t="s">
        <v>319</v>
      </c>
      <c r="C54" s="337" t="s">
        <v>320</v>
      </c>
      <c r="D54" s="591" t="s">
        <v>53</v>
      </c>
      <c r="E54" s="591"/>
      <c r="F54" s="591" t="s">
        <v>321</v>
      </c>
      <c r="G54" s="592"/>
    </row>
    <row r="55" spans="2:7" ht="15.75" thickBot="1" x14ac:dyDescent="0.3">
      <c r="B55" s="338">
        <v>1</v>
      </c>
      <c r="C55" s="339">
        <v>2</v>
      </c>
      <c r="D55" s="550">
        <v>3</v>
      </c>
      <c r="E55" s="550"/>
      <c r="F55" s="550">
        <v>4</v>
      </c>
      <c r="G55" s="551"/>
    </row>
    <row r="56" spans="2:7" x14ac:dyDescent="0.25">
      <c r="B56" s="340"/>
      <c r="C56" s="341"/>
      <c r="D56" s="552"/>
      <c r="E56" s="552"/>
      <c r="F56" s="553"/>
      <c r="G56" s="554"/>
    </row>
    <row r="57" spans="2:7" x14ac:dyDescent="0.25">
      <c r="B57" s="342">
        <v>1</v>
      </c>
      <c r="C57" s="359" t="str">
        <f>MASTERSHEET!R9</f>
        <v xml:space="preserve">  </v>
      </c>
      <c r="D57" s="555">
        <f>MASTERSHEET!F15</f>
        <v>0</v>
      </c>
      <c r="E57" s="555"/>
      <c r="F57" s="556">
        <f>MASTERSHEET!H15</f>
        <v>0</v>
      </c>
      <c r="G57" s="557"/>
    </row>
    <row r="58" spans="2:7" x14ac:dyDescent="0.25">
      <c r="B58" s="344">
        <v>2</v>
      </c>
      <c r="C58" s="343" t="str">
        <f>MASTERSHEET!S9</f>
        <v xml:space="preserve">  </v>
      </c>
      <c r="D58" s="558">
        <f>MASTERSHEET!F16</f>
        <v>0</v>
      </c>
      <c r="E58" s="558"/>
      <c r="F58" s="556">
        <f>MASTERSHEET!H16</f>
        <v>0</v>
      </c>
      <c r="G58" s="559"/>
    </row>
    <row r="59" spans="2:7" x14ac:dyDescent="0.25">
      <c r="B59" s="342">
        <v>3</v>
      </c>
      <c r="C59" s="343">
        <f>+MASTERSHEET!B17</f>
        <v>0</v>
      </c>
      <c r="D59" s="558">
        <f>+MASTERSHEET!F17</f>
        <v>0</v>
      </c>
      <c r="E59" s="558"/>
      <c r="F59" s="556">
        <f>+MASTERSHEET!H17</f>
        <v>0</v>
      </c>
      <c r="G59" s="559"/>
    </row>
    <row r="60" spans="2:7" x14ac:dyDescent="0.25">
      <c r="B60" s="345"/>
      <c r="C60" s="297"/>
      <c r="D60" s="297"/>
      <c r="E60" s="297"/>
      <c r="F60" s="297"/>
      <c r="G60" s="298"/>
    </row>
    <row r="61" spans="2:7" x14ac:dyDescent="0.25">
      <c r="B61" s="346"/>
      <c r="C61" s="347"/>
      <c r="D61" s="347"/>
      <c r="E61" s="347"/>
      <c r="F61" s="347"/>
      <c r="G61" s="348"/>
    </row>
    <row r="62" spans="2:7" x14ac:dyDescent="0.25">
      <c r="B62" s="560" t="s">
        <v>322</v>
      </c>
      <c r="C62" s="561"/>
      <c r="D62" s="561"/>
      <c r="E62" s="561"/>
      <c r="F62" s="561"/>
      <c r="G62" s="562"/>
    </row>
    <row r="63" spans="2:7" x14ac:dyDescent="0.25">
      <c r="B63" s="349"/>
      <c r="C63" s="350"/>
      <c r="D63" s="350"/>
      <c r="E63" s="350"/>
      <c r="F63" s="350"/>
      <c r="G63" s="351"/>
    </row>
    <row r="64" spans="2:7" ht="36" customHeight="1" thickBot="1" x14ac:dyDescent="0.3">
      <c r="B64" s="563" t="s">
        <v>323</v>
      </c>
      <c r="C64" s="564"/>
      <c r="D64" s="564"/>
      <c r="E64" s="564"/>
      <c r="F64" s="564"/>
      <c r="G64" s="565"/>
    </row>
    <row r="65" spans="2:9" x14ac:dyDescent="0.25">
      <c r="B65" s="566" t="s">
        <v>324</v>
      </c>
      <c r="C65" s="567"/>
      <c r="D65" s="568" t="s">
        <v>53</v>
      </c>
      <c r="E65" s="567"/>
      <c r="F65" s="593" t="s">
        <v>321</v>
      </c>
      <c r="G65" s="594"/>
    </row>
    <row r="66" spans="2:9" ht="15.75" thickBot="1" x14ac:dyDescent="0.3">
      <c r="B66" s="595">
        <v>1</v>
      </c>
      <c r="C66" s="596"/>
      <c r="D66" s="597">
        <v>2</v>
      </c>
      <c r="E66" s="596"/>
      <c r="F66" s="597">
        <v>3</v>
      </c>
      <c r="G66" s="598"/>
      <c r="I66" s="62" t="s">
        <v>328</v>
      </c>
    </row>
    <row r="67" spans="2:9" ht="15.75" thickBot="1" x14ac:dyDescent="0.3">
      <c r="B67" s="362"/>
      <c r="C67" s="363"/>
      <c r="D67" s="364"/>
      <c r="E67" s="365"/>
      <c r="F67" s="366"/>
      <c r="G67" s="367"/>
    </row>
    <row r="68" spans="2:9" x14ac:dyDescent="0.25">
      <c r="B68" s="599" t="str">
        <f>+MASTERSHEET!B18&amp;" "&amp;MASTERSHEET!C18&amp;" "&amp;MASTERSHEET!D18</f>
        <v>Anil Madhukar Deshmukh</v>
      </c>
      <c r="C68" s="600"/>
      <c r="D68" s="558">
        <f>+MASTERSHEET!F18</f>
        <v>23122</v>
      </c>
      <c r="E68" s="558"/>
      <c r="F68" s="601" t="str">
        <f>+MASTERSHEET!H18</f>
        <v>FATHER</v>
      </c>
      <c r="G68" s="601"/>
    </row>
    <row r="69" spans="2:9" ht="15.75" customHeight="1" x14ac:dyDescent="0.25">
      <c r="B69" s="602" t="str">
        <f>+MASTERSHEET!B19&amp;" "&amp;MASTERSHEET!C19&amp;" "&amp;MASTERSHEET!D19</f>
        <v>Vaishali Anil Deshmukh</v>
      </c>
      <c r="C69" s="603"/>
      <c r="D69" s="558">
        <f>+MASTERSHEET!F19</f>
        <v>27518</v>
      </c>
      <c r="E69" s="558"/>
      <c r="F69" s="604" t="str">
        <f>+MASTERSHEET!H19</f>
        <v>MOTHER</v>
      </c>
      <c r="G69" s="605"/>
    </row>
    <row r="70" spans="2:9" ht="15.75" customHeight="1" thickBot="1" x14ac:dyDescent="0.3">
      <c r="B70" s="595"/>
      <c r="C70" s="596"/>
      <c r="D70" s="606"/>
      <c r="E70" s="596"/>
      <c r="F70" s="606"/>
      <c r="G70" s="598"/>
    </row>
    <row r="71" spans="2:9" ht="15" customHeight="1" x14ac:dyDescent="0.25">
      <c r="B71" s="349"/>
      <c r="C71" s="350"/>
      <c r="D71" s="350"/>
      <c r="E71" s="350"/>
      <c r="F71" s="350"/>
      <c r="G71" s="351"/>
    </row>
    <row r="72" spans="2:9" x14ac:dyDescent="0.25">
      <c r="B72" s="296" t="s">
        <v>51</v>
      </c>
      <c r="C72" s="607">
        <f>MASTERSHEET!B6</f>
        <v>43362</v>
      </c>
      <c r="D72" s="607"/>
      <c r="E72" s="297"/>
      <c r="F72" s="297"/>
      <c r="G72" s="298"/>
    </row>
    <row r="73" spans="2:9" ht="15" customHeight="1" x14ac:dyDescent="0.25">
      <c r="B73" s="329"/>
      <c r="C73" s="297"/>
      <c r="D73" s="297"/>
      <c r="E73" s="297"/>
      <c r="F73" s="330" t="s">
        <v>120</v>
      </c>
      <c r="G73" s="298"/>
    </row>
    <row r="74" spans="2:9" x14ac:dyDescent="0.25">
      <c r="B74" s="329"/>
      <c r="C74" s="297"/>
      <c r="D74" s="297"/>
      <c r="E74" s="588" t="s">
        <v>317</v>
      </c>
      <c r="F74" s="589"/>
      <c r="G74" s="59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69" t="s">
        <v>240</v>
      </c>
      <c r="C77" s="570"/>
      <c r="D77" s="570"/>
      <c r="E77" s="570"/>
      <c r="F77" s="570"/>
      <c r="G77" s="571"/>
    </row>
    <row r="78" spans="2:9" x14ac:dyDescent="0.25">
      <c r="B78" s="585" t="s">
        <v>325</v>
      </c>
      <c r="C78" s="586"/>
      <c r="D78" s="586"/>
      <c r="E78" s="586"/>
      <c r="F78" s="608" t="str">
        <f>MASTERSHEET!R4</f>
        <v>Chaitanya Anil Deshmukh</v>
      </c>
      <c r="G78" s="60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613" t="s">
        <v>467</v>
      </c>
      <c r="E88" s="613"/>
      <c r="F88" s="613"/>
      <c r="G88" s="614"/>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0" t="s">
        <v>346</v>
      </c>
      <c r="C97" s="611"/>
      <c r="D97" s="611"/>
      <c r="E97" s="611"/>
      <c r="F97" s="611"/>
      <c r="G97" s="612"/>
      <c r="H97" s="38"/>
    </row>
    <row r="98" spans="2:8" ht="15.75" customHeight="1" x14ac:dyDescent="0.25">
      <c r="B98" s="610" t="s">
        <v>336</v>
      </c>
      <c r="C98" s="611"/>
      <c r="D98" s="611"/>
      <c r="E98" s="611"/>
      <c r="F98" s="611"/>
      <c r="G98" s="61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0" t="s">
        <v>337</v>
      </c>
      <c r="C101" s="611"/>
      <c r="D101" s="611"/>
      <c r="E101" s="611"/>
      <c r="F101" s="611"/>
      <c r="G101" s="612"/>
      <c r="H101" s="38"/>
    </row>
    <row r="102" spans="2:8" ht="16.5" x14ac:dyDescent="0.25">
      <c r="B102" s="610" t="s">
        <v>338</v>
      </c>
      <c r="C102" s="611"/>
      <c r="D102" s="611"/>
      <c r="E102" s="611"/>
      <c r="F102" s="611"/>
      <c r="G102" s="612"/>
      <c r="H102" s="38"/>
    </row>
    <row r="103" spans="2:8" ht="16.5" x14ac:dyDescent="0.3">
      <c r="B103" s="226"/>
      <c r="C103" s="225"/>
      <c r="D103" s="221"/>
      <c r="E103" s="221"/>
      <c r="F103" s="221"/>
      <c r="G103" s="224"/>
      <c r="H103" s="38"/>
    </row>
    <row r="104" spans="2:8" ht="15.75" customHeight="1" x14ac:dyDescent="0.25">
      <c r="B104" s="610" t="s">
        <v>347</v>
      </c>
      <c r="C104" s="611"/>
      <c r="D104" s="611"/>
      <c r="E104" s="611"/>
      <c r="F104" s="611"/>
      <c r="G104" s="61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0" t="s">
        <v>243</v>
      </c>
      <c r="C109" s="611"/>
      <c r="D109" s="611"/>
      <c r="E109" s="611"/>
      <c r="F109" s="611"/>
      <c r="G109" s="612"/>
      <c r="H109" s="38"/>
    </row>
    <row r="110" spans="2:8" ht="16.5" x14ac:dyDescent="0.3">
      <c r="B110" s="222"/>
      <c r="C110" s="221"/>
      <c r="D110" s="221"/>
      <c r="E110" s="221"/>
      <c r="F110" s="221"/>
      <c r="G110" s="224"/>
      <c r="H110" s="38"/>
    </row>
    <row r="111" spans="2:8" ht="15.75" customHeight="1" x14ac:dyDescent="0.25">
      <c r="B111" s="544" t="s">
        <v>342</v>
      </c>
      <c r="C111" s="545"/>
      <c r="D111" s="545"/>
      <c r="E111" s="545"/>
      <c r="F111" s="545"/>
      <c r="G111" s="54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7" t="s">
        <v>447</v>
      </c>
      <c r="C114" s="548"/>
      <c r="D114" s="548"/>
      <c r="E114" s="548"/>
      <c r="F114" s="548"/>
      <c r="G114" s="549"/>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77" workbookViewId="0">
      <selection activeCell="H116" sqref="H116"/>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3"/>
      <c r="B3" s="374"/>
      <c r="C3" s="374"/>
      <c r="D3" s="374"/>
      <c r="E3" s="374"/>
      <c r="F3" s="374"/>
      <c r="G3" s="374"/>
      <c r="H3" s="374"/>
      <c r="I3" s="375"/>
    </row>
    <row r="4" spans="1:10" ht="18" x14ac:dyDescent="0.25">
      <c r="A4" s="627" t="s">
        <v>353</v>
      </c>
      <c r="B4" s="628"/>
      <c r="C4" s="628"/>
      <c r="D4" s="628"/>
      <c r="E4" s="628"/>
      <c r="F4" s="628"/>
      <c r="G4" s="628"/>
      <c r="H4" s="628"/>
      <c r="I4" s="62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0" t="s">
        <v>468</v>
      </c>
      <c r="B7" s="631"/>
      <c r="C7" s="631"/>
      <c r="D7" s="631"/>
      <c r="E7" s="631"/>
      <c r="F7" s="631"/>
      <c r="G7" s="631"/>
      <c r="H7" s="631"/>
      <c r="I7" s="632"/>
    </row>
    <row r="8" spans="1:10" x14ac:dyDescent="0.2">
      <c r="A8" s="377" t="s">
        <v>354</v>
      </c>
      <c r="B8" s="378"/>
      <c r="C8" s="378"/>
      <c r="D8" s="378"/>
      <c r="E8" s="378"/>
      <c r="F8" s="378"/>
      <c r="G8" s="378"/>
      <c r="H8" s="378"/>
      <c r="I8" s="379"/>
    </row>
    <row r="9" spans="1:10" x14ac:dyDescent="0.2">
      <c r="A9" s="630" t="s">
        <v>355</v>
      </c>
      <c r="B9" s="631"/>
      <c r="C9" s="631"/>
      <c r="D9" s="631"/>
      <c r="E9" s="631"/>
      <c r="F9" s="631"/>
      <c r="G9" s="631"/>
      <c r="H9" s="631"/>
      <c r="I9" s="632"/>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0" t="s">
        <v>358</v>
      </c>
      <c r="B14" s="631"/>
      <c r="C14" s="631"/>
      <c r="D14" s="633" t="str">
        <f>UPPER(CONCATENATE(MASTERSHEET!B4," ", MASTERSHEET!D4," ",MASTERSHEET!F4))</f>
        <v>CHAITANYA ANIL DESHMUKH</v>
      </c>
      <c r="E14" s="633"/>
      <c r="F14" s="633"/>
      <c r="G14" s="633"/>
      <c r="H14" s="633"/>
      <c r="I14" s="634"/>
    </row>
    <row r="15" spans="1:10" ht="39" customHeight="1" x14ac:dyDescent="0.2">
      <c r="A15" s="615" t="s">
        <v>420</v>
      </c>
      <c r="B15" s="616"/>
      <c r="C15" s="616"/>
      <c r="D15" s="616"/>
      <c r="E15" s="616"/>
      <c r="F15" s="616"/>
      <c r="G15" s="616"/>
      <c r="H15" s="616"/>
      <c r="I15" s="617"/>
      <c r="J15" s="380"/>
    </row>
    <row r="16" spans="1:10" ht="4.5" customHeight="1" x14ac:dyDescent="0.2">
      <c r="A16" s="373"/>
      <c r="B16" s="381"/>
      <c r="C16" s="381"/>
      <c r="D16" s="381"/>
      <c r="E16" s="381"/>
      <c r="F16" s="381"/>
      <c r="G16" s="381"/>
      <c r="H16" s="381"/>
      <c r="I16" s="382"/>
    </row>
    <row r="17" spans="1:10" ht="30.75" customHeight="1" x14ac:dyDescent="0.2">
      <c r="A17" s="618" t="s">
        <v>421</v>
      </c>
      <c r="B17" s="619"/>
      <c r="C17" s="619"/>
      <c r="D17" s="619"/>
      <c r="E17" s="619"/>
      <c r="F17" s="619"/>
      <c r="G17" s="619"/>
      <c r="H17" s="619"/>
      <c r="I17" s="620"/>
      <c r="J17" s="383"/>
    </row>
    <row r="18" spans="1:10" ht="7.5" customHeight="1" x14ac:dyDescent="0.2">
      <c r="A18" s="635"/>
      <c r="B18" s="636"/>
      <c r="C18" s="636"/>
      <c r="D18" s="636"/>
      <c r="E18" s="636"/>
      <c r="F18" s="636"/>
      <c r="G18" s="636"/>
      <c r="H18" s="636"/>
      <c r="I18" s="637"/>
    </row>
    <row r="19" spans="1:10" x14ac:dyDescent="0.2">
      <c r="A19" s="635" t="s">
        <v>359</v>
      </c>
      <c r="B19" s="636"/>
      <c r="C19" s="636"/>
      <c r="D19" s="636"/>
      <c r="E19" s="636"/>
      <c r="F19" s="636"/>
      <c r="G19" s="636"/>
      <c r="H19" s="636"/>
      <c r="I19" s="637"/>
    </row>
    <row r="20" spans="1:10" ht="7.5" customHeight="1" x14ac:dyDescent="0.2">
      <c r="A20" s="635"/>
      <c r="B20" s="636"/>
      <c r="C20" s="636"/>
      <c r="D20" s="636"/>
      <c r="E20" s="636"/>
      <c r="F20" s="636"/>
      <c r="G20" s="636"/>
      <c r="H20" s="636"/>
      <c r="I20" s="637"/>
    </row>
    <row r="21" spans="1:10" x14ac:dyDescent="0.2">
      <c r="A21" s="635" t="s">
        <v>360</v>
      </c>
      <c r="B21" s="636"/>
      <c r="C21" s="636"/>
      <c r="D21" s="636"/>
      <c r="E21" s="636"/>
      <c r="F21" s="636"/>
      <c r="G21" s="636"/>
      <c r="H21" s="636"/>
      <c r="I21" s="637"/>
    </row>
    <row r="22" spans="1:10" x14ac:dyDescent="0.2">
      <c r="A22" s="635" t="s">
        <v>361</v>
      </c>
      <c r="B22" s="636"/>
      <c r="C22" s="636"/>
      <c r="D22" s="636"/>
      <c r="E22" s="636"/>
      <c r="F22" s="636"/>
      <c r="G22" s="636"/>
      <c r="H22" s="636"/>
      <c r="I22" s="637"/>
    </row>
    <row r="23" spans="1:10" ht="5.25" customHeight="1" x14ac:dyDescent="0.2">
      <c r="A23" s="635"/>
      <c r="B23" s="636"/>
      <c r="C23" s="636"/>
      <c r="D23" s="636"/>
      <c r="E23" s="636"/>
      <c r="F23" s="636"/>
      <c r="G23" s="636"/>
      <c r="H23" s="636"/>
      <c r="I23" s="637"/>
    </row>
    <row r="24" spans="1:10" ht="30.75" customHeight="1" x14ac:dyDescent="0.2">
      <c r="A24" s="638" t="s">
        <v>422</v>
      </c>
      <c r="B24" s="639"/>
      <c r="C24" s="639"/>
      <c r="D24" s="639"/>
      <c r="E24" s="639"/>
      <c r="F24" s="639"/>
      <c r="G24" s="639"/>
      <c r="H24" s="639"/>
      <c r="I24" s="640"/>
    </row>
    <row r="25" spans="1:10" ht="7.5" customHeight="1" x14ac:dyDescent="0.2">
      <c r="A25" s="635"/>
      <c r="B25" s="636"/>
      <c r="C25" s="636"/>
      <c r="D25" s="636"/>
      <c r="E25" s="636"/>
      <c r="F25" s="636"/>
      <c r="G25" s="636"/>
      <c r="H25" s="636"/>
      <c r="I25" s="637"/>
    </row>
    <row r="26" spans="1:10" ht="15" customHeight="1" x14ac:dyDescent="0.2">
      <c r="A26" s="635" t="s">
        <v>362</v>
      </c>
      <c r="B26" s="636"/>
      <c r="C26" s="636"/>
      <c r="D26" s="636"/>
      <c r="E26" s="636"/>
      <c r="F26" s="636"/>
      <c r="G26" s="636"/>
      <c r="H26" s="636"/>
      <c r="I26" s="637"/>
    </row>
    <row r="27" spans="1:10" ht="6" customHeight="1" x14ac:dyDescent="0.2">
      <c r="A27" s="635"/>
      <c r="B27" s="636"/>
      <c r="C27" s="636"/>
      <c r="D27" s="636"/>
      <c r="E27" s="636"/>
      <c r="F27" s="636"/>
      <c r="G27" s="636"/>
      <c r="H27" s="636"/>
      <c r="I27" s="637"/>
    </row>
    <row r="28" spans="1:10" ht="18" x14ac:dyDescent="0.2">
      <c r="A28" s="647" t="s">
        <v>363</v>
      </c>
      <c r="B28" s="648"/>
      <c r="C28" s="648"/>
      <c r="D28" s="648"/>
      <c r="E28" s="648"/>
      <c r="F28" s="648"/>
      <c r="G28" s="648"/>
      <c r="H28" s="648"/>
      <c r="I28" s="649"/>
    </row>
    <row r="29" spans="1:10" ht="6" customHeight="1" x14ac:dyDescent="0.2">
      <c r="A29" s="635"/>
      <c r="B29" s="636"/>
      <c r="C29" s="636"/>
      <c r="D29" s="636"/>
      <c r="E29" s="636"/>
      <c r="F29" s="636"/>
      <c r="G29" s="636"/>
      <c r="H29" s="636"/>
      <c r="I29" s="637"/>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ANIL DESHMUKH</v>
      </c>
      <c r="C32" s="653"/>
      <c r="D32" s="653"/>
      <c r="E32" s="654"/>
      <c r="F32" s="652" t="str">
        <f>+MASTERSHEET!C39</f>
        <v>FATHER</v>
      </c>
      <c r="G32" s="654"/>
      <c r="H32" s="393">
        <f>+MASTERSHEET!E39</f>
        <v>55</v>
      </c>
      <c r="I32" s="394">
        <f>+MASTERSHEET!F39</f>
        <v>1</v>
      </c>
    </row>
    <row r="33" spans="1:256" x14ac:dyDescent="0.2">
      <c r="A33" s="392" t="s">
        <v>375</v>
      </c>
      <c r="B33" s="652"/>
      <c r="C33" s="653"/>
      <c r="D33" s="653"/>
      <c r="E33" s="654"/>
      <c r="F33" s="655"/>
      <c r="G33" s="655"/>
      <c r="H33" s="393"/>
      <c r="I33" s="395"/>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56"/>
      <c r="B36" s="657"/>
      <c r="C36" s="657"/>
      <c r="D36" s="657"/>
      <c r="E36" s="657"/>
      <c r="F36" s="657"/>
      <c r="G36" s="657"/>
      <c r="H36" s="657"/>
      <c r="I36" s="658"/>
    </row>
    <row r="37" spans="1:256" ht="5.25" customHeight="1" x14ac:dyDescent="0.2">
      <c r="A37" s="659"/>
      <c r="B37" s="660"/>
      <c r="C37" s="660"/>
      <c r="D37" s="660"/>
      <c r="E37" s="660"/>
      <c r="F37" s="660"/>
      <c r="G37" s="660"/>
      <c r="H37" s="660"/>
      <c r="I37" s="661"/>
      <c r="J37" s="374"/>
    </row>
    <row r="38" spans="1:256" ht="6" customHeight="1" thickBot="1" x14ac:dyDescent="0.25">
      <c r="A38" s="656"/>
      <c r="B38" s="657"/>
      <c r="C38" s="657"/>
      <c r="D38" s="657"/>
      <c r="E38" s="657"/>
      <c r="F38" s="657"/>
      <c r="G38" s="657"/>
      <c r="H38" s="657"/>
      <c r="I38" s="658"/>
      <c r="J38" s="374"/>
    </row>
    <row r="39" spans="1:256" ht="18" x14ac:dyDescent="0.2">
      <c r="A39" s="647" t="s">
        <v>378</v>
      </c>
      <c r="B39" s="648"/>
      <c r="C39" s="648"/>
      <c r="D39" s="648"/>
      <c r="E39" s="648"/>
      <c r="F39" s="648"/>
      <c r="G39" s="648"/>
      <c r="H39" s="648"/>
      <c r="I39" s="649"/>
    </row>
    <row r="40" spans="1:256" x14ac:dyDescent="0.2">
      <c r="A40" s="635"/>
      <c r="B40" s="636"/>
      <c r="C40" s="636"/>
      <c r="D40" s="636"/>
      <c r="E40" s="636"/>
      <c r="F40" s="636"/>
      <c r="G40" s="636"/>
      <c r="H40" s="636"/>
      <c r="I40" s="637"/>
    </row>
    <row r="41" spans="1:256" ht="15" customHeight="1" x14ac:dyDescent="0.2">
      <c r="A41" s="227">
        <v>1</v>
      </c>
      <c r="B41" s="641" t="s">
        <v>379</v>
      </c>
      <c r="C41" s="641"/>
      <c r="D41" s="641"/>
      <c r="E41" s="396" t="s">
        <v>330</v>
      </c>
      <c r="F41" s="642" t="str">
        <f>+D14</f>
        <v>CHAITANYA ANIL DESHMUKH</v>
      </c>
      <c r="G41" s="642"/>
      <c r="H41" s="642"/>
      <c r="I41" s="643"/>
    </row>
    <row r="42" spans="1:256" ht="14.25" customHeight="1" x14ac:dyDescent="0.2">
      <c r="A42" s="227">
        <v>2</v>
      </c>
      <c r="B42" s="641" t="s">
        <v>380</v>
      </c>
      <c r="C42" s="641"/>
      <c r="D42" s="641"/>
      <c r="E42" s="396" t="s">
        <v>330</v>
      </c>
      <c r="F42" s="644" t="str">
        <f>UPPER(+MASTERSHEET!B7)</f>
        <v>MALE</v>
      </c>
      <c r="G42" s="644"/>
      <c r="H42" s="644"/>
      <c r="I42" s="645"/>
    </row>
    <row r="43" spans="1:256" ht="15" customHeight="1" x14ac:dyDescent="0.2">
      <c r="A43" s="227">
        <v>3</v>
      </c>
      <c r="B43" s="641" t="s">
        <v>381</v>
      </c>
      <c r="C43" s="641"/>
      <c r="D43" s="641"/>
      <c r="E43" s="396" t="s">
        <v>330</v>
      </c>
      <c r="F43" s="646" t="s">
        <v>419</v>
      </c>
      <c r="G43" s="644"/>
      <c r="H43" s="644"/>
      <c r="I43" s="645"/>
    </row>
    <row r="44" spans="1:256" ht="15.75" customHeight="1" x14ac:dyDescent="0.2">
      <c r="A44" s="227">
        <v>4</v>
      </c>
      <c r="B44" s="641" t="s">
        <v>382</v>
      </c>
      <c r="C44" s="641"/>
      <c r="D44" s="641"/>
      <c r="E44" s="396" t="s">
        <v>330</v>
      </c>
      <c r="F44" s="644" t="str">
        <f>UPPER(+MASTERSHEET!D7)</f>
        <v>UNMARRIED</v>
      </c>
      <c r="G44" s="644"/>
      <c r="H44" s="644"/>
      <c r="I44" s="645"/>
    </row>
    <row r="45" spans="1:256" ht="18.75" customHeight="1" x14ac:dyDescent="0.2">
      <c r="A45" s="227">
        <v>5</v>
      </c>
      <c r="B45" s="641" t="s">
        <v>383</v>
      </c>
      <c r="C45" s="641"/>
      <c r="D45" s="641"/>
      <c r="E45" s="396" t="s">
        <v>330</v>
      </c>
      <c r="F45" s="646" t="str">
        <f>UPPER(+MASTERSHEET!D6)</f>
        <v>PUNE</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x14ac:dyDescent="0.2">
      <c r="A46" s="227">
        <v>6</v>
      </c>
      <c r="B46" s="641" t="s">
        <v>384</v>
      </c>
      <c r="C46" s="641"/>
      <c r="D46" s="641"/>
      <c r="E46" s="396" t="s">
        <v>330</v>
      </c>
      <c r="F46" s="646" t="str">
        <f>UPPER(+MASTERSHEET!B5)</f>
        <v>ANALYST</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x14ac:dyDescent="0.2">
      <c r="A47" s="227">
        <v>7</v>
      </c>
      <c r="B47" s="641" t="s">
        <v>385</v>
      </c>
      <c r="C47" s="641"/>
      <c r="D47" s="641"/>
      <c r="E47" s="396" t="s">
        <v>330</v>
      </c>
      <c r="F47" s="664">
        <f>+MASTERSHEET!B6</f>
        <v>43362</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x14ac:dyDescent="0.2">
      <c r="A48" s="227">
        <v>8</v>
      </c>
      <c r="B48" s="641" t="s">
        <v>386</v>
      </c>
      <c r="C48" s="641"/>
      <c r="D48" s="641"/>
      <c r="E48" s="396" t="s">
        <v>330</v>
      </c>
      <c r="F48" s="674" t="str">
        <f>PROPER(CONCATENATE(MASTERSHEET!B25,", ",MASTERSHEET!B26," ,",MASTERSHEET!B27,", ",MASTERSHEET!B28," , ",MASTERSHEET!B29))</f>
        <v>Sanskriti Nagar, Near Railway Station ,Tupe Wasti, Uruli Kanchan , Maharashtra 412202</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x14ac:dyDescent="0.2">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3"/>
      <c r="F52" s="663"/>
      <c r="G52" s="636" t="s">
        <v>389</v>
      </c>
      <c r="H52" s="636"/>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3"/>
      <c r="F53" s="663"/>
      <c r="G53" s="636" t="s">
        <v>169</v>
      </c>
      <c r="H53" s="636"/>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x14ac:dyDescent="0.2">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x14ac:dyDescent="0.2">
      <c r="A56" s="635" t="s">
        <v>392</v>
      </c>
      <c r="B56" s="636"/>
      <c r="C56" s="232" t="str">
        <f>UPPER(+MASTERSHEET!D6 )</f>
        <v>PUNE</v>
      </c>
      <c r="D56" s="232"/>
      <c r="E56" s="232"/>
      <c r="F56" s="232"/>
      <c r="G56" s="232"/>
      <c r="H56" s="232"/>
      <c r="I56" s="370"/>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x14ac:dyDescent="0.2">
      <c r="A57" s="635" t="s">
        <v>393</v>
      </c>
      <c r="B57" s="636"/>
      <c r="C57" s="233">
        <f>+MASTERSHEET!B6</f>
        <v>43362</v>
      </c>
      <c r="D57" s="232"/>
      <c r="E57" s="232"/>
      <c r="F57" s="669" t="s">
        <v>394</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x14ac:dyDescent="0.2">
      <c r="A58" s="368"/>
      <c r="B58" s="232"/>
      <c r="C58" s="232"/>
      <c r="D58" s="232"/>
      <c r="E58" s="232"/>
      <c r="F58" s="636" t="s">
        <v>395</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x14ac:dyDescent="0.2">
      <c r="A59" s="368" t="s">
        <v>396</v>
      </c>
      <c r="B59" s="232"/>
      <c r="C59" s="232"/>
      <c r="D59" s="232"/>
      <c r="E59" s="232"/>
      <c r="F59" s="636" t="s">
        <v>397</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x14ac:dyDescent="0.25">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x14ac:dyDescent="0.25">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x14ac:dyDescent="0.2">
      <c r="A62" s="671" t="s">
        <v>398</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x14ac:dyDescent="0.2">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x14ac:dyDescent="0.2">
      <c r="A64" s="635" t="s">
        <v>399</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x14ac:dyDescent="0.2">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x14ac:dyDescent="0.2">
      <c r="A66" s="676" t="s">
        <v>400</v>
      </c>
      <c r="B66" s="669"/>
      <c r="C66" s="669"/>
      <c r="D66" s="669"/>
      <c r="E66" s="669"/>
      <c r="F66" s="232"/>
      <c r="G66" s="669" t="s">
        <v>401</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7"/>
      <c r="C68" s="677"/>
      <c r="D68" s="677"/>
      <c r="E68" s="677"/>
      <c r="F68" s="369" t="s">
        <v>403</v>
      </c>
      <c r="G68" s="232"/>
      <c r="H68" s="232"/>
      <c r="I68" s="370"/>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x14ac:dyDescent="0.2">
      <c r="A71" s="368" t="s">
        <v>404</v>
      </c>
      <c r="B71" s="677"/>
      <c r="C71" s="677"/>
      <c r="D71" s="677"/>
      <c r="E71" s="677"/>
      <c r="F71" s="369" t="s">
        <v>405</v>
      </c>
      <c r="G71" s="232"/>
      <c r="H71" s="232"/>
      <c r="I71" s="370"/>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x14ac:dyDescent="0.2">
      <c r="A72" s="635"/>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6" customFormat="1" x14ac:dyDescent="0.2">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6" customFormat="1" ht="12.75" customHeight="1" x14ac:dyDescent="0.2">
      <c r="A74" s="635" t="s">
        <v>406</v>
      </c>
      <c r="B74" s="636"/>
      <c r="C74" s="232" t="str">
        <f>UPPER(+MASTERSHEET!D6 )</f>
        <v>PUNE</v>
      </c>
      <c r="D74" s="232"/>
      <c r="E74" s="232"/>
      <c r="F74" s="232"/>
      <c r="G74" s="232"/>
      <c r="H74" s="232"/>
      <c r="I74" s="370"/>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6" customFormat="1" ht="14.25" customHeight="1" x14ac:dyDescent="0.2">
      <c r="A75" s="635" t="s">
        <v>393</v>
      </c>
      <c r="B75" s="636"/>
      <c r="C75" s="233">
        <f>+MASTERSHEET!B6</f>
        <v>43362</v>
      </c>
      <c r="D75" s="232"/>
      <c r="E75" s="232"/>
      <c r="F75" s="232"/>
      <c r="G75" s="232"/>
      <c r="H75" s="232"/>
      <c r="I75" s="370"/>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6" customFormat="1" x14ac:dyDescent="0.2">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6" customFormat="1" ht="13.5" thickBot="1" x14ac:dyDescent="0.25">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6" customFormat="1" ht="13.5" thickBot="1" x14ac:dyDescent="0.25">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6" customFormat="1" ht="18" x14ac:dyDescent="0.2">
      <c r="A79" s="647" t="s">
        <v>407</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6" customFormat="1" x14ac:dyDescent="0.2">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6" customFormat="1" x14ac:dyDescent="0.2">
      <c r="A81" s="635" t="s">
        <v>408</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6" customFormat="1" ht="12.75" customHeight="1" x14ac:dyDescent="0.2">
      <c r="A82" s="635" t="s">
        <v>446</v>
      </c>
      <c r="B82" s="636"/>
      <c r="C82" s="636"/>
      <c r="D82" s="232"/>
      <c r="E82" s="232"/>
      <c r="F82" s="232"/>
      <c r="G82" s="232"/>
      <c r="H82" s="232"/>
      <c r="I82" s="370"/>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6" customFormat="1" x14ac:dyDescent="0.2">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6" customFormat="1" ht="12.75" customHeight="1" x14ac:dyDescent="0.2">
      <c r="A84" s="368" t="s">
        <v>409</v>
      </c>
      <c r="B84" s="232"/>
      <c r="C84" s="232"/>
      <c r="D84" s="232"/>
      <c r="E84" s="636" t="s">
        <v>410</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6" customFormat="1" ht="12.75" customHeight="1" x14ac:dyDescent="0.2">
      <c r="A85" s="368" t="s">
        <v>411</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6" customFormat="1" x14ac:dyDescent="0.2">
      <c r="A86" s="368"/>
      <c r="B86" s="232"/>
      <c r="C86" s="232"/>
      <c r="D86" s="232"/>
      <c r="E86" s="232"/>
      <c r="F86" s="232"/>
      <c r="G86" s="232"/>
      <c r="H86" s="232"/>
      <c r="I86" s="370"/>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69" t="s">
        <v>468</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6" customFormat="1" x14ac:dyDescent="0.2">
      <c r="A89" s="368"/>
      <c r="B89" s="232"/>
      <c r="C89" s="232"/>
      <c r="D89" s="232"/>
      <c r="E89" s="669" t="s">
        <v>412</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6" customFormat="1" x14ac:dyDescent="0.2">
      <c r="A90" s="368"/>
      <c r="B90" s="232"/>
      <c r="C90" s="232"/>
      <c r="D90" s="232"/>
      <c r="E90" s="669" t="s">
        <v>413</v>
      </c>
      <c r="F90" s="669"/>
      <c r="G90" s="669"/>
      <c r="H90" s="669"/>
      <c r="I90" s="670"/>
    </row>
    <row r="91" spans="1:256" s="406" customFormat="1" x14ac:dyDescent="0.2">
      <c r="A91" s="368"/>
      <c r="B91" s="232"/>
      <c r="C91" s="232"/>
      <c r="D91" s="232"/>
      <c r="E91" s="669" t="s">
        <v>414</v>
      </c>
      <c r="F91" s="669"/>
      <c r="G91" s="669"/>
      <c r="H91" s="669"/>
      <c r="I91" s="670"/>
    </row>
    <row r="92" spans="1:256" s="406" customFormat="1" x14ac:dyDescent="0.2">
      <c r="A92" s="368"/>
      <c r="B92" s="232"/>
      <c r="C92" s="232"/>
      <c r="D92" s="232"/>
      <c r="E92" s="232"/>
      <c r="F92" s="232"/>
      <c r="G92" s="232"/>
      <c r="H92" s="232"/>
      <c r="I92" s="370"/>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6" customFormat="1" x14ac:dyDescent="0.2">
      <c r="A93" s="635" t="s">
        <v>393</v>
      </c>
      <c r="B93" s="636"/>
      <c r="C93" s="233">
        <f>+C75</f>
        <v>43362</v>
      </c>
      <c r="D93" s="232"/>
      <c r="E93" s="232"/>
      <c r="F93" s="232"/>
      <c r="G93" s="232"/>
      <c r="H93" s="232"/>
      <c r="I93" s="370"/>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6" customFormat="1" x14ac:dyDescent="0.2">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6" customFormat="1" x14ac:dyDescent="0.2">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6" customFormat="1" x14ac:dyDescent="0.2">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6" customFormat="1" ht="18" x14ac:dyDescent="0.2">
      <c r="A97" s="647" t="s">
        <v>415</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6" customFormat="1" x14ac:dyDescent="0.2">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6" customFormat="1" x14ac:dyDescent="0.2">
      <c r="A99" s="635" t="s">
        <v>416</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6" customFormat="1" x14ac:dyDescent="0.2">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6" customFormat="1" x14ac:dyDescent="0.2">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6" customFormat="1" x14ac:dyDescent="0.2">
      <c r="A102" s="676"/>
      <c r="B102" s="669"/>
      <c r="C102" s="669"/>
      <c r="D102" s="669"/>
      <c r="E102" s="669"/>
      <c r="F102" s="669" t="s">
        <v>394</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6" customFormat="1" x14ac:dyDescent="0.2">
      <c r="A103" s="412"/>
      <c r="B103" s="410"/>
      <c r="C103" s="410"/>
      <c r="D103" s="410"/>
      <c r="E103" s="410"/>
      <c r="F103" s="410"/>
      <c r="G103" s="410"/>
      <c r="H103" s="410"/>
      <c r="I103" s="411"/>
    </row>
    <row r="104" spans="1:256" s="406" customFormat="1" ht="12.75" customHeight="1" x14ac:dyDescent="0.2">
      <c r="A104" s="676" t="s">
        <v>51</v>
      </c>
      <c r="B104" s="669"/>
      <c r="C104" s="371">
        <f>+C93</f>
        <v>43362</v>
      </c>
      <c r="D104" s="372"/>
      <c r="E104" s="372"/>
      <c r="F104" s="669" t="s">
        <v>417</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6" customFormat="1" x14ac:dyDescent="0.2">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6" customFormat="1" x14ac:dyDescent="0.2">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6" customFormat="1" x14ac:dyDescent="0.2">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6" customFormat="1" x14ac:dyDescent="0.2">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6" customFormat="1" x14ac:dyDescent="0.2">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6" customFormat="1" x14ac:dyDescent="0.2">
      <c r="A110" s="635" t="s">
        <v>418</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6" customFormat="1" x14ac:dyDescent="0.2">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6" customFormat="1" x14ac:dyDescent="0.2">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6" customFormat="1" ht="13.5" thickBot="1" x14ac:dyDescent="0.25">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5"/>
      <c r="C7" s="525"/>
      <c r="D7" s="525"/>
      <c r="E7" s="525"/>
      <c r="F7" s="525"/>
      <c r="G7" s="680"/>
      <c r="H7" s="38"/>
    </row>
    <row r="8" spans="1:8" x14ac:dyDescent="0.25">
      <c r="A8" s="679" t="s">
        <v>55</v>
      </c>
      <c r="B8" s="525"/>
      <c r="C8" s="525"/>
      <c r="D8" s="525"/>
      <c r="E8" s="525"/>
      <c r="F8" s="525"/>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Chaitanya</v>
      </c>
      <c r="D31" s="37" t="str">
        <f>MASTERSHEET!D4</f>
        <v>Anil</v>
      </c>
      <c r="E31" s="37" t="str">
        <f>MASTERSHEET!F4</f>
        <v>Deshmukh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Deshmukh, Chaitanya</cp:lastModifiedBy>
  <cp:lastPrinted>2015-12-01T11:26:18Z</cp:lastPrinted>
  <dcterms:created xsi:type="dcterms:W3CDTF">2006-10-17T09:26:01Z</dcterms:created>
  <dcterms:modified xsi:type="dcterms:W3CDTF">2018-12-12T08:50:51Z</dcterms:modified>
</cp:coreProperties>
</file>