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2" i="1" l="1"/>
  <c r="C12" i="1"/>
  <c r="F12" i="1"/>
  <c r="F20" i="1" l="1"/>
  <c r="F18" i="1"/>
  <c r="F15" i="1"/>
  <c r="F7" i="1"/>
  <c r="F3" i="1"/>
  <c r="C23" i="1"/>
  <c r="D23" i="1" s="1"/>
  <c r="C24" i="1" s="1"/>
  <c r="D24" i="1" s="1"/>
  <c r="D22" i="1" s="1"/>
  <c r="E22" i="1" s="1"/>
  <c r="C4" i="1"/>
  <c r="D4" i="1" s="1"/>
  <c r="I4" i="1"/>
  <c r="J3" i="1" s="1"/>
  <c r="J4" i="1" s="1"/>
  <c r="K3" i="1" s="1"/>
  <c r="K4" i="1" s="1"/>
  <c r="L3" i="1" s="1"/>
  <c r="L4" i="1" s="1"/>
  <c r="M3" i="1" s="1"/>
  <c r="M4" i="1" s="1"/>
  <c r="N3" i="1" s="1"/>
  <c r="N4" i="1" s="1"/>
  <c r="O3" i="1" s="1"/>
  <c r="O4" i="1" s="1"/>
  <c r="P3" i="1" s="1"/>
  <c r="P4" i="1" s="1"/>
  <c r="Q3" i="1" s="1"/>
  <c r="Q4" i="1" s="1"/>
  <c r="R3" i="1" s="1"/>
  <c r="R4" i="1" s="1"/>
  <c r="S3" i="1" s="1"/>
  <c r="S4" i="1" s="1"/>
  <c r="T3" i="1" s="1"/>
  <c r="T4" i="1" s="1"/>
  <c r="U3" i="1" s="1"/>
  <c r="U4" i="1" s="1"/>
  <c r="V3" i="1" s="1"/>
  <c r="V4" i="1" s="1"/>
  <c r="W3" i="1" s="1"/>
  <c r="W4" i="1" s="1"/>
  <c r="X3" i="1" s="1"/>
  <c r="X4" i="1" s="1"/>
  <c r="Y3" i="1" s="1"/>
  <c r="Y4" i="1" s="1"/>
  <c r="Z3" i="1" s="1"/>
  <c r="Z4" i="1" s="1"/>
  <c r="AA3" i="1" s="1"/>
  <c r="AA4" i="1" s="1"/>
  <c r="AB3" i="1" s="1"/>
  <c r="AB4" i="1" s="1"/>
  <c r="AC3" i="1" s="1"/>
  <c r="AC4" i="1" s="1"/>
  <c r="AD3" i="1" s="1"/>
  <c r="AD4" i="1" s="1"/>
  <c r="AE3" i="1" s="1"/>
  <c r="AE4" i="1" s="1"/>
  <c r="AF3" i="1" s="1"/>
  <c r="AF4" i="1" s="1"/>
  <c r="AG3" i="1" s="1"/>
  <c r="AG4" i="1" s="1"/>
  <c r="AH3" i="1" s="1"/>
  <c r="AH4" i="1" s="1"/>
  <c r="AI3" i="1" s="1"/>
  <c r="AI4" i="1" s="1"/>
  <c r="AJ3" i="1" s="1"/>
  <c r="AJ4" i="1" s="1"/>
  <c r="AK3" i="1" s="1"/>
  <c r="AK4" i="1" s="1"/>
  <c r="AL3" i="1" s="1"/>
  <c r="AL4" i="1" s="1"/>
  <c r="AM3" i="1" s="1"/>
  <c r="AM4" i="1" s="1"/>
  <c r="AN3" i="1" s="1"/>
  <c r="AN4" i="1" s="1"/>
  <c r="AO3" i="1" s="1"/>
  <c r="AO4" i="1" s="1"/>
  <c r="AP3" i="1" l="1"/>
  <c r="AP4" i="1" s="1"/>
  <c r="AQ3" i="1" s="1"/>
  <c r="AQ4" i="1" s="1"/>
  <c r="AR3" i="1" s="1"/>
  <c r="AR4" i="1" s="1"/>
  <c r="AS3" i="1" s="1"/>
  <c r="AS4" i="1" s="1"/>
  <c r="F30" i="1"/>
  <c r="E4" i="1"/>
  <c r="C5" i="1"/>
  <c r="D5" i="1" s="1"/>
  <c r="E24" i="1"/>
  <c r="E23" i="1"/>
  <c r="E5" i="1" l="1"/>
  <c r="C6" i="1"/>
  <c r="D6" i="1" s="1"/>
  <c r="C7" i="1" s="1"/>
  <c r="C8" i="1" s="1"/>
  <c r="D8" i="1" s="1"/>
  <c r="C9" i="1" l="1"/>
  <c r="D9" i="1" s="1"/>
  <c r="E8" i="1"/>
  <c r="D3" i="1"/>
  <c r="E3" i="1" s="1"/>
  <c r="E6" i="1"/>
  <c r="C10" i="1" l="1"/>
  <c r="D10" i="1" s="1"/>
  <c r="E9" i="1"/>
  <c r="C11" i="1" l="1"/>
  <c r="D11" i="1" s="1"/>
  <c r="E10" i="1"/>
  <c r="C13" i="1" l="1"/>
  <c r="D13" i="1" s="1"/>
  <c r="D7" i="1"/>
  <c r="E7" i="1" s="1"/>
  <c r="E11" i="1"/>
  <c r="C14" i="1" l="1"/>
  <c r="D14" i="1" s="1"/>
  <c r="C15" i="1" s="1"/>
  <c r="C16" i="1" s="1"/>
  <c r="D16" i="1" s="1"/>
  <c r="E13" i="1"/>
  <c r="C17" i="1" l="1"/>
  <c r="D17" i="1" s="1"/>
  <c r="E16" i="1"/>
  <c r="D12" i="1"/>
  <c r="E12" i="1" s="1"/>
  <c r="E14" i="1"/>
  <c r="E17" i="1" l="1"/>
  <c r="D15" i="1"/>
  <c r="E15" i="1" s="1"/>
  <c r="C18" i="1"/>
  <c r="C19" i="1" s="1"/>
  <c r="D19" i="1" s="1"/>
  <c r="E19" i="1" l="1"/>
  <c r="D18" i="1"/>
  <c r="E18" i="1" s="1"/>
  <c r="C20" i="1"/>
  <c r="C21" i="1" s="1"/>
  <c r="D21" i="1" s="1"/>
  <c r="D20" i="1" l="1"/>
  <c r="E20" i="1" s="1"/>
  <c r="E21" i="1"/>
</calcChain>
</file>

<file path=xl/sharedStrings.xml><?xml version="1.0" encoding="utf-8"?>
<sst xmlns="http://schemas.openxmlformats.org/spreadsheetml/2006/main" count="45" uniqueCount="37">
  <si>
    <t>Task</t>
  </si>
  <si>
    <t>Overall Algorithm</t>
  </si>
  <si>
    <t>Testing</t>
  </si>
  <si>
    <t>Grab Rubik's cube</t>
  </si>
  <si>
    <t>Solve Rubik's cube</t>
  </si>
  <si>
    <t>Manipulate Rubik's cube</t>
  </si>
  <si>
    <t>Return Rubik's cube</t>
  </si>
  <si>
    <t>Start Date</t>
  </si>
  <si>
    <t>End Date</t>
  </si>
  <si>
    <t>start</t>
  </si>
  <si>
    <t>end</t>
  </si>
  <si>
    <t>Exams</t>
  </si>
  <si>
    <t>Semester 1</t>
  </si>
  <si>
    <t>week</t>
  </si>
  <si>
    <t>Break</t>
  </si>
  <si>
    <t>Semester 2</t>
  </si>
  <si>
    <t>END</t>
  </si>
  <si>
    <t>Poster Presentation</t>
  </si>
  <si>
    <t>Research and determine best solution method</t>
  </si>
  <si>
    <t>Duration</t>
  </si>
  <si>
    <t>Raise cube into head camera vision</t>
  </si>
  <si>
    <t>Identify and save values of colours</t>
  </si>
  <si>
    <t>Motion planning to allow all sides to be analysed</t>
  </si>
  <si>
    <t>Implement into python and Testing</t>
  </si>
  <si>
    <t>Motion planning for each face rotation required</t>
  </si>
  <si>
    <t>Testing and Finalising</t>
  </si>
  <si>
    <t>Place cube in original position and Testing</t>
  </si>
  <si>
    <t>Motion planning to grab Rubik's cube</t>
  </si>
  <si>
    <t>Total</t>
  </si>
  <si>
    <t>26 Weeks Avaliable</t>
  </si>
  <si>
    <t>Days</t>
  </si>
  <si>
    <t>Weeks</t>
  </si>
  <si>
    <t>Total for Task</t>
  </si>
  <si>
    <t>Research best vision system for detecting cube</t>
  </si>
  <si>
    <t>Identity Cube colours</t>
  </si>
  <si>
    <t>Semester 1 Assessments</t>
  </si>
  <si>
    <t>Project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</si>
</sst>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0" fillId="14" borderId="0" xfId="0" applyFill="1"/>
    <xf numFmtId="0" fontId="0" fillId="4" borderId="0" xfId="0" applyFill="1"/>
    <xf numFmtId="0" fontId="0" fillId="8" borderId="0" xfId="0" applyFill="1" applyAlignment="1">
      <alignment horizontal="left" wrapText="1"/>
    </xf>
    <xf numFmtId="0" fontId="0" fillId="14" borderId="0" xfId="0" applyFill="1" applyAlignment="1">
      <alignment horizontal="left" wrapText="1"/>
    </xf>
    <xf numFmtId="0" fontId="0" fillId="15" borderId="0" xfId="0" applyFill="1" applyAlignment="1">
      <alignment horizontal="left" wrapText="1"/>
    </xf>
    <xf numFmtId="0" fontId="0" fillId="12" borderId="0" xfId="0" applyFill="1" applyAlignment="1">
      <alignment horizontal="left" wrapText="1"/>
    </xf>
    <xf numFmtId="0" fontId="0" fillId="4" borderId="0" xfId="0" applyFill="1" applyAlignment="1">
      <alignment wrapText="1"/>
    </xf>
    <xf numFmtId="16" fontId="0" fillId="0" borderId="0" xfId="0" applyNumberFormat="1"/>
    <xf numFmtId="0" fontId="0" fillId="7" borderId="0" xfId="0" applyFill="1" applyAlignment="1">
      <alignment horizontal="center"/>
    </xf>
    <xf numFmtId="0" fontId="0" fillId="11" borderId="0" xfId="0" applyFill="1" applyAlignment="1">
      <alignment horizontal="center"/>
    </xf>
    <xf numFmtId="16" fontId="0" fillId="14" borderId="0" xfId="0" applyNumberFormat="1" applyFill="1"/>
    <xf numFmtId="16" fontId="0" fillId="4" borderId="0" xfId="0" applyNumberFormat="1" applyFill="1"/>
    <xf numFmtId="0" fontId="0" fillId="12" borderId="0" xfId="0" applyFill="1"/>
    <xf numFmtId="16" fontId="0" fillId="12" borderId="0" xfId="0" applyNumberFormat="1" applyFill="1"/>
    <xf numFmtId="0" fontId="0" fillId="8" borderId="0" xfId="0" applyFill="1"/>
    <xf numFmtId="0" fontId="0" fillId="5" borderId="0" xfId="0" applyFill="1" applyAlignment="1">
      <alignment horizontal="center"/>
    </xf>
    <xf numFmtId="16" fontId="0" fillId="8" borderId="0" xfId="0" applyNumberFormat="1" applyFill="1"/>
    <xf numFmtId="0" fontId="0" fillId="13" borderId="0" xfId="0" applyFill="1" applyBorder="1" applyAlignment="1">
      <alignment horizontal="left" wrapText="1"/>
    </xf>
    <xf numFmtId="0" fontId="0" fillId="0" borderId="0" xfId="0" applyFill="1"/>
    <xf numFmtId="16" fontId="0" fillId="0" borderId="0" xfId="0" applyNumberFormat="1" applyFill="1"/>
    <xf numFmtId="0" fontId="0" fillId="0" borderId="0" xfId="0" applyFill="1" applyAlignment="1">
      <alignment horizontal="center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8" borderId="0" xfId="0" applyFill="1" applyAlignment="1">
      <alignment horizontal="left" vertical="top" wrapText="1"/>
    </xf>
    <xf numFmtId="0" fontId="2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right"/>
    </xf>
    <xf numFmtId="0" fontId="0" fillId="0" borderId="0" xfId="0" applyBorder="1" applyAlignment="1">
      <alignment horizontal="left"/>
    </xf>
    <xf numFmtId="16" fontId="0" fillId="0" borderId="0" xfId="0" applyNumberFormat="1" applyBorder="1"/>
    <xf numFmtId="0" fontId="0" fillId="0" borderId="0" xfId="0" applyFont="1" applyBorder="1"/>
    <xf numFmtId="0" fontId="0" fillId="0" borderId="0" xfId="0" applyBorder="1" applyAlignment="1">
      <alignment horizontal="right"/>
    </xf>
    <xf numFmtId="16" fontId="2" fillId="0" borderId="2" xfId="0" applyNumberFormat="1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/>
    </xf>
    <xf numFmtId="0" fontId="0" fillId="1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6" borderId="1" xfId="0" applyFont="1" applyFill="1" applyBorder="1" applyAlignment="1"/>
    <xf numFmtId="0" fontId="2" fillId="5" borderId="1" xfId="0" applyFont="1" applyFill="1" applyBorder="1" applyAlignment="1"/>
    <xf numFmtId="0" fontId="2" fillId="7" borderId="1" xfId="0" applyFont="1" applyFill="1" applyBorder="1" applyAlignment="1"/>
    <xf numFmtId="0" fontId="2" fillId="9" borderId="1" xfId="0" applyFont="1" applyFill="1" applyBorder="1" applyAlignment="1"/>
    <xf numFmtId="0" fontId="2" fillId="10" borderId="1" xfId="0" applyFont="1" applyFill="1" applyBorder="1" applyAlignment="1"/>
    <xf numFmtId="0" fontId="2" fillId="11" borderId="1" xfId="0" applyFont="1" applyFill="1" applyBorder="1" applyAlignment="1"/>
    <xf numFmtId="0" fontId="2" fillId="16" borderId="1" xfId="0" applyFont="1" applyFill="1" applyBorder="1" applyAlignment="1"/>
    <xf numFmtId="0" fontId="2" fillId="6" borderId="2" xfId="0" applyFont="1" applyFill="1" applyBorder="1" applyAlignment="1">
      <alignment horizontal="right"/>
    </xf>
    <xf numFmtId="0" fontId="2" fillId="5" borderId="2" xfId="0" applyFont="1" applyFill="1" applyBorder="1" applyAlignment="1">
      <alignment horizontal="right"/>
    </xf>
    <xf numFmtId="0" fontId="2" fillId="7" borderId="2" xfId="0" applyFont="1" applyFill="1" applyBorder="1" applyAlignment="1">
      <alignment horizontal="right"/>
    </xf>
    <xf numFmtId="0" fontId="2" fillId="9" borderId="2" xfId="0" applyFont="1" applyFill="1" applyBorder="1" applyAlignment="1">
      <alignment horizontal="right"/>
    </xf>
    <xf numFmtId="0" fontId="2" fillId="10" borderId="2" xfId="0" applyFont="1" applyFill="1" applyBorder="1" applyAlignment="1">
      <alignment horizontal="right"/>
    </xf>
    <xf numFmtId="0" fontId="2" fillId="11" borderId="2" xfId="0" applyFont="1" applyFill="1" applyBorder="1" applyAlignment="1">
      <alignment horizontal="right"/>
    </xf>
    <xf numFmtId="0" fontId="2" fillId="16" borderId="2" xfId="0" applyFont="1" applyFill="1" applyBorder="1" applyAlignment="1">
      <alignment horizontal="right"/>
    </xf>
    <xf numFmtId="0" fontId="0" fillId="0" borderId="0" xfId="0" applyFont="1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Sheet1!$A$3:$B$26</c:f>
              <c:multiLvlStrCache>
                <c:ptCount val="22"/>
                <c:lvl>
                  <c:pt idx="0">
                    <c:v>Total for Task</c:v>
                  </c:pt>
                  <c:pt idx="1">
                    <c:v>Research best vision system for detecting cube</c:v>
                  </c:pt>
                  <c:pt idx="2">
                    <c:v>Motion planning to grab Rubik's cube</c:v>
                  </c:pt>
                  <c:pt idx="3">
                    <c:v>Testing</c:v>
                  </c:pt>
                  <c:pt idx="4">
                    <c:v>Total for Task</c:v>
                  </c:pt>
                  <c:pt idx="5">
                    <c:v>Raise cube into head camera vision</c:v>
                  </c:pt>
                  <c:pt idx="6">
                    <c:v>Identify and save values of colours</c:v>
                  </c:pt>
                  <c:pt idx="7">
                    <c:v>Motion planning to allow all sides to be analysed</c:v>
                  </c:pt>
                  <c:pt idx="8">
                    <c:v>Testing</c:v>
                  </c:pt>
                  <c:pt idx="9">
                    <c:v>Total for Task</c:v>
                  </c:pt>
                  <c:pt idx="10">
                    <c:v>Research and determine best solution method</c:v>
                  </c:pt>
                  <c:pt idx="11">
                    <c:v>Implement into python and Testing</c:v>
                  </c:pt>
                  <c:pt idx="12">
                    <c:v>Total for Task</c:v>
                  </c:pt>
                  <c:pt idx="13">
                    <c:v>Motion planning for each face rotation required</c:v>
                  </c:pt>
                  <c:pt idx="14">
                    <c:v>Testing</c:v>
                  </c:pt>
                  <c:pt idx="15">
                    <c:v>Total for Task</c:v>
                  </c:pt>
                  <c:pt idx="16">
                    <c:v>Place cube in original position and Testing</c:v>
                  </c:pt>
                  <c:pt idx="17">
                    <c:v>Total for Task</c:v>
                  </c:pt>
                  <c:pt idx="18">
                    <c:v>Testing and Finalising</c:v>
                  </c:pt>
                  <c:pt idx="19">
                    <c:v>Total for Task</c:v>
                  </c:pt>
                  <c:pt idx="20">
                    <c:v>Poster Presentation</c:v>
                  </c:pt>
                  <c:pt idx="21">
                    <c:v>Project Report</c:v>
                  </c:pt>
                </c:lvl>
                <c:lvl>
                  <c:pt idx="0">
                    <c:v>Grab Rubik's cube</c:v>
                  </c:pt>
                  <c:pt idx="4">
                    <c:v>Identity Cube colours</c:v>
                  </c:pt>
                  <c:pt idx="9">
                    <c:v>Solve Rubik's cube</c:v>
                  </c:pt>
                  <c:pt idx="12">
                    <c:v>Manipulate Rubik's cube</c:v>
                  </c:pt>
                  <c:pt idx="15">
                    <c:v>Return Rubik's cube</c:v>
                  </c:pt>
                  <c:pt idx="17">
                    <c:v>Overall Algorithm</c:v>
                  </c:pt>
                  <c:pt idx="19">
                    <c:v>Semester 1 Assessments</c:v>
                  </c:pt>
                </c:lvl>
              </c:multiLvlStrCache>
            </c:multiLvlStrRef>
          </c:cat>
          <c:val>
            <c:numRef>
              <c:f>Sheet1!$C$3:$C$25</c:f>
              <c:numCache>
                <c:formatCode>d\-mmm</c:formatCode>
                <c:ptCount val="23"/>
                <c:pt idx="0">
                  <c:v>42093</c:v>
                </c:pt>
                <c:pt idx="1">
                  <c:v>42093</c:v>
                </c:pt>
                <c:pt idx="2">
                  <c:v>42107</c:v>
                </c:pt>
                <c:pt idx="3">
                  <c:v>42121</c:v>
                </c:pt>
                <c:pt idx="4">
                  <c:v>42128</c:v>
                </c:pt>
                <c:pt idx="5">
                  <c:v>42128</c:v>
                </c:pt>
                <c:pt idx="6">
                  <c:v>42135</c:v>
                </c:pt>
                <c:pt idx="7">
                  <c:v>42149</c:v>
                </c:pt>
                <c:pt idx="8">
                  <c:v>42156</c:v>
                </c:pt>
                <c:pt idx="9">
                  <c:v>42177</c:v>
                </c:pt>
                <c:pt idx="10">
                  <c:v>42177</c:v>
                </c:pt>
                <c:pt idx="11">
                  <c:v>42198</c:v>
                </c:pt>
                <c:pt idx="12">
                  <c:v>42212</c:v>
                </c:pt>
                <c:pt idx="13">
                  <c:v>42212</c:v>
                </c:pt>
                <c:pt idx="14">
                  <c:v>42233</c:v>
                </c:pt>
                <c:pt idx="15">
                  <c:v>42247</c:v>
                </c:pt>
                <c:pt idx="16">
                  <c:v>42247</c:v>
                </c:pt>
                <c:pt idx="17">
                  <c:v>42261</c:v>
                </c:pt>
                <c:pt idx="18">
                  <c:v>42261</c:v>
                </c:pt>
                <c:pt idx="19">
                  <c:v>42121</c:v>
                </c:pt>
                <c:pt idx="20">
                  <c:v>42121</c:v>
                </c:pt>
                <c:pt idx="21">
                  <c:v>42135</c:v>
                </c:pt>
              </c:numCache>
            </c:numRef>
          </c:val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cat>
            <c:multiLvlStrRef>
              <c:f>Sheet1!$A$3:$B$26</c:f>
              <c:multiLvlStrCache>
                <c:ptCount val="22"/>
                <c:lvl>
                  <c:pt idx="0">
                    <c:v>Total for Task</c:v>
                  </c:pt>
                  <c:pt idx="1">
                    <c:v>Research best vision system for detecting cube</c:v>
                  </c:pt>
                  <c:pt idx="2">
                    <c:v>Motion planning to grab Rubik's cube</c:v>
                  </c:pt>
                  <c:pt idx="3">
                    <c:v>Testing</c:v>
                  </c:pt>
                  <c:pt idx="4">
                    <c:v>Total for Task</c:v>
                  </c:pt>
                  <c:pt idx="5">
                    <c:v>Raise cube into head camera vision</c:v>
                  </c:pt>
                  <c:pt idx="6">
                    <c:v>Identify and save values of colours</c:v>
                  </c:pt>
                  <c:pt idx="7">
                    <c:v>Motion planning to allow all sides to be analysed</c:v>
                  </c:pt>
                  <c:pt idx="8">
                    <c:v>Testing</c:v>
                  </c:pt>
                  <c:pt idx="9">
                    <c:v>Total for Task</c:v>
                  </c:pt>
                  <c:pt idx="10">
                    <c:v>Research and determine best solution method</c:v>
                  </c:pt>
                  <c:pt idx="11">
                    <c:v>Implement into python and Testing</c:v>
                  </c:pt>
                  <c:pt idx="12">
                    <c:v>Total for Task</c:v>
                  </c:pt>
                  <c:pt idx="13">
                    <c:v>Motion planning for each face rotation required</c:v>
                  </c:pt>
                  <c:pt idx="14">
                    <c:v>Testing</c:v>
                  </c:pt>
                  <c:pt idx="15">
                    <c:v>Total for Task</c:v>
                  </c:pt>
                  <c:pt idx="16">
                    <c:v>Place cube in original position and Testing</c:v>
                  </c:pt>
                  <c:pt idx="17">
                    <c:v>Total for Task</c:v>
                  </c:pt>
                  <c:pt idx="18">
                    <c:v>Testing and Finalising</c:v>
                  </c:pt>
                  <c:pt idx="19">
                    <c:v>Total for Task</c:v>
                  </c:pt>
                  <c:pt idx="20">
                    <c:v>Poster Presentation</c:v>
                  </c:pt>
                  <c:pt idx="21">
                    <c:v>Project Report</c:v>
                  </c:pt>
                </c:lvl>
                <c:lvl>
                  <c:pt idx="0">
                    <c:v>Grab Rubik's cube</c:v>
                  </c:pt>
                  <c:pt idx="4">
                    <c:v>Identity Cube colours</c:v>
                  </c:pt>
                  <c:pt idx="9">
                    <c:v>Solve Rubik's cube</c:v>
                  </c:pt>
                  <c:pt idx="12">
                    <c:v>Manipulate Rubik's cube</c:v>
                  </c:pt>
                  <c:pt idx="15">
                    <c:v>Return Rubik's cube</c:v>
                  </c:pt>
                  <c:pt idx="17">
                    <c:v>Overall Algorithm</c:v>
                  </c:pt>
                  <c:pt idx="19">
                    <c:v>Semester 1 Assessments</c:v>
                  </c:pt>
                </c:lvl>
              </c:multiLvlStrCache>
            </c:multiLvlStrRef>
          </c:cat>
          <c:val>
            <c:numRef>
              <c:f>Sheet1!$E$3:$E$25</c:f>
              <c:numCache>
                <c:formatCode>General</c:formatCode>
                <c:ptCount val="23"/>
                <c:pt idx="0">
                  <c:v>35</c:v>
                </c:pt>
                <c:pt idx="1">
                  <c:v>14</c:v>
                </c:pt>
                <c:pt idx="2">
                  <c:v>14</c:v>
                </c:pt>
                <c:pt idx="3">
                  <c:v>7</c:v>
                </c:pt>
                <c:pt idx="4">
                  <c:v>35</c:v>
                </c:pt>
                <c:pt idx="5">
                  <c:v>7</c:v>
                </c:pt>
                <c:pt idx="6">
                  <c:v>14</c:v>
                </c:pt>
                <c:pt idx="7">
                  <c:v>7</c:v>
                </c:pt>
                <c:pt idx="8">
                  <c:v>7</c:v>
                </c:pt>
                <c:pt idx="9">
                  <c:v>35</c:v>
                </c:pt>
                <c:pt idx="10">
                  <c:v>21</c:v>
                </c:pt>
                <c:pt idx="11">
                  <c:v>14</c:v>
                </c:pt>
                <c:pt idx="12">
                  <c:v>35</c:v>
                </c:pt>
                <c:pt idx="13">
                  <c:v>21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14</c:v>
                </c:pt>
                <c:pt idx="21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34453656"/>
        <c:axId val="258726608"/>
      </c:barChart>
      <c:catAx>
        <c:axId val="33445365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26608"/>
        <c:crosses val="autoZero"/>
        <c:auto val="1"/>
        <c:lblAlgn val="ctr"/>
        <c:lblOffset val="100"/>
        <c:noMultiLvlLbl val="0"/>
      </c:catAx>
      <c:valAx>
        <c:axId val="258726608"/>
        <c:scaling>
          <c:orientation val="minMax"/>
          <c:max val="42288"/>
          <c:min val="4209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out"/>
        <c:minorTickMark val="cross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53656"/>
        <c:crosses val="autoZero"/>
        <c:crossBetween val="between"/>
        <c:majorUnit val="14"/>
        <c:minorUnit val="7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523872</xdr:colOff>
      <xdr:row>9</xdr:row>
      <xdr:rowOff>4762</xdr:rowOff>
    </xdr:from>
    <xdr:to>
      <xdr:col>33</xdr:col>
      <xdr:colOff>9525</xdr:colOff>
      <xdr:row>37</xdr:row>
      <xdr:rowOff>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2"/>
  <sheetViews>
    <sheetView tabSelected="1" topLeftCell="M7" zoomScaleNormal="100" workbookViewId="0">
      <selection activeCell="B29" sqref="B29"/>
    </sheetView>
  </sheetViews>
  <sheetFormatPr defaultRowHeight="15" x14ac:dyDescent="0.25"/>
  <cols>
    <col min="1" max="1" width="23.28515625" bestFit="1" customWidth="1"/>
    <col min="2" max="2" width="28.7109375" customWidth="1"/>
    <col min="3" max="3" width="9.7109375" bestFit="1" customWidth="1"/>
    <col min="4" max="4" width="8.85546875" customWidth="1"/>
    <col min="5" max="5" width="9.42578125" bestFit="1" customWidth="1"/>
    <col min="6" max="8" width="9.42578125" customWidth="1"/>
    <col min="9" max="13" width="9.140625" customWidth="1"/>
    <col min="14" max="14" width="7.85546875" bestFit="1" customWidth="1"/>
    <col min="15" max="19" width="9.28515625" bestFit="1" customWidth="1"/>
    <col min="20" max="23" width="10.28515625" bestFit="1" customWidth="1"/>
  </cols>
  <sheetData>
    <row r="1" spans="1:47" x14ac:dyDescent="0.25">
      <c r="C1" s="27" t="s">
        <v>7</v>
      </c>
      <c r="D1" s="27" t="s">
        <v>8</v>
      </c>
      <c r="E1" s="30" t="s">
        <v>19</v>
      </c>
      <c r="F1" s="30"/>
      <c r="G1" s="40"/>
      <c r="I1" s="39" t="s">
        <v>12</v>
      </c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12" t="s">
        <v>11</v>
      </c>
      <c r="Y1" s="12"/>
      <c r="Z1" s="11" t="s">
        <v>14</v>
      </c>
      <c r="AA1" s="11"/>
      <c r="AB1" s="11"/>
      <c r="AC1" s="11"/>
      <c r="AD1" s="11"/>
      <c r="AE1" s="18" t="s">
        <v>15</v>
      </c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23"/>
      <c r="AU1" s="23"/>
    </row>
    <row r="2" spans="1:47" ht="18.75" x14ac:dyDescent="0.3">
      <c r="A2" s="2" t="s">
        <v>0</v>
      </c>
      <c r="B2" s="2"/>
      <c r="E2" s="27" t="s">
        <v>30</v>
      </c>
      <c r="F2" s="27" t="s">
        <v>31</v>
      </c>
      <c r="G2" s="27"/>
      <c r="H2" t="s">
        <v>13</v>
      </c>
      <c r="I2" s="15">
        <v>1</v>
      </c>
      <c r="J2" s="15">
        <v>2</v>
      </c>
      <c r="K2" s="15">
        <v>3</v>
      </c>
      <c r="L2" s="15">
        <v>4</v>
      </c>
      <c r="M2" s="15">
        <v>5</v>
      </c>
      <c r="N2" s="15">
        <v>6</v>
      </c>
      <c r="O2" s="15">
        <v>7</v>
      </c>
      <c r="P2" s="15">
        <v>8</v>
      </c>
      <c r="Q2" s="15">
        <v>9</v>
      </c>
      <c r="R2" s="15">
        <v>10</v>
      </c>
      <c r="S2" s="15">
        <v>11</v>
      </c>
      <c r="T2" s="15">
        <v>12</v>
      </c>
      <c r="U2" s="15">
        <v>13</v>
      </c>
      <c r="V2" s="15">
        <v>14</v>
      </c>
      <c r="W2" s="15">
        <v>15</v>
      </c>
      <c r="X2" s="4">
        <v>16</v>
      </c>
      <c r="Y2" s="4">
        <v>17</v>
      </c>
      <c r="Z2" s="3">
        <v>1</v>
      </c>
      <c r="AA2" s="3">
        <v>2</v>
      </c>
      <c r="AB2" s="3">
        <v>3</v>
      </c>
      <c r="AC2" s="3">
        <v>4</v>
      </c>
      <c r="AD2" s="3">
        <v>5</v>
      </c>
      <c r="AE2" s="17">
        <v>1</v>
      </c>
      <c r="AF2" s="17">
        <v>2</v>
      </c>
      <c r="AG2" s="17">
        <v>3</v>
      </c>
      <c r="AH2" s="17">
        <v>4</v>
      </c>
      <c r="AI2" s="17">
        <v>5</v>
      </c>
      <c r="AJ2" s="17">
        <v>6</v>
      </c>
      <c r="AK2" s="17">
        <v>7</v>
      </c>
      <c r="AL2" s="17">
        <v>8</v>
      </c>
      <c r="AM2" s="17">
        <v>9</v>
      </c>
      <c r="AN2" s="17">
        <v>10</v>
      </c>
      <c r="AO2" s="17">
        <v>11</v>
      </c>
      <c r="AP2" s="17">
        <v>12</v>
      </c>
      <c r="AQ2" s="17">
        <v>13</v>
      </c>
      <c r="AR2" s="17">
        <v>14</v>
      </c>
      <c r="AS2" s="17">
        <v>15</v>
      </c>
      <c r="AT2" s="21"/>
      <c r="AU2" s="21"/>
    </row>
    <row r="3" spans="1:47" x14ac:dyDescent="0.25">
      <c r="A3" s="41" t="s">
        <v>3</v>
      </c>
      <c r="B3" s="48" t="s">
        <v>32</v>
      </c>
      <c r="C3" s="36">
        <v>42093</v>
      </c>
      <c r="D3" s="36">
        <f>D6</f>
        <v>42127</v>
      </c>
      <c r="E3" s="37">
        <f>D3-C3+1</f>
        <v>35</v>
      </c>
      <c r="F3" s="38">
        <f>SUM(F4:F6)</f>
        <v>5</v>
      </c>
      <c r="G3" s="31"/>
      <c r="H3" t="s">
        <v>9</v>
      </c>
      <c r="I3" s="16">
        <v>42058</v>
      </c>
      <c r="J3" s="16">
        <f t="shared" ref="J3:M3" si="0">I4+1</f>
        <v>42065</v>
      </c>
      <c r="K3" s="16">
        <f t="shared" si="0"/>
        <v>42072</v>
      </c>
      <c r="L3" s="16">
        <f t="shared" si="0"/>
        <v>42079</v>
      </c>
      <c r="M3" s="16">
        <f t="shared" si="0"/>
        <v>42086</v>
      </c>
      <c r="N3" s="16">
        <f>M4+1</f>
        <v>42093</v>
      </c>
      <c r="O3" s="16">
        <f>N4+1</f>
        <v>42100</v>
      </c>
      <c r="P3" s="16">
        <f t="shared" ref="P3:AS3" si="1">O4+1</f>
        <v>42107</v>
      </c>
      <c r="Q3" s="16">
        <f t="shared" si="1"/>
        <v>42114</v>
      </c>
      <c r="R3" s="16">
        <f t="shared" si="1"/>
        <v>42121</v>
      </c>
      <c r="S3" s="16">
        <f t="shared" si="1"/>
        <v>42128</v>
      </c>
      <c r="T3" s="16">
        <f t="shared" si="1"/>
        <v>42135</v>
      </c>
      <c r="U3" s="16">
        <f t="shared" si="1"/>
        <v>42142</v>
      </c>
      <c r="V3" s="16">
        <f t="shared" si="1"/>
        <v>42149</v>
      </c>
      <c r="W3" s="16">
        <f t="shared" si="1"/>
        <v>42156</v>
      </c>
      <c r="X3" s="14">
        <f t="shared" si="1"/>
        <v>42163</v>
      </c>
      <c r="Y3" s="14">
        <f t="shared" si="1"/>
        <v>42170</v>
      </c>
      <c r="Z3" s="13">
        <f t="shared" si="1"/>
        <v>42177</v>
      </c>
      <c r="AA3" s="13">
        <f t="shared" si="1"/>
        <v>42184</v>
      </c>
      <c r="AB3" s="13">
        <f t="shared" si="1"/>
        <v>42191</v>
      </c>
      <c r="AC3" s="13">
        <f t="shared" si="1"/>
        <v>42198</v>
      </c>
      <c r="AD3" s="13">
        <f t="shared" si="1"/>
        <v>42205</v>
      </c>
      <c r="AE3" s="19">
        <f t="shared" si="1"/>
        <v>42212</v>
      </c>
      <c r="AF3" s="19">
        <f t="shared" si="1"/>
        <v>42219</v>
      </c>
      <c r="AG3" s="19">
        <f t="shared" si="1"/>
        <v>42226</v>
      </c>
      <c r="AH3" s="19">
        <f t="shared" si="1"/>
        <v>42233</v>
      </c>
      <c r="AI3" s="19">
        <f t="shared" si="1"/>
        <v>42240</v>
      </c>
      <c r="AJ3" s="19">
        <f t="shared" si="1"/>
        <v>42247</v>
      </c>
      <c r="AK3" s="19">
        <f t="shared" si="1"/>
        <v>42254</v>
      </c>
      <c r="AL3" s="19">
        <f t="shared" si="1"/>
        <v>42261</v>
      </c>
      <c r="AM3" s="19">
        <f t="shared" si="1"/>
        <v>42268</v>
      </c>
      <c r="AN3" s="19">
        <f t="shared" si="1"/>
        <v>42275</v>
      </c>
      <c r="AO3" s="19">
        <f t="shared" si="1"/>
        <v>42282</v>
      </c>
      <c r="AP3" s="19">
        <f>AO4+1</f>
        <v>42289</v>
      </c>
      <c r="AQ3" s="19">
        <f t="shared" si="1"/>
        <v>42296</v>
      </c>
      <c r="AR3" s="19">
        <f t="shared" si="1"/>
        <v>42303</v>
      </c>
      <c r="AS3" s="19">
        <f t="shared" si="1"/>
        <v>42310</v>
      </c>
      <c r="AT3" s="22"/>
      <c r="AU3" s="22"/>
    </row>
    <row r="4" spans="1:47" ht="30" x14ac:dyDescent="0.25">
      <c r="A4" s="32"/>
      <c r="B4" s="20" t="s">
        <v>33</v>
      </c>
      <c r="C4" s="33">
        <f>C3</f>
        <v>42093</v>
      </c>
      <c r="D4" s="33">
        <f>C4+(7*F4)-1</f>
        <v>42106</v>
      </c>
      <c r="E4" s="34">
        <f t="shared" ref="E4:E6" si="2">D4-C4+1</f>
        <v>14</v>
      </c>
      <c r="F4" s="35">
        <v>2</v>
      </c>
      <c r="G4" s="35"/>
      <c r="H4" t="s">
        <v>10</v>
      </c>
      <c r="I4" s="16">
        <f>I3+6</f>
        <v>42064</v>
      </c>
      <c r="J4" s="16">
        <f t="shared" ref="J4" si="3">J3+6</f>
        <v>42071</v>
      </c>
      <c r="K4" s="16">
        <f t="shared" ref="K4" si="4">K3+6</f>
        <v>42078</v>
      </c>
      <c r="L4" s="16">
        <f t="shared" ref="L4" si="5">L3+6</f>
        <v>42085</v>
      </c>
      <c r="M4" s="16">
        <f t="shared" ref="M4" si="6">M3+6</f>
        <v>42092</v>
      </c>
      <c r="N4" s="16">
        <f>N3+6</f>
        <v>42099</v>
      </c>
      <c r="O4" s="16">
        <f t="shared" ref="N4:O4" si="7">O3+6</f>
        <v>42106</v>
      </c>
      <c r="P4" s="16">
        <f>P3+6</f>
        <v>42113</v>
      </c>
      <c r="Q4" s="16">
        <f t="shared" ref="Q4:W4" si="8">Q3+6</f>
        <v>42120</v>
      </c>
      <c r="R4" s="16">
        <f t="shared" si="8"/>
        <v>42127</v>
      </c>
      <c r="S4" s="16">
        <f t="shared" si="8"/>
        <v>42134</v>
      </c>
      <c r="T4" s="16">
        <f t="shared" si="8"/>
        <v>42141</v>
      </c>
      <c r="U4" s="16">
        <f t="shared" si="8"/>
        <v>42148</v>
      </c>
      <c r="V4" s="16">
        <f t="shared" si="8"/>
        <v>42155</v>
      </c>
      <c r="W4" s="16">
        <f t="shared" si="8"/>
        <v>42162</v>
      </c>
      <c r="X4" s="14">
        <f t="shared" ref="X4" si="9">X3+6</f>
        <v>42169</v>
      </c>
      <c r="Y4" s="14">
        <f t="shared" ref="Y4" si="10">Y3+6</f>
        <v>42176</v>
      </c>
      <c r="Z4" s="13">
        <f t="shared" ref="Z4" si="11">Z3+6</f>
        <v>42183</v>
      </c>
      <c r="AA4" s="13">
        <f t="shared" ref="AA4" si="12">AA3+6</f>
        <v>42190</v>
      </c>
      <c r="AB4" s="13">
        <f t="shared" ref="AB4" si="13">AB3+6</f>
        <v>42197</v>
      </c>
      <c r="AC4" s="13">
        <f t="shared" ref="AC4:AD4" si="14">AC3+6</f>
        <v>42204</v>
      </c>
      <c r="AD4" s="13">
        <f t="shared" si="14"/>
        <v>42211</v>
      </c>
      <c r="AE4" s="19">
        <f t="shared" ref="AE4" si="15">AE3+6</f>
        <v>42218</v>
      </c>
      <c r="AF4" s="19">
        <f t="shared" ref="AF4" si="16">AF3+6</f>
        <v>42225</v>
      </c>
      <c r="AG4" s="19">
        <f t="shared" ref="AG4" si="17">AG3+6</f>
        <v>42232</v>
      </c>
      <c r="AH4" s="19">
        <f t="shared" ref="AH4" si="18">AH3+6</f>
        <v>42239</v>
      </c>
      <c r="AI4" s="19">
        <f t="shared" ref="AI4" si="19">AI3+6</f>
        <v>42246</v>
      </c>
      <c r="AJ4" s="19">
        <f t="shared" ref="AJ4" si="20">AJ3+6</f>
        <v>42253</v>
      </c>
      <c r="AK4" s="19">
        <f t="shared" ref="AK4" si="21">AK3+6</f>
        <v>42260</v>
      </c>
      <c r="AL4" s="19">
        <f t="shared" ref="AL4" si="22">AL3+6</f>
        <v>42267</v>
      </c>
      <c r="AM4" s="19">
        <f t="shared" ref="AM4" si="23">AM3+6</f>
        <v>42274</v>
      </c>
      <c r="AN4" s="19">
        <f t="shared" ref="AN4:AO4" si="24">AN3+6</f>
        <v>42281</v>
      </c>
      <c r="AO4" s="19">
        <f t="shared" si="24"/>
        <v>42288</v>
      </c>
      <c r="AP4" s="19">
        <f t="shared" ref="AP4" si="25">AP3+6</f>
        <v>42295</v>
      </c>
      <c r="AQ4" s="19">
        <f t="shared" ref="AQ4" si="26">AQ3+6</f>
        <v>42302</v>
      </c>
      <c r="AR4" s="19">
        <f t="shared" ref="AR4" si="27">AR3+6</f>
        <v>42309</v>
      </c>
      <c r="AS4" s="19">
        <f t="shared" ref="AS4" si="28">AS3+6</f>
        <v>42316</v>
      </c>
      <c r="AT4" s="22"/>
      <c r="AU4" s="22"/>
    </row>
    <row r="5" spans="1:47" ht="30" x14ac:dyDescent="0.25">
      <c r="A5" s="32"/>
      <c r="B5" s="20" t="s">
        <v>27</v>
      </c>
      <c r="C5" s="33">
        <f>D4+1</f>
        <v>42107</v>
      </c>
      <c r="D5" s="33">
        <f t="shared" ref="D5:D6" si="29">C5+(7*F5)-1</f>
        <v>42120</v>
      </c>
      <c r="E5" s="34">
        <f t="shared" si="2"/>
        <v>14</v>
      </c>
      <c r="F5" s="35">
        <v>2</v>
      </c>
      <c r="G5" s="35"/>
      <c r="AP5" t="s">
        <v>16</v>
      </c>
    </row>
    <row r="6" spans="1:47" x14ac:dyDescent="0.25">
      <c r="A6" s="32"/>
      <c r="B6" s="20" t="s">
        <v>2</v>
      </c>
      <c r="C6" s="33">
        <f>D5+1</f>
        <v>42121</v>
      </c>
      <c r="D6" s="33">
        <f t="shared" si="29"/>
        <v>42127</v>
      </c>
      <c r="E6" s="34">
        <f t="shared" si="2"/>
        <v>7</v>
      </c>
      <c r="F6" s="35">
        <v>1</v>
      </c>
      <c r="G6" s="35"/>
    </row>
    <row r="7" spans="1:47" x14ac:dyDescent="0.25">
      <c r="A7" s="42" t="s">
        <v>34</v>
      </c>
      <c r="B7" s="49" t="s">
        <v>32</v>
      </c>
      <c r="C7" s="36">
        <f>D6+1</f>
        <v>42128</v>
      </c>
      <c r="D7" s="36">
        <f>D11</f>
        <v>42162</v>
      </c>
      <c r="E7" s="37">
        <f>D7-C7+1</f>
        <v>35</v>
      </c>
      <c r="F7" s="38">
        <f>SUM(F8:F11)</f>
        <v>5</v>
      </c>
      <c r="G7" s="31"/>
    </row>
    <row r="8" spans="1:47" ht="30" x14ac:dyDescent="0.25">
      <c r="A8" s="1"/>
      <c r="B8" s="26" t="s">
        <v>20</v>
      </c>
      <c r="C8" s="10">
        <f>C7</f>
        <v>42128</v>
      </c>
      <c r="D8" s="10">
        <f>C8+(7*F8)-1</f>
        <v>42134</v>
      </c>
      <c r="E8" s="28">
        <f>D8-C8+1</f>
        <v>7</v>
      </c>
      <c r="F8" s="29">
        <v>1</v>
      </c>
      <c r="G8" s="29"/>
    </row>
    <row r="9" spans="1:47" ht="30" x14ac:dyDescent="0.25">
      <c r="A9" s="1"/>
      <c r="B9" s="5" t="s">
        <v>21</v>
      </c>
      <c r="C9" s="10">
        <f>D8+1</f>
        <v>42135</v>
      </c>
      <c r="D9" s="10">
        <f>C9+(7*F9)-1</f>
        <v>42148</v>
      </c>
      <c r="E9" s="28">
        <f>D9-C9+1</f>
        <v>14</v>
      </c>
      <c r="F9" s="29">
        <v>2</v>
      </c>
      <c r="G9" s="29"/>
    </row>
    <row r="10" spans="1:47" ht="30" x14ac:dyDescent="0.25">
      <c r="A10" s="1"/>
      <c r="B10" s="5" t="s">
        <v>22</v>
      </c>
      <c r="C10" s="10">
        <f>D9+1</f>
        <v>42149</v>
      </c>
      <c r="D10" s="10">
        <f>C10+(7*F10)-1</f>
        <v>42155</v>
      </c>
      <c r="E10" s="28">
        <f>D10-C10+1</f>
        <v>7</v>
      </c>
      <c r="F10" s="29">
        <v>1</v>
      </c>
      <c r="G10" s="29"/>
    </row>
    <row r="11" spans="1:47" x14ac:dyDescent="0.25">
      <c r="A11" s="1"/>
      <c r="B11" s="5" t="s">
        <v>2</v>
      </c>
      <c r="C11" s="10">
        <f>D10+1</f>
        <v>42156</v>
      </c>
      <c r="D11" s="10">
        <f>C11+(7*F11)-1</f>
        <v>42162</v>
      </c>
      <c r="E11" s="28">
        <f>D11-C11+1</f>
        <v>7</v>
      </c>
      <c r="F11" s="29">
        <v>1</v>
      </c>
      <c r="G11" s="29"/>
    </row>
    <row r="12" spans="1:47" x14ac:dyDescent="0.25">
      <c r="A12" s="43" t="s">
        <v>4</v>
      </c>
      <c r="B12" s="50" t="s">
        <v>32</v>
      </c>
      <c r="C12" s="36">
        <f>D11+15</f>
        <v>42177</v>
      </c>
      <c r="D12" s="36">
        <f>D14</f>
        <v>42211</v>
      </c>
      <c r="E12" s="37">
        <f>D12-C12+1</f>
        <v>35</v>
      </c>
      <c r="F12" s="38">
        <f>SUM(F13:F14)</f>
        <v>5</v>
      </c>
      <c r="G12" s="31"/>
    </row>
    <row r="13" spans="1:47" ht="30" x14ac:dyDescent="0.25">
      <c r="A13" s="1"/>
      <c r="B13" s="6" t="s">
        <v>18</v>
      </c>
      <c r="C13" s="10">
        <f>C12</f>
        <v>42177</v>
      </c>
      <c r="D13" s="10">
        <f>C13+(7*F13)-1</f>
        <v>42197</v>
      </c>
      <c r="E13" s="28">
        <f>D13-C13+1</f>
        <v>21</v>
      </c>
      <c r="F13" s="29">
        <v>3</v>
      </c>
      <c r="G13" s="29"/>
    </row>
    <row r="14" spans="1:47" ht="30" x14ac:dyDescent="0.25">
      <c r="A14" s="1"/>
      <c r="B14" s="6" t="s">
        <v>23</v>
      </c>
      <c r="C14" s="10">
        <f>D13+1</f>
        <v>42198</v>
      </c>
      <c r="D14" s="10">
        <f>C14+(7*F14)-1</f>
        <v>42211</v>
      </c>
      <c r="E14" s="28">
        <f>D14-C14+1</f>
        <v>14</v>
      </c>
      <c r="F14" s="29">
        <v>2</v>
      </c>
      <c r="G14" s="29"/>
    </row>
    <row r="15" spans="1:47" x14ac:dyDescent="0.25">
      <c r="A15" s="44" t="s">
        <v>5</v>
      </c>
      <c r="B15" s="51" t="s">
        <v>32</v>
      </c>
      <c r="C15" s="36">
        <f>D14+1</f>
        <v>42212</v>
      </c>
      <c r="D15" s="36">
        <f>D17</f>
        <v>42246</v>
      </c>
      <c r="E15" s="37">
        <f>D15-C15+1</f>
        <v>35</v>
      </c>
      <c r="F15" s="38">
        <f>SUM(F16:F17)</f>
        <v>5</v>
      </c>
      <c r="G15" s="31"/>
    </row>
    <row r="16" spans="1:47" ht="30" x14ac:dyDescent="0.25">
      <c r="A16" s="1"/>
      <c r="B16" s="7" t="s">
        <v>24</v>
      </c>
      <c r="C16" s="10">
        <f>C15</f>
        <v>42212</v>
      </c>
      <c r="D16" s="10">
        <f>C16+(7*F16)-1</f>
        <v>42232</v>
      </c>
      <c r="E16" s="28">
        <f>D16-C16+1</f>
        <v>21</v>
      </c>
      <c r="F16" s="29">
        <v>3</v>
      </c>
      <c r="G16" s="29"/>
    </row>
    <row r="17" spans="1:7" x14ac:dyDescent="0.25">
      <c r="A17" s="1"/>
      <c r="B17" s="7" t="s">
        <v>2</v>
      </c>
      <c r="C17" s="10">
        <f>D16+1</f>
        <v>42233</v>
      </c>
      <c r="D17" s="10">
        <f>C17+(7*F17)-1</f>
        <v>42246</v>
      </c>
      <c r="E17" s="28">
        <f>D17-C17+1</f>
        <v>14</v>
      </c>
      <c r="F17" s="29">
        <v>2</v>
      </c>
      <c r="G17" s="29"/>
    </row>
    <row r="18" spans="1:7" x14ac:dyDescent="0.25">
      <c r="A18" s="45" t="s">
        <v>6</v>
      </c>
      <c r="B18" s="52" t="s">
        <v>32</v>
      </c>
      <c r="C18" s="36">
        <f>D17+1</f>
        <v>42247</v>
      </c>
      <c r="D18" s="36">
        <f>D19</f>
        <v>42260</v>
      </c>
      <c r="E18" s="37">
        <f>D18-C18+1</f>
        <v>14</v>
      </c>
      <c r="F18" s="38">
        <f>F19</f>
        <v>2</v>
      </c>
      <c r="G18" s="31"/>
    </row>
    <row r="19" spans="1:7" ht="30" x14ac:dyDescent="0.25">
      <c r="A19" s="1"/>
      <c r="B19" s="8" t="s">
        <v>26</v>
      </c>
      <c r="C19" s="10">
        <f>C18</f>
        <v>42247</v>
      </c>
      <c r="D19" s="10">
        <f>C19+(7*F19)-1</f>
        <v>42260</v>
      </c>
      <c r="E19" s="28">
        <f>D19-C19+1</f>
        <v>14</v>
      </c>
      <c r="F19" s="29">
        <v>2</v>
      </c>
      <c r="G19" s="29"/>
    </row>
    <row r="20" spans="1:7" x14ac:dyDescent="0.25">
      <c r="A20" s="46" t="s">
        <v>1</v>
      </c>
      <c r="B20" s="53" t="s">
        <v>32</v>
      </c>
      <c r="C20" s="36">
        <f>D19+1</f>
        <v>42261</v>
      </c>
      <c r="D20" s="36">
        <f>D21</f>
        <v>42288</v>
      </c>
      <c r="E20" s="37">
        <f>D20-C20+1</f>
        <v>28</v>
      </c>
      <c r="F20" s="38">
        <f>F21</f>
        <v>4</v>
      </c>
      <c r="G20" s="31"/>
    </row>
    <row r="21" spans="1:7" x14ac:dyDescent="0.25">
      <c r="B21" s="9" t="s">
        <v>25</v>
      </c>
      <c r="C21" s="10">
        <f>C20</f>
        <v>42261</v>
      </c>
      <c r="D21" s="10">
        <f>C21+(7*F21)-1</f>
        <v>42288</v>
      </c>
      <c r="E21" s="28">
        <f>D21-C21+1</f>
        <v>28</v>
      </c>
      <c r="F21" s="29">
        <v>4</v>
      </c>
      <c r="G21" s="29"/>
    </row>
    <row r="22" spans="1:7" x14ac:dyDescent="0.25">
      <c r="A22" s="47" t="s">
        <v>35</v>
      </c>
      <c r="B22" s="54" t="s">
        <v>32</v>
      </c>
      <c r="C22" s="36">
        <v>42121</v>
      </c>
      <c r="D22" s="36">
        <f>D24</f>
        <v>42148</v>
      </c>
      <c r="E22" s="37">
        <f>D22-C22+1</f>
        <v>28</v>
      </c>
      <c r="F22" s="38">
        <f>SUM(F23:F26)</f>
        <v>4</v>
      </c>
      <c r="G22" s="31"/>
    </row>
    <row r="23" spans="1:7" x14ac:dyDescent="0.25">
      <c r="B23" s="24" t="s">
        <v>17</v>
      </c>
      <c r="C23" s="10">
        <f>C22</f>
        <v>42121</v>
      </c>
      <c r="D23" s="10">
        <f>C23+(7*F23)-1</f>
        <v>42134</v>
      </c>
      <c r="E23" s="28">
        <f>D23-C23+1</f>
        <v>14</v>
      </c>
      <c r="F23" s="29">
        <v>2</v>
      </c>
      <c r="G23" s="29"/>
    </row>
    <row r="24" spans="1:7" x14ac:dyDescent="0.25">
      <c r="B24" s="24" t="s">
        <v>36</v>
      </c>
      <c r="C24" s="10">
        <f>D23+1</f>
        <v>42135</v>
      </c>
      <c r="D24" s="10">
        <f>C24+(7*F24)-1</f>
        <v>42148</v>
      </c>
      <c r="E24" s="28">
        <f>D24-C24+1</f>
        <v>14</v>
      </c>
      <c r="F24" s="29">
        <v>2</v>
      </c>
      <c r="G24" s="29"/>
    </row>
    <row r="25" spans="1:7" x14ac:dyDescent="0.25">
      <c r="A25" s="21"/>
      <c r="B25" s="25"/>
      <c r="C25" s="22"/>
      <c r="D25" s="22"/>
      <c r="E25" s="55"/>
      <c r="F25" s="56"/>
      <c r="G25" s="29"/>
    </row>
    <row r="26" spans="1:7" x14ac:dyDescent="0.25">
      <c r="A26" s="21"/>
      <c r="B26" s="25"/>
      <c r="C26" s="21"/>
      <c r="D26" s="21"/>
      <c r="E26" s="21"/>
      <c r="F26" s="21"/>
      <c r="G26" s="29"/>
    </row>
    <row r="28" spans="1:7" x14ac:dyDescent="0.25">
      <c r="G28" s="27"/>
    </row>
    <row r="30" spans="1:7" x14ac:dyDescent="0.25">
      <c r="B30" s="25"/>
      <c r="E30" s="27" t="s">
        <v>28</v>
      </c>
      <c r="F30" s="27">
        <f>F20+F18+F15+F12+F7+F3</f>
        <v>26</v>
      </c>
    </row>
    <row r="32" spans="1:7" x14ac:dyDescent="0.25">
      <c r="E32" s="27" t="s">
        <v>29</v>
      </c>
    </row>
  </sheetData>
  <sortState ref="B8:B9">
    <sortCondition ref="B8"/>
  </sortState>
  <mergeCells count="7">
    <mergeCell ref="I1:W1"/>
    <mergeCell ref="AE1:AS1"/>
    <mergeCell ref="E1:F1"/>
    <mergeCell ref="X1:Y1"/>
    <mergeCell ref="AT1:AU1"/>
    <mergeCell ref="Z1:AD1"/>
    <mergeCell ref="A2:B2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2015-03-29T03:38:30Z</dcterms:modified>
</cp:coreProperties>
</file>