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comments7.xml" ContentType="application/vnd.openxmlformats-officedocument.spreadsheetml.comments+xml"/>
  <Override PartName="/xl/comments2.xml" ContentType="application/vnd.openxmlformats-officedocument.spreadsheetml.comments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comments5.xml" ContentType="application/vnd.openxmlformats-officedocument.spreadsheetml.comments+xml"/>
  <Override PartName="/xl/comments11.xml" ContentType="application/vnd.openxmlformats-officedocument.spreadsheetml.comments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xl/comments19.xml" ContentType="application/vnd.openxmlformats-officedocument.spreadsheetml.comments+xml"/>
  <Override PartName="/xl/workbook.xml" ContentType="application/vnd.openxmlformats-officedocument.spreadsheetml.sheet.main+xml"/>
  <Override PartName="/xl/worksheets/sheet18.xml" ContentType="application/vnd.openxmlformats-officedocument.spreadsheetml.worksheet+xml"/>
  <Default Extension="xml" ContentType="application/xml"/>
  <Override PartName="/xl/comments12.xml" ContentType="application/vnd.openxmlformats-officedocument.spreadsheetml.comments+xml"/>
  <Override PartName="/xl/worksheets/sheet8.xml" ContentType="application/vnd.openxmlformats-officedocument.spreadsheetml.worksheet+xml"/>
  <Override PartName="/xl/comments14.xml" ContentType="application/vnd.openxmlformats-officedocument.spreadsheetml.comments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10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7.xml" ContentType="application/vnd.openxmlformats-officedocument.spreadsheetml.comments+xml"/>
  <Override PartName="/xl/worksheets/sheet14.xml" ContentType="application/vnd.openxmlformats-officedocument.spreadsheetml.worksheet+xml"/>
  <Override PartName="/xl/comments4.xml" ContentType="application/vnd.openxmlformats-officedocument.spreadsheetml.comments+xml"/>
  <Override PartName="/xl/comments16.xml" ContentType="application/vnd.openxmlformats-officedocument.spreadsheetml.comments+xml"/>
  <Override PartName="/xl/worksheets/sheet15.xml" ContentType="application/vnd.openxmlformats-officedocument.spreadsheetml.worksheet+xml"/>
  <Default Extension="vml" ContentType="application/vnd.openxmlformats-officedocument.vmlDrawing"/>
  <Override PartName="/xl/comments20.xml" ContentType="application/vnd.openxmlformats-officedocument.spreadsheetml.comments+xml"/>
  <Override PartName="/xl/comments6.xml" ContentType="application/vnd.openxmlformats-officedocument.spreadsheetml.comments+xml"/>
  <Override PartName="/xl/worksheets/sheet16.xml" ContentType="application/vnd.openxmlformats-officedocument.spreadsheetml.worksheet+xml"/>
  <Override PartName="/docProps/core.xml" ContentType="application/vnd.openxmlformats-package.core-properties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18.xml" ContentType="application/vnd.openxmlformats-officedocument.spreadsheetml.comments+xml"/>
  <Default Extension="rels" ContentType="application/vnd.openxmlformats-package.relationships+xml"/>
  <Override PartName="/xl/comments15.xml" ContentType="application/vnd.openxmlformats-officedocument.spreadsheetml.comments+xml"/>
  <Override PartName="/xl/worksheets/sheet17.xml" ContentType="application/vnd.openxmlformats-officedocument.spreadsheetml.worksheet+xml"/>
  <Override PartName="/xl/comments13.xml" ContentType="application/vnd.openxmlformats-officedocument.spreadsheetml.comments+xml"/>
  <Override PartName="/xl/comments3.xml" ContentType="application/vnd.openxmlformats-officedocument.spreadsheetml.comments+xml"/>
  <Override PartName="/xl/worksheets/sheet1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80" yWindow="0" windowWidth="23740" windowHeight="13560" tabRatio="870"/>
  </bookViews>
  <sheets>
    <sheet name="Round (1)" sheetId="1" r:id="rId1"/>
    <sheet name="Round (2)" sheetId="21" r:id="rId2"/>
    <sheet name="Round (3)" sheetId="22" r:id="rId3"/>
    <sheet name="Round (4)" sheetId="23" r:id="rId4"/>
    <sheet name="Round (5)" sheetId="24" r:id="rId5"/>
    <sheet name="Round (6)" sheetId="25" r:id="rId6"/>
    <sheet name="Round (7)" sheetId="26" r:id="rId7"/>
    <sheet name="Round (8)" sheetId="27" r:id="rId8"/>
    <sheet name="Round (9)" sheetId="28" r:id="rId9"/>
    <sheet name="Round (10)" sheetId="29" r:id="rId10"/>
    <sheet name="Round (11)" sheetId="30" r:id="rId11"/>
    <sheet name="Round (12)" sheetId="31" r:id="rId12"/>
    <sheet name="Round (13)" sheetId="32" r:id="rId13"/>
    <sheet name="Round (14)" sheetId="33" r:id="rId14"/>
    <sheet name="Round (15)" sheetId="34" r:id="rId15"/>
    <sheet name="Round (16)" sheetId="35" r:id="rId16"/>
    <sheet name="Round (17)" sheetId="36" r:id="rId17"/>
    <sheet name="Round (18)" sheetId="37" r:id="rId18"/>
    <sheet name="Round (19)" sheetId="38" r:id="rId19"/>
    <sheet name="Round (20)" sheetId="39" r:id="rId2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5" i="1"/>
  <c r="X24"/>
  <c r="X25"/>
  <c r="X6"/>
  <c r="X7"/>
  <c r="X8"/>
  <c r="X9"/>
  <c r="X10"/>
  <c r="X11"/>
  <c r="X12"/>
  <c r="X13"/>
  <c r="X14"/>
  <c r="X15"/>
  <c r="X16"/>
  <c r="X17"/>
  <c r="X18"/>
  <c r="X19"/>
  <c r="X20"/>
  <c r="X21"/>
  <c r="X22"/>
  <c r="X23"/>
  <c r="V24"/>
  <c r="Q18"/>
  <c r="Q21"/>
  <c r="Q22"/>
  <c r="Q23"/>
  <c r="Q24"/>
  <c r="Q5"/>
  <c r="H18"/>
  <c r="H19"/>
  <c r="H20"/>
  <c r="H21"/>
  <c r="H22"/>
  <c r="H5"/>
  <c r="G31"/>
  <c r="B32"/>
  <c r="H23"/>
  <c r="H24"/>
  <c r="H16"/>
  <c r="Q16"/>
  <c r="Q25"/>
  <c r="W6"/>
  <c r="O30"/>
  <c r="O29"/>
  <c r="O28"/>
  <c r="O27"/>
  <c r="N30"/>
  <c r="N29"/>
  <c r="N28"/>
  <c r="N27"/>
  <c r="M30"/>
  <c r="M29"/>
  <c r="M28"/>
  <c r="M27"/>
  <c r="L30"/>
  <c r="L29"/>
  <c r="L28"/>
  <c r="L27"/>
  <c r="K30"/>
  <c r="K29"/>
  <c r="K28"/>
  <c r="K27"/>
  <c r="W5"/>
  <c r="H25"/>
  <c r="R25"/>
  <c r="I25"/>
  <c r="H6"/>
  <c r="H7"/>
  <c r="H8"/>
  <c r="H9"/>
  <c r="H10"/>
  <c r="H11"/>
  <c r="H12"/>
  <c r="H13"/>
  <c r="H14"/>
  <c r="H15"/>
  <c r="H17"/>
  <c r="T24"/>
  <c r="I24"/>
  <c r="T21"/>
  <c r="I21"/>
  <c r="F30"/>
  <c r="F29"/>
  <c r="F28"/>
  <c r="F27"/>
  <c r="E30"/>
  <c r="E29"/>
  <c r="E28"/>
  <c r="E27"/>
  <c r="D30"/>
  <c r="D29"/>
  <c r="D28"/>
  <c r="D27"/>
  <c r="C30"/>
  <c r="C29"/>
  <c r="C28"/>
  <c r="C27"/>
  <c r="B30"/>
  <c r="B31"/>
  <c r="B26"/>
  <c r="B29"/>
  <c r="B28"/>
  <c r="B27"/>
  <c r="T5"/>
  <c r="I5"/>
  <c r="J5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I6"/>
  <c r="I7"/>
  <c r="T9"/>
  <c r="Q19"/>
  <c r="U19"/>
  <c r="R19"/>
  <c r="Q14"/>
  <c r="Q8"/>
  <c r="Q12"/>
  <c r="Q13"/>
  <c r="Q15"/>
  <c r="Q9"/>
  <c r="Q17"/>
  <c r="Q11"/>
  <c r="R18"/>
  <c r="U17"/>
  <c r="R17"/>
  <c r="Q6"/>
  <c r="Q7"/>
  <c r="Q10"/>
  <c r="U16"/>
  <c r="R16"/>
  <c r="U15"/>
  <c r="R15"/>
  <c r="U9"/>
  <c r="R9"/>
  <c r="U6"/>
  <c r="R6"/>
  <c r="U5"/>
  <c r="R5"/>
  <c r="T23"/>
  <c r="I23"/>
  <c r="I14"/>
  <c r="T12"/>
  <c r="I12"/>
  <c r="T14"/>
  <c r="T11"/>
  <c r="I11"/>
  <c r="T10"/>
  <c r="I10"/>
  <c r="T8"/>
  <c r="I8"/>
  <c r="Q20"/>
  <c r="U24"/>
  <c r="R24"/>
  <c r="U23"/>
  <c r="T7"/>
  <c r="P31"/>
  <c r="K32"/>
  <c r="K31"/>
  <c r="K26"/>
  <c r="U11"/>
  <c r="R11"/>
  <c r="I16"/>
  <c r="T13"/>
  <c r="I13"/>
  <c r="T15"/>
  <c r="I15"/>
  <c r="I9"/>
  <c r="U8"/>
  <c r="R8"/>
  <c r="U10"/>
  <c r="R10"/>
  <c r="U12"/>
  <c r="R12"/>
  <c r="U7"/>
  <c r="R7"/>
  <c r="U14"/>
  <c r="R14"/>
  <c r="U20"/>
  <c r="R20"/>
  <c r="U13"/>
  <c r="R13"/>
  <c r="U21"/>
  <c r="R21"/>
  <c r="R23"/>
  <c r="U22"/>
  <c r="R22"/>
  <c r="T18"/>
  <c r="I18"/>
  <c r="T20"/>
  <c r="I20"/>
  <c r="T22"/>
  <c r="I22"/>
  <c r="T17"/>
  <c r="I17"/>
  <c r="T19"/>
  <c r="I19"/>
  <c r="T16"/>
  <c r="U18"/>
  <c r="T6"/>
  <c r="T25"/>
  <c r="U25"/>
  <c r="V25"/>
  <c r="H5" i="29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0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1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2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3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4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5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6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7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8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21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39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22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23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24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25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26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27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  <c r="H5" i="28"/>
  <c r="I5"/>
  <c r="J5"/>
  <c r="Q5"/>
  <c r="R5"/>
  <c r="T5"/>
  <c r="U5"/>
  <c r="V5"/>
  <c r="W5"/>
  <c r="X5"/>
  <c r="H6"/>
  <c r="I6"/>
  <c r="Q6"/>
  <c r="R6"/>
  <c r="T6"/>
  <c r="U6"/>
  <c r="V6"/>
  <c r="W6"/>
  <c r="X6"/>
  <c r="H7"/>
  <c r="I7"/>
  <c r="Q7"/>
  <c r="R7"/>
  <c r="T7"/>
  <c r="U7"/>
  <c r="V7"/>
  <c r="X7"/>
  <c r="H8"/>
  <c r="I8"/>
  <c r="Q8"/>
  <c r="R8"/>
  <c r="T8"/>
  <c r="U8"/>
  <c r="V8"/>
  <c r="X8"/>
  <c r="H9"/>
  <c r="I9"/>
  <c r="Q9"/>
  <c r="R9"/>
  <c r="T9"/>
  <c r="U9"/>
  <c r="V9"/>
  <c r="X9"/>
  <c r="H10"/>
  <c r="I10"/>
  <c r="Q10"/>
  <c r="R10"/>
  <c r="T10"/>
  <c r="U10"/>
  <c r="V10"/>
  <c r="X10"/>
  <c r="H11"/>
  <c r="I11"/>
  <c r="Q11"/>
  <c r="R11"/>
  <c r="T11"/>
  <c r="U11"/>
  <c r="V11"/>
  <c r="X11"/>
  <c r="H12"/>
  <c r="I12"/>
  <c r="Q12"/>
  <c r="R12"/>
  <c r="T12"/>
  <c r="U12"/>
  <c r="V12"/>
  <c r="X12"/>
  <c r="H13"/>
  <c r="I13"/>
  <c r="Q13"/>
  <c r="R13"/>
  <c r="T13"/>
  <c r="U13"/>
  <c r="V13"/>
  <c r="X13"/>
  <c r="H14"/>
  <c r="I14"/>
  <c r="Q14"/>
  <c r="R14"/>
  <c r="T14"/>
  <c r="U14"/>
  <c r="V14"/>
  <c r="X14"/>
  <c r="H15"/>
  <c r="I15"/>
  <c r="Q15"/>
  <c r="R15"/>
  <c r="T15"/>
  <c r="U15"/>
  <c r="V15"/>
  <c r="X15"/>
  <c r="H16"/>
  <c r="I16"/>
  <c r="Q16"/>
  <c r="R16"/>
  <c r="T16"/>
  <c r="U16"/>
  <c r="V16"/>
  <c r="X16"/>
  <c r="H17"/>
  <c r="I17"/>
  <c r="Q17"/>
  <c r="R17"/>
  <c r="T17"/>
  <c r="U17"/>
  <c r="V17"/>
  <c r="X17"/>
  <c r="H18"/>
  <c r="I18"/>
  <c r="Q18"/>
  <c r="R18"/>
  <c r="T18"/>
  <c r="U18"/>
  <c r="V18"/>
  <c r="X18"/>
  <c r="H19"/>
  <c r="I19"/>
  <c r="Q19"/>
  <c r="R19"/>
  <c r="T19"/>
  <c r="U19"/>
  <c r="V19"/>
  <c r="X19"/>
  <c r="H20"/>
  <c r="I20"/>
  <c r="Q20"/>
  <c r="R20"/>
  <c r="T20"/>
  <c r="U20"/>
  <c r="V20"/>
  <c r="X20"/>
  <c r="H21"/>
  <c r="I21"/>
  <c r="Q21"/>
  <c r="R21"/>
  <c r="T21"/>
  <c r="U21"/>
  <c r="V21"/>
  <c r="X21"/>
  <c r="H22"/>
  <c r="I22"/>
  <c r="Q22"/>
  <c r="R22"/>
  <c r="T22"/>
  <c r="U22"/>
  <c r="V22"/>
  <c r="X22"/>
  <c r="H23"/>
  <c r="I23"/>
  <c r="Q23"/>
  <c r="R23"/>
  <c r="T23"/>
  <c r="U23"/>
  <c r="V23"/>
  <c r="X23"/>
  <c r="H24"/>
  <c r="I24"/>
  <c r="Q24"/>
  <c r="R24"/>
  <c r="T24"/>
  <c r="U24"/>
  <c r="V24"/>
  <c r="X24"/>
  <c r="H25"/>
  <c r="I25"/>
  <c r="Q25"/>
  <c r="R25"/>
  <c r="T25"/>
  <c r="U25"/>
  <c r="V25"/>
  <c r="X25"/>
  <c r="B30"/>
  <c r="C30"/>
  <c r="D30"/>
  <c r="E30"/>
  <c r="F30"/>
  <c r="B31"/>
  <c r="G31"/>
  <c r="B26"/>
  <c r="K30"/>
  <c r="L30"/>
  <c r="M30"/>
  <c r="N30"/>
  <c r="O30"/>
  <c r="K31"/>
  <c r="P31"/>
  <c r="K26"/>
  <c r="B27"/>
  <c r="C27"/>
  <c r="D27"/>
  <c r="E27"/>
  <c r="F27"/>
  <c r="K27"/>
  <c r="L27"/>
  <c r="M27"/>
  <c r="N27"/>
  <c r="O27"/>
  <c r="B28"/>
  <c r="C28"/>
  <c r="D28"/>
  <c r="E28"/>
  <c r="F28"/>
  <c r="K28"/>
  <c r="L28"/>
  <c r="M28"/>
  <c r="N28"/>
  <c r="O28"/>
  <c r="B29"/>
  <c r="C29"/>
  <c r="D29"/>
  <c r="E29"/>
  <c r="F29"/>
  <c r="K29"/>
  <c r="L29"/>
  <c r="M29"/>
  <c r="N29"/>
  <c r="O29"/>
  <c r="B32"/>
  <c r="K32"/>
</calcChain>
</file>

<file path=xl/comments1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0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1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2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3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4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5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6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7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8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19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2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20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3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4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5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6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7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8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comments9.xml><?xml version="1.0" encoding="utf-8"?>
<comments xmlns="http://schemas.openxmlformats.org/spreadsheetml/2006/main">
  <authors>
    <author>x</author>
  </authors>
  <commentList>
    <comment ref="J3" authorId="0">
      <text>
        <r>
          <rPr>
            <sz val="8"/>
            <color indexed="81"/>
            <rFont val="Tahoma"/>
            <family val="2"/>
          </rPr>
          <t>Yellow = TU not yet played
Red = TU went dead</t>
        </r>
      </text>
    </comment>
    <comment ref="A5" authorId="0">
      <text>
        <r>
          <rPr>
            <sz val="8"/>
            <color indexed="81"/>
            <rFont val="Tahoma"/>
            <family val="2"/>
          </rPr>
          <t>Red outline = check for errors</t>
        </r>
      </text>
    </comment>
  </commentList>
</comments>
</file>

<file path=xl/sharedStrings.xml><?xml version="1.0" encoding="utf-8"?>
<sst xmlns="http://schemas.openxmlformats.org/spreadsheetml/2006/main" count="570" uniqueCount="35">
  <si>
    <t>Event</t>
  </si>
  <si>
    <t>Round</t>
  </si>
  <si>
    <t>Moderator</t>
  </si>
  <si>
    <t>Bonus Points</t>
  </si>
  <si>
    <t>Question Total</t>
  </si>
  <si>
    <t>Running Scores</t>
  </si>
  <si>
    <t>Final Score</t>
  </si>
  <si>
    <t>Subtotals</t>
  </si>
  <si>
    <t>Cuml. Score</t>
  </si>
  <si>
    <t>TU Number</t>
  </si>
  <si>
    <t>Players</t>
  </si>
  <si>
    <t>Teams</t>
  </si>
  <si>
    <t>Answers / Notes</t>
  </si>
  <si>
    <t>TB</t>
  </si>
  <si>
    <t>Bon. Conv.</t>
  </si>
  <si>
    <t>TU Points</t>
  </si>
  <si>
    <t>No. of 15s</t>
  </si>
  <si>
    <t>No. of 10s</t>
  </si>
  <si>
    <t>No. of -5s</t>
  </si>
  <si>
    <t>Room</t>
  </si>
  <si>
    <t>Team 1 cumulative</t>
  </si>
  <si>
    <t>Team 2 cumulative</t>
  </si>
  <si>
    <t>Presence of 5th player</t>
  </si>
  <si>
    <t>Error detection</t>
  </si>
  <si>
    <t>TU # highlighting</t>
  </si>
  <si>
    <t>Sun N Fun</t>
    <phoneticPr fontId="2" type="noConversion"/>
  </si>
  <si>
    <t>Brian</t>
    <phoneticPr fontId="2" type="noConversion"/>
  </si>
  <si>
    <t>Brendan</t>
    <phoneticPr fontId="2" type="noConversion"/>
  </si>
  <si>
    <t>Sorice</t>
    <phoneticPr fontId="2" type="noConversion"/>
  </si>
  <si>
    <t>Brendan</t>
    <phoneticPr fontId="2" type="noConversion"/>
  </si>
  <si>
    <t>Bee</t>
    <phoneticPr fontId="2" type="noConversion"/>
  </si>
  <si>
    <t>Chris</t>
    <phoneticPr fontId="2" type="noConversion"/>
  </si>
  <si>
    <t>Anant</t>
    <phoneticPr fontId="2" type="noConversion"/>
  </si>
  <si>
    <t>Mike</t>
    <phoneticPr fontId="2" type="noConversion"/>
  </si>
  <si>
    <t>Michael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</si>
</sst>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&quot;;@"/>
  </numFmts>
  <fonts count="25">
    <font>
      <sz val="10"/>
      <name val="DejaVu Sans Condensed"/>
      <family val="2"/>
    </font>
    <font>
      <sz val="10"/>
      <name val="DejaVu Sans Condensed"/>
      <family val="2"/>
    </font>
    <font>
      <sz val="8"/>
      <name val="DejaVu Sans Condensed"/>
      <family val="2"/>
    </font>
    <font>
      <b/>
      <sz val="10"/>
      <name val="Arial"/>
      <family val="2"/>
    </font>
    <font>
      <sz val="10"/>
      <name val="Arial"/>
    </font>
    <font>
      <sz val="20"/>
      <name val="Arial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13"/>
      </patternFill>
    </fill>
    <fill>
      <patternFill patternType="solid">
        <fgColor indexed="8"/>
        <bgColor indexed="58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31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5">
    <xf numFmtId="0" fontId="0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3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0" applyNumberFormat="0" applyBorder="0" applyAlignment="0" applyProtection="0"/>
    <xf numFmtId="0" fontId="11" fillId="6" borderId="28" applyNumberFormat="0" applyAlignment="0" applyProtection="0"/>
    <xf numFmtId="0" fontId="12" fillId="20" borderId="29" applyNumberFormat="0" applyAlignment="0" applyProtection="0"/>
    <xf numFmtId="0" fontId="1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4" fillId="21" borderId="0" applyNumberFormat="0" applyBorder="0" applyAlignment="0" applyProtection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8" fillId="7" borderId="28" applyNumberFormat="0" applyAlignment="0" applyProtection="0"/>
    <xf numFmtId="0" fontId="19" fillId="0" borderId="33" applyNumberFormat="0" applyFill="0" applyAlignment="0" applyProtection="0"/>
    <xf numFmtId="0" fontId="20" fillId="7" borderId="0" applyNumberFormat="0" applyBorder="0" applyAlignment="0" applyProtection="0"/>
    <xf numFmtId="0" fontId="1" fillId="8" borderId="34" applyNumberFormat="0" applyFont="0" applyAlignment="0" applyProtection="0"/>
    <xf numFmtId="0" fontId="21" fillId="6" borderId="35" applyNumberFormat="0" applyAlignment="0" applyProtection="0"/>
    <xf numFmtId="0" fontId="1" fillId="2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36" applyNumberFormat="0" applyFill="0" applyAlignment="0" applyProtection="0"/>
    <xf numFmtId="0" fontId="24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11" xfId="0" applyFont="1" applyBorder="1" applyProtection="1">
      <protection locked="0"/>
    </xf>
    <xf numFmtId="0" fontId="3" fillId="0" borderId="1" xfId="0" applyFont="1" applyBorder="1" applyProtection="1"/>
    <xf numFmtId="0" fontId="4" fillId="0" borderId="0" xfId="0" applyFont="1" applyProtection="1"/>
    <xf numFmtId="0" fontId="4" fillId="0" borderId="0" xfId="0" applyFont="1"/>
    <xf numFmtId="0" fontId="3" fillId="0" borderId="1" xfId="0" applyFont="1" applyBorder="1" applyProtection="1">
      <protection hidden="1"/>
    </xf>
    <xf numFmtId="0" fontId="3" fillId="0" borderId="6" xfId="0" applyFont="1" applyBorder="1" applyAlignment="1" applyProtection="1">
      <alignment vertical="center"/>
      <protection hidden="1"/>
    </xf>
    <xf numFmtId="0" fontId="4" fillId="0" borderId="7" xfId="0" applyFont="1" applyBorder="1" applyAlignment="1" applyProtection="1">
      <alignment horizontal="center" textRotation="90"/>
      <protection locked="0"/>
    </xf>
    <xf numFmtId="0" fontId="4" fillId="0" borderId="8" xfId="0" applyFont="1" applyBorder="1" applyAlignment="1" applyProtection="1">
      <alignment horizontal="center" textRotation="90"/>
      <protection locked="0"/>
    </xf>
    <xf numFmtId="0" fontId="3" fillId="0" borderId="9" xfId="0" applyFont="1" applyBorder="1" applyAlignment="1" applyProtection="1">
      <alignment horizontal="center" vertical="center" textRotation="90"/>
    </xf>
    <xf numFmtId="0" fontId="3" fillId="0" borderId="10" xfId="0" applyFont="1" applyBorder="1" applyAlignment="1" applyProtection="1">
      <alignment horizontal="center" vertical="center" textRotation="90"/>
    </xf>
    <xf numFmtId="0" fontId="4" fillId="0" borderId="11" xfId="0" applyFont="1" applyBorder="1" applyAlignment="1" applyProtection="1">
      <alignment horizontal="center" textRotation="90"/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4" fontId="4" fillId="0" borderId="0" xfId="0" applyNumberFormat="1" applyFont="1" applyBorder="1" applyProtection="1"/>
    <xf numFmtId="0" fontId="4" fillId="0" borderId="0" xfId="0" applyFont="1" applyBorder="1" applyProtection="1"/>
    <xf numFmtId="0" fontId="4" fillId="0" borderId="11" xfId="0" applyFont="1" applyFill="1" applyBorder="1" applyProtection="1">
      <protection locked="0"/>
    </xf>
    <xf numFmtId="0" fontId="4" fillId="0" borderId="8" xfId="0" applyFont="1" applyBorder="1" applyProtection="1"/>
    <xf numFmtId="0" fontId="4" fillId="0" borderId="0" xfId="0" applyNumberFormat="1" applyFont="1" applyProtection="1"/>
    <xf numFmtId="0" fontId="4" fillId="0" borderId="13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14" xfId="0" applyFont="1" applyBorder="1" applyProtection="1">
      <protection locked="0"/>
    </xf>
    <xf numFmtId="0" fontId="4" fillId="0" borderId="0" xfId="0" applyNumberFormat="1" applyFont="1" applyBorder="1" applyProtection="1"/>
    <xf numFmtId="0" fontId="4" fillId="0" borderId="13" xfId="0" applyFont="1" applyFill="1" applyBorder="1" applyProtection="1">
      <protection locked="0"/>
    </xf>
    <xf numFmtId="0" fontId="4" fillId="0" borderId="14" xfId="0" applyFont="1" applyBorder="1" applyProtection="1"/>
    <xf numFmtId="0" fontId="4" fillId="0" borderId="26" xfId="0" applyNumberFormat="1" applyFont="1" applyBorder="1" applyProtection="1"/>
    <xf numFmtId="0" fontId="3" fillId="0" borderId="6" xfId="0" applyFont="1" applyBorder="1" applyProtection="1">
      <protection hidden="1"/>
    </xf>
    <xf numFmtId="0" fontId="4" fillId="0" borderId="11" xfId="0" applyFont="1" applyBorder="1" applyProtection="1"/>
    <xf numFmtId="0" fontId="4" fillId="0" borderId="7" xfId="0" applyFont="1" applyBorder="1" applyProtection="1"/>
    <xf numFmtId="0" fontId="3" fillId="0" borderId="12" xfId="0" applyFont="1" applyBorder="1" applyProtection="1">
      <protection hidden="1"/>
    </xf>
    <xf numFmtId="0" fontId="4" fillId="0" borderId="13" xfId="0" applyFont="1" applyBorder="1" applyProtection="1"/>
    <xf numFmtId="0" fontId="3" fillId="0" borderId="5" xfId="0" applyFont="1" applyBorder="1" applyProtection="1">
      <protection hidden="1"/>
    </xf>
    <xf numFmtId="0" fontId="4" fillId="0" borderId="24" xfId="0" applyFont="1" applyBorder="1" applyProtection="1"/>
    <xf numFmtId="0" fontId="4" fillId="0" borderId="25" xfId="0" applyFont="1" applyBorder="1" applyProtection="1"/>
    <xf numFmtId="0" fontId="4" fillId="0" borderId="27" xfId="0" applyFont="1" applyBorder="1" applyProtection="1"/>
    <xf numFmtId="0" fontId="4" fillId="0" borderId="9" xfId="0" applyFont="1" applyBorder="1" applyProtection="1"/>
    <xf numFmtId="0" fontId="4" fillId="0" borderId="8" xfId="0" applyNumberFormat="1" applyFont="1" applyBorder="1" applyProtection="1"/>
    <xf numFmtId="0" fontId="4" fillId="0" borderId="14" xfId="0" applyNumberFormat="1" applyFont="1" applyBorder="1" applyProtection="1"/>
    <xf numFmtId="0" fontId="4" fillId="0" borderId="10" xfId="0" applyNumberFormat="1" applyFont="1" applyBorder="1" applyProtection="1"/>
    <xf numFmtId="0" fontId="3" fillId="0" borderId="19" xfId="0" applyFont="1" applyBorder="1" applyAlignment="1" applyProtection="1">
      <alignment horizontal="center" vertical="center"/>
      <protection hidden="1"/>
    </xf>
    <xf numFmtId="0" fontId="4" fillId="5" borderId="22" xfId="0" applyFont="1" applyFill="1" applyBorder="1" applyProtection="1"/>
    <xf numFmtId="0" fontId="3" fillId="0" borderId="0" xfId="0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 textRotation="90"/>
    </xf>
    <xf numFmtId="0" fontId="4" fillId="0" borderId="12" xfId="0" applyFont="1" applyBorder="1" applyProtection="1">
      <protection locked="0"/>
    </xf>
    <xf numFmtId="0" fontId="4" fillId="0" borderId="6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3" fillId="0" borderId="11" xfId="35" applyNumberFormat="1" applyFont="1" applyFill="1" applyBorder="1" applyAlignment="1" applyProtection="1">
      <alignment horizontal="center"/>
    </xf>
    <xf numFmtId="0" fontId="3" fillId="0" borderId="13" xfId="35" applyNumberFormat="1" applyFont="1" applyFill="1" applyBorder="1" applyAlignment="1" applyProtection="1">
      <alignment horizontal="center"/>
    </xf>
    <xf numFmtId="0" fontId="3" fillId="0" borderId="16" xfId="35" applyNumberFormat="1" applyFont="1" applyFill="1" applyBorder="1" applyAlignment="1" applyProtection="1">
      <alignment horizontal="center"/>
    </xf>
    <xf numFmtId="0" fontId="4" fillId="0" borderId="18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3" fillId="0" borderId="12" xfId="35" applyNumberFormat="1" applyFont="1" applyFill="1" applyBorder="1" applyAlignment="1" applyProtection="1">
      <alignment horizontal="center"/>
    </xf>
    <xf numFmtId="0" fontId="4" fillId="3" borderId="18" xfId="0" applyFont="1" applyFill="1" applyBorder="1" applyProtection="1"/>
    <xf numFmtId="0" fontId="3" fillId="0" borderId="2" xfId="0" applyFont="1" applyBorder="1" applyProtection="1"/>
    <xf numFmtId="0" fontId="7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7" xfId="0" applyFont="1" applyFill="1" applyBorder="1" applyAlignment="1" applyProtection="1">
      <alignment horizontal="center" vertical="center"/>
    </xf>
    <xf numFmtId="0" fontId="4" fillId="5" borderId="13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4" fillId="0" borderId="5" xfId="0" applyFont="1" applyBorder="1" applyProtection="1">
      <protection locked="0"/>
    </xf>
    <xf numFmtId="0" fontId="3" fillId="0" borderId="5" xfId="0" applyFont="1" applyBorder="1" applyAlignment="1" applyProtection="1">
      <alignment horizontal="center" vertical="center" textRotation="90"/>
    </xf>
    <xf numFmtId="0" fontId="3" fillId="0" borderId="1" xfId="0" applyFont="1" applyBorder="1" applyAlignment="1" applyProtection="1">
      <alignment horizontal="center" vertical="center" textRotation="90"/>
    </xf>
    <xf numFmtId="0" fontId="3" fillId="0" borderId="2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2" fontId="7" fillId="0" borderId="27" xfId="0" applyNumberFormat="1" applyFont="1" applyBorder="1" applyAlignment="1" applyProtection="1">
      <alignment horizontal="center" vertical="center"/>
    </xf>
    <xf numFmtId="2" fontId="7" fillId="0" borderId="9" xfId="0" applyNumberFormat="1" applyFont="1" applyBorder="1" applyAlignment="1" applyProtection="1">
      <alignment horizontal="center" vertical="center"/>
    </xf>
    <xf numFmtId="2" fontId="7" fillId="0" borderId="10" xfId="0" applyNumberFormat="1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 applyProtection="1">
      <alignment horizontal="center" vertical="center" wrapText="1"/>
      <protection hidden="1"/>
    </xf>
    <xf numFmtId="0" fontId="3" fillId="0" borderId="15" xfId="0" applyFont="1" applyBorder="1" applyAlignment="1" applyProtection="1">
      <alignment horizontal="center" vertical="center" wrapText="1"/>
      <protection hidden="1"/>
    </xf>
    <xf numFmtId="0" fontId="7" fillId="0" borderId="27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</xf>
    <xf numFmtId="0" fontId="7" fillId="5" borderId="13" xfId="0" applyFont="1" applyFill="1" applyBorder="1" applyAlignment="1" applyProtection="1">
      <alignment horizontal="center" vertical="center"/>
    </xf>
    <xf numFmtId="0" fontId="7" fillId="5" borderId="0" xfId="0" applyFont="1" applyFill="1" applyBorder="1" applyAlignment="1" applyProtection="1">
      <alignment horizontal="center" vertical="center"/>
    </xf>
    <xf numFmtId="0" fontId="7" fillId="5" borderId="24" xfId="0" applyFont="1" applyFill="1" applyBorder="1" applyAlignment="1" applyProtection="1">
      <alignment horizontal="center" vertical="center"/>
    </xf>
    <xf numFmtId="0" fontId="7" fillId="5" borderId="25" xfId="0" applyFont="1" applyFill="1" applyBorder="1" applyAlignment="1" applyProtection="1">
      <alignment horizontal="center" vertical="center"/>
    </xf>
    <xf numFmtId="0" fontId="5" fillId="0" borderId="20" xfId="29" applyNumberFormat="1" applyFont="1" applyFill="1" applyBorder="1" applyAlignment="1" applyProtection="1">
      <alignment horizontal="center" vertical="center"/>
    </xf>
    <xf numFmtId="0" fontId="5" fillId="0" borderId="21" xfId="29" applyNumberFormat="1" applyFont="1" applyFill="1" applyBorder="1" applyAlignment="1" applyProtection="1">
      <alignment horizontal="center" vertical="center"/>
    </xf>
    <xf numFmtId="0" fontId="5" fillId="0" borderId="23" xfId="29" applyNumberFormat="1" applyFont="1" applyFill="1" applyBorder="1" applyAlignment="1" applyProtection="1">
      <alignment horizontal="center" vertical="center"/>
    </xf>
    <xf numFmtId="0" fontId="4" fillId="5" borderId="14" xfId="0" applyFont="1" applyFill="1" applyBorder="1" applyAlignment="1" applyProtection="1">
      <alignment horizontal="center" vertical="center"/>
    </xf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ld" xfId="29"/>
    <cellStyle name="Good" xfId="30"/>
    <cellStyle name="Heading 1" xfId="31"/>
    <cellStyle name="Heading 2" xfId="32"/>
    <cellStyle name="Heading 3" xfId="33"/>
    <cellStyle name="Heading 4" xfId="34"/>
    <cellStyle name="Highlight" xfId="35"/>
    <cellStyle name="Input" xfId="36"/>
    <cellStyle name="Linked Cell" xfId="37"/>
    <cellStyle name="Neutral" xfId="38"/>
    <cellStyle name="Normal" xfId="0" builtinId="0"/>
    <cellStyle name="Note" xfId="39"/>
    <cellStyle name="Output" xfId="40"/>
    <cellStyle name="Silver" xfId="41"/>
    <cellStyle name="Title" xfId="42"/>
    <cellStyle name="Total" xfId="43"/>
    <cellStyle name="Warning Text" xfId="44"/>
  </cellStyles>
  <dxfs count="260"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fgColor indexed="34"/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border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top style="thin">
          <color indexed="10"/>
        </top>
        <bottom style="thin">
          <color indexed="10"/>
        </bottom>
      </border>
    </dxf>
    <dxf>
      <border>
        <top style="thin">
          <color indexed="10"/>
        </top>
        <bottom style="thin">
          <color indexed="10"/>
        </bottom>
      </border>
    </dxf>
    <dxf>
      <font>
        <color auto="1"/>
      </font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worksheet" Target="worksheets/sheet20.xml"/><Relationship Id="rId4" Type="http://schemas.openxmlformats.org/officeDocument/2006/relationships/worksheet" Target="worksheets/sheet4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24" Type="http://schemas.openxmlformats.org/officeDocument/2006/relationships/calcChain" Target="calcChain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19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worksheet" Target="worksheets/sheet1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1" enableFormatConditionsCalculation="0">
    <pageSetUpPr fitToPage="1"/>
  </sheetPr>
  <dimension ref="A1:X32"/>
  <sheetViews>
    <sheetView tabSelected="1" workbookViewId="0">
      <pane ySplit="4" topLeftCell="A5" activePane="bottomLeft" state="frozenSplit"/>
      <selection pane="bottomLeft" activeCell="H20" sqref="H20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 t="s">
        <v>25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>
        <v>1</v>
      </c>
      <c r="C2" s="70"/>
      <c r="D2" s="70"/>
      <c r="E2" s="70"/>
      <c r="F2" s="65" t="s">
        <v>2</v>
      </c>
      <c r="G2" s="65"/>
      <c r="H2" s="65"/>
      <c r="I2" s="66" t="s">
        <v>26</v>
      </c>
      <c r="J2" s="66"/>
      <c r="K2" s="66"/>
      <c r="L2" s="66"/>
      <c r="M2" s="67" t="s">
        <v>19</v>
      </c>
      <c r="N2" s="68"/>
      <c r="O2" s="69">
        <v>304</v>
      </c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 t="s">
        <v>27</v>
      </c>
      <c r="C3" s="62"/>
      <c r="D3" s="62"/>
      <c r="E3" s="62"/>
      <c r="F3" s="62"/>
      <c r="G3" s="62"/>
      <c r="H3" s="62"/>
      <c r="I3" s="62"/>
      <c r="J3" s="63" t="s">
        <v>9</v>
      </c>
      <c r="K3" s="62" t="s">
        <v>28</v>
      </c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 t="s">
        <v>29</v>
      </c>
      <c r="C4" s="7" t="s">
        <v>30</v>
      </c>
      <c r="D4" s="7" t="s">
        <v>31</v>
      </c>
      <c r="E4" s="7"/>
      <c r="F4" s="8"/>
      <c r="G4" s="44" t="s">
        <v>3</v>
      </c>
      <c r="H4" s="9" t="s">
        <v>4</v>
      </c>
      <c r="I4" s="10" t="s">
        <v>8</v>
      </c>
      <c r="J4" s="64"/>
      <c r="K4" s="11" t="s">
        <v>32</v>
      </c>
      <c r="L4" s="7" t="s">
        <v>33</v>
      </c>
      <c r="M4" s="7" t="s">
        <v>34</v>
      </c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>
        <v>10</v>
      </c>
      <c r="C5" s="12"/>
      <c r="D5" s="12"/>
      <c r="E5" s="12"/>
      <c r="F5" s="13"/>
      <c r="G5" s="45">
        <v>10</v>
      </c>
      <c r="H5" s="15">
        <f>SUM(B5:G5)</f>
        <v>20</v>
      </c>
      <c r="I5" s="16">
        <f>IF(SUM(B5:G5)&lt;&gt;0,T5, "")</f>
        <v>20</v>
      </c>
      <c r="J5" s="48">
        <f>1</f>
        <v>1</v>
      </c>
      <c r="K5" s="17"/>
      <c r="L5" s="12"/>
      <c r="M5" s="12"/>
      <c r="N5" s="12"/>
      <c r="O5" s="13"/>
      <c r="P5" s="46"/>
      <c r="Q5" s="15">
        <f>SUM(K5:P5)</f>
        <v>0</v>
      </c>
      <c r="R5" s="18" t="str">
        <f t="shared" ref="R5:R24" si="0">IF(SUM(K5:P5)&lt;&gt;0,U5,"")</f>
        <v/>
      </c>
      <c r="S5" s="21"/>
      <c r="T5" s="19">
        <f>H5</f>
        <v>20</v>
      </c>
      <c r="U5" s="19">
        <f>Q5</f>
        <v>0</v>
      </c>
      <c r="V5" s="3">
        <f>IF(SUM(B5:F5,K5:O5)&lt;&gt;0,0,IF(SUM(B6:$G$24, K6:$P$24)&lt;&gt;0,100, J5))</f>
        <v>0</v>
      </c>
      <c r="W5" s="3">
        <f>IF(COUNTBLANK(F4:F25)=22, 0, 1)</f>
        <v>0</v>
      </c>
      <c r="X5" s="4">
        <f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ref="H6:H24" si="1">SUM(B6:G6)</f>
        <v>0</v>
      </c>
      <c r="I6" s="23" t="str">
        <f t="shared" ref="I6:I24" si="2">IF(SUM(B6:G6)&lt;&gt;0,T6,"")</f>
        <v/>
      </c>
      <c r="J6" s="49">
        <v>2</v>
      </c>
      <c r="K6" s="24"/>
      <c r="L6" s="21">
        <v>10</v>
      </c>
      <c r="M6" s="21"/>
      <c r="N6" s="21"/>
      <c r="O6" s="22"/>
      <c r="P6" s="45">
        <v>10</v>
      </c>
      <c r="Q6" s="15">
        <f t="shared" ref="Q6:Q24" si="3">SUM(K6:P6)</f>
        <v>20</v>
      </c>
      <c r="R6" s="25">
        <f t="shared" si="0"/>
        <v>20</v>
      </c>
      <c r="S6" s="21"/>
      <c r="T6" s="19">
        <f>SUM(H$5:H6)</f>
        <v>20</v>
      </c>
      <c r="U6" s="19">
        <f>SUM(Q$5:Q6)</f>
        <v>20</v>
      </c>
      <c r="V6" s="3">
        <f>IF(SUM(B6:F6,K6:O6)&lt;&gt;0,0,IF(SUM(B7:$G$24, K7:$P$24)&lt;&gt;0,100, J6))</f>
        <v>0</v>
      </c>
      <c r="W6" s="3">
        <f>IF(COUNTBLANK(O4:O25)=22, 0, 1)</f>
        <v>0</v>
      </c>
      <c r="X6" s="4">
        <f t="shared" ref="X6:X23" si="4">IF(OR(OR(AND(B6&lt;&gt;0,B6&lt;&gt;-5,B6&lt;&gt;10,B6&lt;&gt;15),AND(C6&lt;&gt;0,C6&lt;&gt;-5,C6&lt;&gt;10,C6&lt;&gt;15),AND(D6&lt;&gt;0,D6&lt;&gt;-5,D6&lt;&gt;10,D6&lt;&gt;15),AND(E6&lt;&gt;0,E6&lt;&gt;-5,E6&lt;&gt;10,E6&lt;&gt;15),AND(F6&lt;&gt;0,F6&lt;&gt;-5,F6&lt;&gt;10,F6&lt;&gt;15),AND(K6&lt;&gt;0,K6&lt;&gt;-5,K6&lt;&gt;10,K6&lt;&gt;15),AND(L6&lt;&gt;0,L6&lt;&gt;-5,L6&lt;&gt;10,L6&lt;&gt;15),AND(M6&lt;&gt;0,M6&lt;&gt;-5,M6&lt;&gt;10,M6&lt;&gt;15),AND(N6&lt;&gt;0,N6&lt;&gt;-5,N6&lt;&gt;10,N6&lt;&gt;15),AND(O6&lt;&gt;0,O6&lt;&gt;-5,O6&lt;&gt;10,O6&lt;&gt;15)),OR(G6&lt;0,G6&gt;30,P6&lt;0,P6&gt;30,MOD(G6,5)&lt;&gt;0,MOD(P6,5)&lt;&gt;0),COUNTBLANK(B6:F6)&lt;4,COUNTBLANK(K6:O6)&lt;4,AND(SUM(B6:F6)&gt;0,SUM(K6:O6)&gt;0),SUM(B6:F6,K6:O6)&lt;-5,OR(AND(SUM(B6:F6)&lt;=0,G6&lt;&gt;""),AND(SUM(K6:O6)&lt;=0,P6&lt;&gt;""))),1000000000000,-(1000000000000))</f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1"/>
        <v>0</v>
      </c>
      <c r="I7" s="23" t="str">
        <f t="shared" si="2"/>
        <v/>
      </c>
      <c r="J7" s="49">
        <v>3</v>
      </c>
      <c r="K7" s="24"/>
      <c r="L7" s="21">
        <v>-5</v>
      </c>
      <c r="M7" s="21"/>
      <c r="N7" s="21"/>
      <c r="O7" s="22"/>
      <c r="P7" s="45"/>
      <c r="Q7" s="15">
        <f t="shared" si="3"/>
        <v>-5</v>
      </c>
      <c r="R7" s="25">
        <f t="shared" si="0"/>
        <v>15</v>
      </c>
      <c r="S7" s="21"/>
      <c r="T7" s="19">
        <f>SUM(H$5:H7)</f>
        <v>20</v>
      </c>
      <c r="U7" s="19">
        <f>SUM(Q$5:Q7)</f>
        <v>15</v>
      </c>
      <c r="V7" s="3">
        <f>IF(SUM(B7:F7,K7:O7)&lt;&gt;0,0,IF(SUM(B8:$G$24, K8:$P$24)&lt;&gt;0,100, J7))</f>
        <v>0</v>
      </c>
      <c r="W7" s="3"/>
      <c r="X7" s="4">
        <f t="shared" si="4"/>
        <v>-1000000000000</v>
      </c>
    </row>
    <row r="8" spans="1:24">
      <c r="A8" s="75"/>
      <c r="B8" s="20">
        <v>10</v>
      </c>
      <c r="C8" s="21"/>
      <c r="D8" s="21"/>
      <c r="E8" s="21"/>
      <c r="F8" s="22"/>
      <c r="G8" s="45">
        <v>20</v>
      </c>
      <c r="H8" s="15">
        <f t="shared" si="1"/>
        <v>30</v>
      </c>
      <c r="I8" s="23">
        <f t="shared" si="2"/>
        <v>50</v>
      </c>
      <c r="J8" s="49">
        <v>4</v>
      </c>
      <c r="K8" s="24"/>
      <c r="L8" s="21">
        <v>-5</v>
      </c>
      <c r="M8" s="21"/>
      <c r="N8" s="21"/>
      <c r="O8" s="22"/>
      <c r="P8" s="45"/>
      <c r="Q8" s="15">
        <f t="shared" si="3"/>
        <v>-5</v>
      </c>
      <c r="R8" s="25">
        <f t="shared" si="0"/>
        <v>10</v>
      </c>
      <c r="S8" s="21"/>
      <c r="T8" s="19">
        <f>SUM(H$5:H8)</f>
        <v>50</v>
      </c>
      <c r="U8" s="19">
        <f>SUM(Q$5:Q8)</f>
        <v>10</v>
      </c>
      <c r="V8" s="3">
        <f>IF(SUM(B8:F8,K8:O8)&lt;&gt;0,0,IF(SUM(B9:$G$24, K9:$P$24)&lt;&gt;0,100, J8))</f>
        <v>0</v>
      </c>
      <c r="W8" s="3"/>
      <c r="X8" s="4">
        <f t="shared" si="4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1"/>
        <v>0</v>
      </c>
      <c r="I9" s="23" t="str">
        <f t="shared" si="2"/>
        <v/>
      </c>
      <c r="J9" s="49">
        <v>5</v>
      </c>
      <c r="K9" s="20"/>
      <c r="L9" s="21">
        <v>10</v>
      </c>
      <c r="M9" s="21"/>
      <c r="N9" s="21"/>
      <c r="O9" s="22"/>
      <c r="P9" s="45">
        <v>20</v>
      </c>
      <c r="Q9" s="15">
        <f t="shared" si="3"/>
        <v>30</v>
      </c>
      <c r="R9" s="25">
        <f t="shared" si="0"/>
        <v>40</v>
      </c>
      <c r="S9" s="21"/>
      <c r="T9" s="19">
        <f>SUM(H$5:H9)</f>
        <v>50</v>
      </c>
      <c r="U9" s="19">
        <f>SUM(Q$5:Q9)</f>
        <v>40</v>
      </c>
      <c r="V9" s="3">
        <f>IF(SUM(B9:F9,K9:O9)&lt;&gt;0,0,IF(SUM(B10:$G$24, K10:$P$24)&lt;&gt;0,100, J9))</f>
        <v>0</v>
      </c>
      <c r="W9" s="3"/>
      <c r="X9" s="4">
        <f t="shared" si="4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1"/>
        <v>0</v>
      </c>
      <c r="I10" s="23" t="str">
        <f t="shared" si="2"/>
        <v/>
      </c>
      <c r="J10" s="49">
        <v>6</v>
      </c>
      <c r="K10" s="20"/>
      <c r="L10" s="21">
        <v>10</v>
      </c>
      <c r="M10" s="21"/>
      <c r="N10" s="21"/>
      <c r="O10" s="22"/>
      <c r="P10" s="45">
        <v>20</v>
      </c>
      <c r="Q10" s="15">
        <f t="shared" si="3"/>
        <v>30</v>
      </c>
      <c r="R10" s="25">
        <f t="shared" si="0"/>
        <v>70</v>
      </c>
      <c r="S10" s="21"/>
      <c r="T10" s="19">
        <f>SUM(H$5:H10)</f>
        <v>50</v>
      </c>
      <c r="U10" s="19">
        <f>SUM(Q$5:Q10)</f>
        <v>70</v>
      </c>
      <c r="V10" s="3">
        <f>IF(SUM(B10:F10,K10:O10)&lt;&gt;0,0,IF(SUM(B11:$G$24, K11:$P$24)&lt;&gt;0,100, J10))</f>
        <v>0</v>
      </c>
      <c r="W10" s="3"/>
      <c r="X10" s="4">
        <f t="shared" si="4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1"/>
        <v>0</v>
      </c>
      <c r="I11" s="23" t="str">
        <f t="shared" si="2"/>
        <v/>
      </c>
      <c r="J11" s="49">
        <v>7</v>
      </c>
      <c r="K11" s="20"/>
      <c r="L11" s="21">
        <v>10</v>
      </c>
      <c r="M11" s="21"/>
      <c r="N11" s="21"/>
      <c r="O11" s="22"/>
      <c r="P11" s="45">
        <v>30</v>
      </c>
      <c r="Q11" s="15">
        <f t="shared" si="3"/>
        <v>40</v>
      </c>
      <c r="R11" s="25">
        <f t="shared" si="0"/>
        <v>110</v>
      </c>
      <c r="S11" s="21"/>
      <c r="T11" s="19">
        <f>SUM(H$5:H11)</f>
        <v>50</v>
      </c>
      <c r="U11" s="19">
        <f>SUM(Q$5:Q11)</f>
        <v>110</v>
      </c>
      <c r="V11" s="3">
        <f>IF(SUM(B11:F11,K11:O11)&lt;&gt;0,0,IF(SUM(B12:$G$24, K12:$P$24)&lt;&gt;0,100, J11))</f>
        <v>0</v>
      </c>
      <c r="W11" s="3"/>
      <c r="X11" s="4">
        <f t="shared" si="4"/>
        <v>-1000000000000</v>
      </c>
    </row>
    <row r="12" spans="1:24">
      <c r="A12" s="75"/>
      <c r="B12" s="20">
        <v>10</v>
      </c>
      <c r="C12" s="21"/>
      <c r="D12" s="21"/>
      <c r="E12" s="21"/>
      <c r="F12" s="22"/>
      <c r="G12" s="45">
        <v>20</v>
      </c>
      <c r="H12" s="15">
        <f t="shared" si="1"/>
        <v>30</v>
      </c>
      <c r="I12" s="23">
        <f t="shared" si="2"/>
        <v>80</v>
      </c>
      <c r="J12" s="49">
        <v>8</v>
      </c>
      <c r="K12" s="20"/>
      <c r="L12" s="21">
        <v>-5</v>
      </c>
      <c r="M12" s="21"/>
      <c r="N12" s="21"/>
      <c r="O12" s="22"/>
      <c r="P12" s="45"/>
      <c r="Q12" s="15">
        <f t="shared" si="3"/>
        <v>-5</v>
      </c>
      <c r="R12" s="25">
        <f t="shared" si="0"/>
        <v>105</v>
      </c>
      <c r="S12" s="21"/>
      <c r="T12" s="19">
        <f>SUM(H$5:H12)</f>
        <v>80</v>
      </c>
      <c r="U12" s="19">
        <f>SUM(Q$5:Q12)</f>
        <v>105</v>
      </c>
      <c r="V12" s="3">
        <f>IF(SUM(B12:F12,K12:O12)&lt;&gt;0,0,IF(SUM(B13:$G$24, K13:$P$24)&lt;&gt;0,100, J12))</f>
        <v>0</v>
      </c>
      <c r="W12" s="3"/>
      <c r="X12" s="4">
        <f t="shared" si="4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1"/>
        <v>0</v>
      </c>
      <c r="I13" s="23" t="str">
        <f t="shared" si="2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3"/>
        <v>0</v>
      </c>
      <c r="R13" s="25" t="str">
        <f t="shared" si="0"/>
        <v/>
      </c>
      <c r="S13" s="21"/>
      <c r="T13" s="19">
        <f>SUM(H$5:H13)</f>
        <v>80</v>
      </c>
      <c r="U13" s="19">
        <f>SUM(Q$5:Q13)</f>
        <v>105</v>
      </c>
      <c r="V13" s="3">
        <f>IF(SUM(B13:F13,K13:O13)&lt;&gt;0,0,IF(SUM(B14:$G$24, K14:$P$24)&lt;&gt;0,100, J13))</f>
        <v>100</v>
      </c>
      <c r="W13" s="3"/>
      <c r="X13" s="4">
        <f t="shared" si="4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1"/>
        <v>0</v>
      </c>
      <c r="I14" s="23" t="str">
        <f t="shared" si="2"/>
        <v/>
      </c>
      <c r="J14" s="49">
        <v>10</v>
      </c>
      <c r="K14" s="20"/>
      <c r="L14" s="21">
        <v>10</v>
      </c>
      <c r="M14" s="21"/>
      <c r="N14" s="21"/>
      <c r="O14" s="22"/>
      <c r="P14" s="45">
        <v>10</v>
      </c>
      <c r="Q14" s="15">
        <f t="shared" si="3"/>
        <v>20</v>
      </c>
      <c r="R14" s="25">
        <f t="shared" si="0"/>
        <v>125</v>
      </c>
      <c r="S14" s="21"/>
      <c r="T14" s="19">
        <f>SUM(H$5:H14)</f>
        <v>80</v>
      </c>
      <c r="U14" s="19">
        <f>SUM(Q$5:Q14)</f>
        <v>125</v>
      </c>
      <c r="V14" s="3">
        <f>IF(SUM(B14:F14,K14:O14)&lt;&gt;0,0,IF(SUM(B15:$G$24, K15:$P$24)&lt;&gt;0,100, J14))</f>
        <v>0</v>
      </c>
      <c r="W14" s="3"/>
      <c r="X14" s="4">
        <f t="shared" si="4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1"/>
        <v>0</v>
      </c>
      <c r="I15" s="23" t="str">
        <f t="shared" si="2"/>
        <v/>
      </c>
      <c r="J15" s="49">
        <v>11</v>
      </c>
      <c r="K15" s="20"/>
      <c r="L15" s="21"/>
      <c r="M15" s="21">
        <v>10</v>
      </c>
      <c r="N15" s="21"/>
      <c r="O15" s="22"/>
      <c r="P15" s="45">
        <v>10</v>
      </c>
      <c r="Q15" s="15">
        <f t="shared" si="3"/>
        <v>20</v>
      </c>
      <c r="R15" s="25">
        <f t="shared" si="0"/>
        <v>145</v>
      </c>
      <c r="S15" s="21"/>
      <c r="T15" s="19">
        <f>SUM(H$5:H15)</f>
        <v>80</v>
      </c>
      <c r="U15" s="19">
        <f>SUM(Q$5:Q15)</f>
        <v>145</v>
      </c>
      <c r="V15" s="3">
        <f>IF(SUM(B15:F15,K15:O15)&lt;&gt;0,0,IF(SUM(B16:$G$24, K16:$P$24)&lt;&gt;0,100, J15))</f>
        <v>0</v>
      </c>
      <c r="W15" s="3"/>
      <c r="X15" s="4">
        <f t="shared" si="4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1"/>
        <v>0</v>
      </c>
      <c r="I16" s="23" t="str">
        <f t="shared" si="2"/>
        <v/>
      </c>
      <c r="J16" s="49">
        <v>12</v>
      </c>
      <c r="K16" s="20"/>
      <c r="L16" s="21">
        <v>10</v>
      </c>
      <c r="M16" s="21"/>
      <c r="N16" s="21"/>
      <c r="O16" s="22"/>
      <c r="P16" s="45">
        <v>20</v>
      </c>
      <c r="Q16" s="15">
        <f t="shared" si="3"/>
        <v>30</v>
      </c>
      <c r="R16" s="25">
        <f t="shared" si="0"/>
        <v>175</v>
      </c>
      <c r="S16" s="21"/>
      <c r="T16" s="19">
        <f>SUM(H$5:H16)</f>
        <v>80</v>
      </c>
      <c r="U16" s="19">
        <f>SUM(Q$5:Q16)</f>
        <v>175</v>
      </c>
      <c r="V16" s="3">
        <f>IF(SUM(B16:F16,K16:O16)&lt;&gt;0,0,IF(SUM(B17:$G$24, K17:$P$24)&lt;&gt;0,100, J16))</f>
        <v>0</v>
      </c>
      <c r="W16" s="3"/>
      <c r="X16" s="4">
        <f t="shared" si="4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1"/>
        <v>0</v>
      </c>
      <c r="I17" s="23" t="str">
        <f t="shared" si="2"/>
        <v/>
      </c>
      <c r="J17" s="49">
        <v>13</v>
      </c>
      <c r="K17" s="20"/>
      <c r="L17" s="21">
        <v>10</v>
      </c>
      <c r="M17" s="21"/>
      <c r="N17" s="21"/>
      <c r="O17" s="22"/>
      <c r="P17" s="45">
        <v>20</v>
      </c>
      <c r="Q17" s="15">
        <f t="shared" si="3"/>
        <v>30</v>
      </c>
      <c r="R17" s="25">
        <f t="shared" si="0"/>
        <v>205</v>
      </c>
      <c r="S17" s="21"/>
      <c r="T17" s="19">
        <f>SUM(H$5:H17)</f>
        <v>80</v>
      </c>
      <c r="U17" s="19">
        <f>SUM(Q$5:Q17)</f>
        <v>205</v>
      </c>
      <c r="V17" s="3">
        <f>IF(SUM(B17:F17,K17:O17)&lt;&gt;0,0,IF(SUM(B18:$G$24, K18:$P$24)&lt;&gt;0,100, J17))</f>
        <v>0</v>
      </c>
      <c r="W17" s="3"/>
      <c r="X17" s="4">
        <f t="shared" si="4"/>
        <v>-1000000000000</v>
      </c>
    </row>
    <row r="18" spans="1:24">
      <c r="A18" s="75"/>
      <c r="B18" s="20">
        <v>10</v>
      </c>
      <c r="C18" s="21"/>
      <c r="D18" s="21"/>
      <c r="E18" s="21"/>
      <c r="F18" s="22"/>
      <c r="G18" s="45">
        <v>20</v>
      </c>
      <c r="H18" s="15">
        <f t="shared" si="1"/>
        <v>30</v>
      </c>
      <c r="I18" s="23">
        <f t="shared" si="2"/>
        <v>110</v>
      </c>
      <c r="J18" s="49">
        <v>14</v>
      </c>
      <c r="K18" s="20"/>
      <c r="L18" s="21"/>
      <c r="M18" s="21"/>
      <c r="N18" s="21"/>
      <c r="O18" s="22"/>
      <c r="P18" s="45"/>
      <c r="Q18" s="15">
        <f t="shared" si="3"/>
        <v>0</v>
      </c>
      <c r="R18" s="25" t="str">
        <f t="shared" si="0"/>
        <v/>
      </c>
      <c r="S18" s="21"/>
      <c r="T18" s="19">
        <f>SUM(H$5:H18)</f>
        <v>110</v>
      </c>
      <c r="U18" s="19">
        <f>SUM(Q$5:Q18)</f>
        <v>205</v>
      </c>
      <c r="V18" s="3">
        <f>IF(SUM(B18:F18,K18:O18)&lt;&gt;0,0,IF(SUM(B19:$G$24, K19:$P$24)&lt;&gt;0,100, J18))</f>
        <v>0</v>
      </c>
      <c r="W18" s="3"/>
      <c r="X18" s="4">
        <f t="shared" si="4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1"/>
        <v>0</v>
      </c>
      <c r="I19" s="23" t="str">
        <f t="shared" si="2"/>
        <v/>
      </c>
      <c r="J19" s="49">
        <v>15</v>
      </c>
      <c r="K19" s="20"/>
      <c r="L19" s="21">
        <v>-5</v>
      </c>
      <c r="M19" s="21"/>
      <c r="N19" s="21"/>
      <c r="O19" s="22"/>
      <c r="P19" s="45"/>
      <c r="Q19" s="15">
        <f t="shared" si="3"/>
        <v>-5</v>
      </c>
      <c r="R19" s="25">
        <f t="shared" si="0"/>
        <v>200</v>
      </c>
      <c r="S19" s="21"/>
      <c r="T19" s="19">
        <f>SUM(H$5:H19)</f>
        <v>110</v>
      </c>
      <c r="U19" s="19">
        <f>SUM(Q$5:Q19)</f>
        <v>200</v>
      </c>
      <c r="V19" s="3">
        <f>IF(SUM(B19:F19,K19:O19)&lt;&gt;0,0,IF(SUM(B20:$G$24, K20:$P$24)&lt;&gt;0,100, J19))</f>
        <v>0</v>
      </c>
      <c r="W19" s="3"/>
      <c r="X19" s="4">
        <f t="shared" si="4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1"/>
        <v>0</v>
      </c>
      <c r="I20" s="23" t="str">
        <f t="shared" si="2"/>
        <v/>
      </c>
      <c r="J20" s="49">
        <v>16</v>
      </c>
      <c r="K20" s="20"/>
      <c r="L20" s="21">
        <v>10</v>
      </c>
      <c r="M20" s="21"/>
      <c r="N20" s="21"/>
      <c r="O20" s="22"/>
      <c r="P20" s="45">
        <v>10</v>
      </c>
      <c r="Q20" s="15">
        <f t="shared" si="3"/>
        <v>20</v>
      </c>
      <c r="R20" s="25">
        <f t="shared" si="0"/>
        <v>220</v>
      </c>
      <c r="S20" s="21"/>
      <c r="T20" s="19">
        <f>SUM(H$5:H20)</f>
        <v>110</v>
      </c>
      <c r="U20" s="19">
        <f>SUM(Q$5:Q20)</f>
        <v>220</v>
      </c>
      <c r="V20" s="3">
        <f>IF(SUM(B20:F20,K20:O20)&lt;&gt;0,0,IF(SUM(B21:$G$24, K21:$P$24)&lt;&gt;0,100, J20))</f>
        <v>0</v>
      </c>
      <c r="W20" s="3"/>
      <c r="X20" s="4">
        <f t="shared" si="4"/>
        <v>-1000000000000</v>
      </c>
    </row>
    <row r="21" spans="1:24">
      <c r="A21" s="75"/>
      <c r="B21" s="20">
        <v>10</v>
      </c>
      <c r="C21" s="21"/>
      <c r="D21" s="21"/>
      <c r="E21" s="21"/>
      <c r="F21" s="22"/>
      <c r="G21" s="45"/>
      <c r="H21" s="15">
        <f t="shared" si="1"/>
        <v>10</v>
      </c>
      <c r="I21" s="23">
        <f t="shared" si="2"/>
        <v>120</v>
      </c>
      <c r="J21" s="49">
        <v>17</v>
      </c>
      <c r="K21" s="20"/>
      <c r="L21" s="21"/>
      <c r="M21" s="21"/>
      <c r="N21" s="21"/>
      <c r="O21" s="22"/>
      <c r="P21" s="45"/>
      <c r="Q21" s="15">
        <f t="shared" si="3"/>
        <v>0</v>
      </c>
      <c r="R21" s="25" t="str">
        <f t="shared" si="0"/>
        <v/>
      </c>
      <c r="S21" s="21"/>
      <c r="T21" s="19">
        <f>SUM(H$5:H21)</f>
        <v>120</v>
      </c>
      <c r="U21" s="19">
        <f>SUM(Q$5:Q21)</f>
        <v>220</v>
      </c>
      <c r="V21" s="3">
        <f>IF(SUM(B21:F21,K21:O21)&lt;&gt;0,0,IF(SUM(B22:$G$24, K22:$P$24)&lt;&gt;0,100, J21))</f>
        <v>0</v>
      </c>
      <c r="W21" s="3"/>
      <c r="X21" s="4">
        <f t="shared" si="4"/>
        <v>-1000000000000</v>
      </c>
    </row>
    <row r="22" spans="1:24">
      <c r="A22" s="75"/>
      <c r="B22" s="20">
        <v>10</v>
      </c>
      <c r="C22" s="14"/>
      <c r="D22" s="14"/>
      <c r="E22" s="14"/>
      <c r="F22" s="22"/>
      <c r="G22" s="22">
        <v>10</v>
      </c>
      <c r="H22" s="15">
        <f t="shared" si="1"/>
        <v>20</v>
      </c>
      <c r="I22" s="23">
        <f t="shared" si="2"/>
        <v>140</v>
      </c>
      <c r="J22" s="49">
        <v>18</v>
      </c>
      <c r="K22" s="20"/>
      <c r="L22" s="21"/>
      <c r="M22" s="21"/>
      <c r="N22" s="21"/>
      <c r="O22" s="22"/>
      <c r="P22" s="45"/>
      <c r="Q22" s="15">
        <f t="shared" si="3"/>
        <v>0</v>
      </c>
      <c r="R22" s="25" t="str">
        <f t="shared" si="0"/>
        <v/>
      </c>
      <c r="S22" s="21"/>
      <c r="T22" s="19">
        <f>SUM(H$5:H22)</f>
        <v>140</v>
      </c>
      <c r="U22" s="19">
        <f>SUM(Q$5:Q22)</f>
        <v>220</v>
      </c>
      <c r="V22" s="3">
        <f>IF(SUM(B22:F22,K22:O22)&lt;&gt;0,0,IF(SUM(B23:$G$24, K23:$P$24)&lt;&gt;0,100, J22))</f>
        <v>0</v>
      </c>
      <c r="W22" s="3"/>
      <c r="X22" s="4">
        <f t="shared" si="4"/>
        <v>-1000000000000</v>
      </c>
    </row>
    <row r="23" spans="1:24">
      <c r="A23" s="75"/>
      <c r="B23" s="20">
        <v>10</v>
      </c>
      <c r="C23" s="14"/>
      <c r="D23" s="14"/>
      <c r="E23" s="14"/>
      <c r="F23" s="22"/>
      <c r="G23" s="22">
        <v>10</v>
      </c>
      <c r="H23" s="15">
        <f t="shared" si="1"/>
        <v>20</v>
      </c>
      <c r="I23" s="23">
        <f t="shared" si="2"/>
        <v>160</v>
      </c>
      <c r="J23" s="49">
        <v>19</v>
      </c>
      <c r="K23" s="20"/>
      <c r="L23" s="21"/>
      <c r="M23" s="21"/>
      <c r="N23" s="21"/>
      <c r="O23" s="22"/>
      <c r="P23" s="45"/>
      <c r="Q23" s="15">
        <f t="shared" si="3"/>
        <v>0</v>
      </c>
      <c r="R23" s="25" t="str">
        <f t="shared" si="0"/>
        <v/>
      </c>
      <c r="S23" s="21"/>
      <c r="T23" s="19">
        <f>SUM(H$5:H23)</f>
        <v>160</v>
      </c>
      <c r="U23" s="19">
        <f>SUM(Q$5:Q23)</f>
        <v>220</v>
      </c>
      <c r="V23" s="3">
        <f>IF(SUM(B23:F23,K23:O23)&lt;&gt;0,0,IF(SUM(B24:$G$24, K24:$P$24)&lt;&gt;0,100, J23))</f>
        <v>0</v>
      </c>
      <c r="W23" s="3"/>
      <c r="X23" s="4">
        <f t="shared" si="4"/>
        <v>-1000000000000</v>
      </c>
    </row>
    <row r="24" spans="1:24">
      <c r="A24" s="75"/>
      <c r="B24" s="20">
        <v>10</v>
      </c>
      <c r="C24" s="14"/>
      <c r="D24" s="14"/>
      <c r="E24" s="14"/>
      <c r="F24" s="22"/>
      <c r="G24" s="45">
        <v>10</v>
      </c>
      <c r="H24" s="15">
        <f t="shared" si="1"/>
        <v>20</v>
      </c>
      <c r="I24" s="23">
        <f t="shared" si="2"/>
        <v>180</v>
      </c>
      <c r="J24" s="53">
        <v>20</v>
      </c>
      <c r="K24" s="20"/>
      <c r="L24" s="14"/>
      <c r="M24" s="14"/>
      <c r="N24" s="14"/>
      <c r="O24" s="14"/>
      <c r="P24" s="45"/>
      <c r="Q24" s="15">
        <f t="shared" si="3"/>
        <v>0</v>
      </c>
      <c r="R24" s="25" t="str">
        <f t="shared" si="0"/>
        <v/>
      </c>
      <c r="S24" s="21"/>
      <c r="T24" s="19">
        <f>SUM(H$5:H24)</f>
        <v>180</v>
      </c>
      <c r="U24" s="19">
        <f>SUM(Q$5:Q24)</f>
        <v>220</v>
      </c>
      <c r="V24" s="3">
        <f>IF(SUM(B24:F24,K24:O24)&lt;&gt;0,0, J24)</f>
        <v>0</v>
      </c>
      <c r="W24" s="3"/>
      <c r="X24" s="4">
        <f>IF(OR(OR(AND(B24&lt;&gt;0,B24&lt;&gt;-5,B24&lt;&gt;10,B24&lt;&gt;15),AND(C24&lt;&gt;0,C24&lt;&gt;-5,C24&lt;&gt;10,C24&lt;&gt;15),AND(D24&lt;&gt;0,D24&lt;&gt;-5,D24&lt;&gt;10,D24&lt;&gt;15),AND(E24&lt;&gt;0,E24&lt;&gt;-5,E24&lt;&gt;10,E24&lt;&gt;15),AND(F24&lt;&gt;0,F24&lt;&gt;-5,F24&lt;&gt;10,F24&lt;&gt;15),AND(K24&lt;&gt;0,K24&lt;&gt;-5,K24&lt;&gt;10,K24&lt;&gt;15),AND(L24&lt;&gt;0,L24&lt;&gt;-5,L24&lt;&gt;10,L24&lt;&gt;15),AND(M24&lt;&gt;0,M24&lt;&gt;-5,M24&lt;&gt;10,M24&lt;&gt;15),AND(N24&lt;&gt;0,N24&lt;&gt;-5,N24&lt;&gt;10,N24&lt;&gt;15),AND(O24&lt;&gt;0,O24&lt;&gt;-5,O24&lt;&gt;10,O24&lt;&gt;15)),OR(G24&lt;0,G24&gt;30,P24&lt;0,P24&gt;30,MOD(G24,5)&lt;&gt;0,MOD(P24,5)&lt;&gt;0),COUNTBLANK(B24:F24)&lt;4,COUNTBLANK(K24:O24)&lt;4,AND(SUM(B24:F24)&gt;0,SUM(K24:O24)&gt;0),SUM(B24:F24,K24:O24)&lt;-5,OR(AND(SUM(B24:F24)&lt;=0,G24&lt;&gt;""),AND(SUM(K24:O24)&lt;=0,P24&lt;&gt;""))),1000000000000,-(1000000000000))</f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180</v>
      </c>
      <c r="U25" s="19">
        <f>SUM(Q$5:Q25)</f>
        <v>220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180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220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8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8</v>
      </c>
      <c r="M28" s="19">
        <f>COUNTIF(M5:M25,"=10")</f>
        <v>1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4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80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60</v>
      </c>
      <c r="M30" s="36">
        <f>SUM(M5:M25)</f>
        <v>10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80</v>
      </c>
      <c r="C31" s="78"/>
      <c r="D31" s="78"/>
      <c r="E31" s="78"/>
      <c r="F31" s="79"/>
      <c r="G31" s="56">
        <f>SUM(G5:G24)</f>
        <v>100</v>
      </c>
      <c r="H31" s="80"/>
      <c r="I31" s="81"/>
      <c r="J31" s="81"/>
      <c r="K31" s="77">
        <f>SUM(K30:O30)</f>
        <v>70</v>
      </c>
      <c r="L31" s="78"/>
      <c r="M31" s="78"/>
      <c r="N31" s="78"/>
      <c r="O31" s="79"/>
      <c r="P31" s="56">
        <f>SUM(P5:P24)</f>
        <v>150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14.285714285714286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16.666666666666668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CalcPr fullCalcOnLoad="1"/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259" priority="0" stopIfTrue="1" operator="greaterThan">
      <formula>$K$26</formula>
    </cfRule>
    <cfRule type="cellIs" dxfId="258" priority="0" stopIfTrue="1" operator="lessThan">
      <formula>$K$26</formula>
    </cfRule>
  </conditionalFormatting>
  <conditionalFormatting sqref="K26">
    <cfRule type="cellIs" dxfId="257" priority="0" stopIfTrue="1" operator="lessThan">
      <formula>$B$26</formula>
    </cfRule>
    <cfRule type="cellIs" dxfId="256" priority="0" stopIfTrue="1" operator="greaterThan">
      <formula>$B$26</formula>
    </cfRule>
  </conditionalFormatting>
  <conditionalFormatting sqref="F5:F24 C5:E25 L5:N25 O5:O24">
    <cfRule type="cellIs" dxfId="255" priority="0" stopIfTrue="1" operator="lessThan">
      <formula>$X5</formula>
    </cfRule>
  </conditionalFormatting>
  <conditionalFormatting sqref="B5:B25 K5:K25">
    <cfRule type="cellIs" dxfId="254" priority="0" stopIfTrue="1" operator="lessThan">
      <formula>$X5</formula>
    </cfRule>
  </conditionalFormatting>
  <conditionalFormatting sqref="F25 G5:G24 P5:P24 O25">
    <cfRule type="cellIs" dxfId="253" priority="0" stopIfTrue="1" operator="lessThan">
      <formula>$X5</formula>
    </cfRule>
  </conditionalFormatting>
  <conditionalFormatting sqref="F4">
    <cfRule type="cellIs" dxfId="252" priority="0" stopIfTrue="1" operator="lessThan">
      <formula>$W$5</formula>
    </cfRule>
  </conditionalFormatting>
  <conditionalFormatting sqref="O4">
    <cfRule type="cellIs" dxfId="251" priority="0" stopIfTrue="1" operator="lessThan">
      <formula>$W$6</formula>
    </cfRule>
  </conditionalFormatting>
  <conditionalFormatting sqref="B4:E4 K4:N4 K3:R3">
    <cfRule type="cellIs" dxfId="250" priority="0" stopIfTrue="1" operator="equal">
      <formula>0</formula>
    </cfRule>
  </conditionalFormatting>
  <conditionalFormatting sqref="J5:J25">
    <cfRule type="cellIs" dxfId="249" priority="0" stopIfTrue="1" operator="equal">
      <formula>$V5</formula>
    </cfRule>
    <cfRule type="cellIs" dxfId="248" priority="0" stopIfTrue="1" operator="lessThan">
      <formula>$V5</formula>
    </cfRule>
  </conditionalFormatting>
  <conditionalFormatting sqref="B3:I3">
    <cfRule type="cellIs" dxfId="247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ignoredErrors>
    <ignoredError sqref="Q6:Q24 R6:R24" formulaRange="1"/>
  </ignoredErrors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142" priority="0" stopIfTrue="1" operator="greaterThan">
      <formula>$K$26</formula>
    </cfRule>
    <cfRule type="cellIs" dxfId="141" priority="0" stopIfTrue="1" operator="lessThan">
      <formula>$K$26</formula>
    </cfRule>
  </conditionalFormatting>
  <conditionalFormatting sqref="K26">
    <cfRule type="cellIs" dxfId="140" priority="0" stopIfTrue="1" operator="lessThan">
      <formula>$B$26</formula>
    </cfRule>
    <cfRule type="cellIs" dxfId="139" priority="0" stopIfTrue="1" operator="greaterThan">
      <formula>$B$26</formula>
    </cfRule>
  </conditionalFormatting>
  <conditionalFormatting sqref="F5:F24 C5:E25 L5:N25 O5:O24">
    <cfRule type="cellIs" dxfId="138" priority="0" stopIfTrue="1" operator="lessThan">
      <formula>$X5</formula>
    </cfRule>
  </conditionalFormatting>
  <conditionalFormatting sqref="B5:B25 K5:K25">
    <cfRule type="cellIs" dxfId="137" priority="0" stopIfTrue="1" operator="lessThan">
      <formula>$X5</formula>
    </cfRule>
  </conditionalFormatting>
  <conditionalFormatting sqref="F25 G5:G24 P5:P24 O25">
    <cfRule type="cellIs" dxfId="136" priority="0" stopIfTrue="1" operator="lessThan">
      <formula>$X5</formula>
    </cfRule>
  </conditionalFormatting>
  <conditionalFormatting sqref="F4">
    <cfRule type="cellIs" dxfId="135" priority="0" stopIfTrue="1" operator="lessThan">
      <formula>$W$5</formula>
    </cfRule>
  </conditionalFormatting>
  <conditionalFormatting sqref="O4">
    <cfRule type="cellIs" dxfId="134" priority="0" stopIfTrue="1" operator="lessThan">
      <formula>$W$6</formula>
    </cfRule>
  </conditionalFormatting>
  <conditionalFormatting sqref="B4:E4 K4:N4 K3:R3">
    <cfRule type="cellIs" dxfId="133" priority="0" stopIfTrue="1" operator="equal">
      <formula>0</formula>
    </cfRule>
  </conditionalFormatting>
  <conditionalFormatting sqref="J5:J25">
    <cfRule type="cellIs" dxfId="132" priority="0" stopIfTrue="1" operator="equal">
      <formula>$V5</formula>
    </cfRule>
    <cfRule type="cellIs" dxfId="131" priority="0" stopIfTrue="1" operator="lessThan">
      <formula>$V5</formula>
    </cfRule>
  </conditionalFormatting>
  <conditionalFormatting sqref="B3:I3">
    <cfRule type="cellIs" dxfId="130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129" priority="0" stopIfTrue="1" operator="greaterThan">
      <formula>$K$26</formula>
    </cfRule>
    <cfRule type="cellIs" dxfId="128" priority="0" stopIfTrue="1" operator="lessThan">
      <formula>$K$26</formula>
    </cfRule>
  </conditionalFormatting>
  <conditionalFormatting sqref="K26">
    <cfRule type="cellIs" dxfId="127" priority="0" stopIfTrue="1" operator="lessThan">
      <formula>$B$26</formula>
    </cfRule>
    <cfRule type="cellIs" dxfId="126" priority="0" stopIfTrue="1" operator="greaterThan">
      <formula>$B$26</formula>
    </cfRule>
  </conditionalFormatting>
  <conditionalFormatting sqref="F5:F24 C5:E25 L5:N25 O5:O24">
    <cfRule type="cellIs" dxfId="125" priority="0" stopIfTrue="1" operator="lessThan">
      <formula>$X5</formula>
    </cfRule>
  </conditionalFormatting>
  <conditionalFormatting sqref="B5:B25 K5:K25">
    <cfRule type="cellIs" dxfId="124" priority="0" stopIfTrue="1" operator="lessThan">
      <formula>$X5</formula>
    </cfRule>
  </conditionalFormatting>
  <conditionalFormatting sqref="F25 G5:G24 P5:P24 O25">
    <cfRule type="cellIs" dxfId="123" priority="0" stopIfTrue="1" operator="lessThan">
      <formula>$X5</formula>
    </cfRule>
  </conditionalFormatting>
  <conditionalFormatting sqref="F4">
    <cfRule type="cellIs" dxfId="122" priority="0" stopIfTrue="1" operator="lessThan">
      <formula>$W$5</formula>
    </cfRule>
  </conditionalFormatting>
  <conditionalFormatting sqref="O4">
    <cfRule type="cellIs" dxfId="121" priority="0" stopIfTrue="1" operator="lessThan">
      <formula>$W$6</formula>
    </cfRule>
  </conditionalFormatting>
  <conditionalFormatting sqref="B4:E4 K4:N4 K3:R3">
    <cfRule type="cellIs" dxfId="120" priority="0" stopIfTrue="1" operator="equal">
      <formula>0</formula>
    </cfRule>
  </conditionalFormatting>
  <conditionalFormatting sqref="J5:J25">
    <cfRule type="cellIs" dxfId="119" priority="0" stopIfTrue="1" operator="equal">
      <formula>$V5</formula>
    </cfRule>
    <cfRule type="cellIs" dxfId="118" priority="0" stopIfTrue="1" operator="lessThan">
      <formula>$V5</formula>
    </cfRule>
  </conditionalFormatting>
  <conditionalFormatting sqref="B3:I3">
    <cfRule type="cellIs" dxfId="117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116" priority="0" stopIfTrue="1" operator="greaterThan">
      <formula>$K$26</formula>
    </cfRule>
    <cfRule type="cellIs" dxfId="115" priority="0" stopIfTrue="1" operator="lessThan">
      <formula>$K$26</formula>
    </cfRule>
  </conditionalFormatting>
  <conditionalFormatting sqref="K26">
    <cfRule type="cellIs" dxfId="114" priority="0" stopIfTrue="1" operator="lessThan">
      <formula>$B$26</formula>
    </cfRule>
    <cfRule type="cellIs" dxfId="113" priority="0" stopIfTrue="1" operator="greaterThan">
      <formula>$B$26</formula>
    </cfRule>
  </conditionalFormatting>
  <conditionalFormatting sqref="F5:F24 C5:E25 L5:N25 O5:O24">
    <cfRule type="cellIs" dxfId="112" priority="0" stopIfTrue="1" operator="lessThan">
      <formula>$X5</formula>
    </cfRule>
  </conditionalFormatting>
  <conditionalFormatting sqref="B5:B25 K5:K25">
    <cfRule type="cellIs" dxfId="111" priority="0" stopIfTrue="1" operator="lessThan">
      <formula>$X5</formula>
    </cfRule>
  </conditionalFormatting>
  <conditionalFormatting sqref="F25 G5:G24 P5:P24 O25">
    <cfRule type="cellIs" dxfId="110" priority="0" stopIfTrue="1" operator="lessThan">
      <formula>$X5</formula>
    </cfRule>
  </conditionalFormatting>
  <conditionalFormatting sqref="F4">
    <cfRule type="cellIs" dxfId="109" priority="0" stopIfTrue="1" operator="lessThan">
      <formula>$W$5</formula>
    </cfRule>
  </conditionalFormatting>
  <conditionalFormatting sqref="O4">
    <cfRule type="cellIs" dxfId="108" priority="0" stopIfTrue="1" operator="lessThan">
      <formula>$W$6</formula>
    </cfRule>
  </conditionalFormatting>
  <conditionalFormatting sqref="B4:E4 K4:N4 K3:R3">
    <cfRule type="cellIs" dxfId="107" priority="0" stopIfTrue="1" operator="equal">
      <formula>0</formula>
    </cfRule>
  </conditionalFormatting>
  <conditionalFormatting sqref="J5:J25">
    <cfRule type="cellIs" dxfId="106" priority="0" stopIfTrue="1" operator="equal">
      <formula>$V5</formula>
    </cfRule>
    <cfRule type="cellIs" dxfId="105" priority="0" stopIfTrue="1" operator="lessThan">
      <formula>$V5</formula>
    </cfRule>
  </conditionalFormatting>
  <conditionalFormatting sqref="B3:I3">
    <cfRule type="cellIs" dxfId="104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103" priority="0" stopIfTrue="1" operator="greaterThan">
      <formula>$K$26</formula>
    </cfRule>
    <cfRule type="cellIs" dxfId="102" priority="0" stopIfTrue="1" operator="lessThan">
      <formula>$K$26</formula>
    </cfRule>
  </conditionalFormatting>
  <conditionalFormatting sqref="K26">
    <cfRule type="cellIs" dxfId="101" priority="0" stopIfTrue="1" operator="lessThan">
      <formula>$B$26</formula>
    </cfRule>
    <cfRule type="cellIs" dxfId="100" priority="0" stopIfTrue="1" operator="greaterThan">
      <formula>$B$26</formula>
    </cfRule>
  </conditionalFormatting>
  <conditionalFormatting sqref="F5:F24 C5:E25 L5:N25 O5:O24">
    <cfRule type="cellIs" dxfId="99" priority="0" stopIfTrue="1" operator="lessThan">
      <formula>$X5</formula>
    </cfRule>
  </conditionalFormatting>
  <conditionalFormatting sqref="B5:B25 K5:K25">
    <cfRule type="cellIs" dxfId="98" priority="0" stopIfTrue="1" operator="lessThan">
      <formula>$X5</formula>
    </cfRule>
  </conditionalFormatting>
  <conditionalFormatting sqref="F25 G5:G24 P5:P24 O25">
    <cfRule type="cellIs" dxfId="97" priority="0" stopIfTrue="1" operator="lessThan">
      <formula>$X5</formula>
    </cfRule>
  </conditionalFormatting>
  <conditionalFormatting sqref="F4">
    <cfRule type="cellIs" dxfId="96" priority="0" stopIfTrue="1" operator="lessThan">
      <formula>$W$5</formula>
    </cfRule>
  </conditionalFormatting>
  <conditionalFormatting sqref="O4">
    <cfRule type="cellIs" dxfId="95" priority="0" stopIfTrue="1" operator="lessThan">
      <formula>$W$6</formula>
    </cfRule>
  </conditionalFormatting>
  <conditionalFormatting sqref="B4:E4 K4:N4 K3:R3">
    <cfRule type="cellIs" dxfId="94" priority="0" stopIfTrue="1" operator="equal">
      <formula>0</formula>
    </cfRule>
  </conditionalFormatting>
  <conditionalFormatting sqref="J5:J25">
    <cfRule type="cellIs" dxfId="93" priority="0" stopIfTrue="1" operator="equal">
      <formula>$V5</formula>
    </cfRule>
    <cfRule type="cellIs" dxfId="92" priority="0" stopIfTrue="1" operator="lessThan">
      <formula>$V5</formula>
    </cfRule>
  </conditionalFormatting>
  <conditionalFormatting sqref="B3:I3">
    <cfRule type="cellIs" dxfId="91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90" priority="0" stopIfTrue="1" operator="greaterThan">
      <formula>$K$26</formula>
    </cfRule>
    <cfRule type="cellIs" dxfId="89" priority="0" stopIfTrue="1" operator="lessThan">
      <formula>$K$26</formula>
    </cfRule>
  </conditionalFormatting>
  <conditionalFormatting sqref="K26">
    <cfRule type="cellIs" dxfId="88" priority="0" stopIfTrue="1" operator="lessThan">
      <formula>$B$26</formula>
    </cfRule>
    <cfRule type="cellIs" dxfId="87" priority="0" stopIfTrue="1" operator="greaterThan">
      <formula>$B$26</formula>
    </cfRule>
  </conditionalFormatting>
  <conditionalFormatting sqref="F5:F24 C5:E25 L5:N25 O5:O24">
    <cfRule type="cellIs" dxfId="86" priority="0" stopIfTrue="1" operator="lessThan">
      <formula>$X5</formula>
    </cfRule>
  </conditionalFormatting>
  <conditionalFormatting sqref="B5:B25 K5:K25">
    <cfRule type="cellIs" dxfId="85" priority="0" stopIfTrue="1" operator="lessThan">
      <formula>$X5</formula>
    </cfRule>
  </conditionalFormatting>
  <conditionalFormatting sqref="F25 G5:G24 P5:P24 O25">
    <cfRule type="cellIs" dxfId="84" priority="0" stopIfTrue="1" operator="lessThan">
      <formula>$X5</formula>
    </cfRule>
  </conditionalFormatting>
  <conditionalFormatting sqref="F4">
    <cfRule type="cellIs" dxfId="83" priority="0" stopIfTrue="1" operator="lessThan">
      <formula>$W$5</formula>
    </cfRule>
  </conditionalFormatting>
  <conditionalFormatting sqref="O4">
    <cfRule type="cellIs" dxfId="82" priority="0" stopIfTrue="1" operator="lessThan">
      <formula>$W$6</formula>
    </cfRule>
  </conditionalFormatting>
  <conditionalFormatting sqref="B4:E4 K4:N4 K3:R3">
    <cfRule type="cellIs" dxfId="81" priority="0" stopIfTrue="1" operator="equal">
      <formula>0</formula>
    </cfRule>
  </conditionalFormatting>
  <conditionalFormatting sqref="J5:J25">
    <cfRule type="cellIs" dxfId="80" priority="0" stopIfTrue="1" operator="equal">
      <formula>$V5</formula>
    </cfRule>
    <cfRule type="cellIs" dxfId="79" priority="0" stopIfTrue="1" operator="lessThan">
      <formula>$V5</formula>
    </cfRule>
  </conditionalFormatting>
  <conditionalFormatting sqref="B3:I3">
    <cfRule type="cellIs" dxfId="78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77" priority="0" stopIfTrue="1" operator="greaterThan">
      <formula>$K$26</formula>
    </cfRule>
    <cfRule type="cellIs" dxfId="76" priority="0" stopIfTrue="1" operator="lessThan">
      <formula>$K$26</formula>
    </cfRule>
  </conditionalFormatting>
  <conditionalFormatting sqref="K26">
    <cfRule type="cellIs" dxfId="75" priority="0" stopIfTrue="1" operator="lessThan">
      <formula>$B$26</formula>
    </cfRule>
    <cfRule type="cellIs" dxfId="74" priority="0" stopIfTrue="1" operator="greaterThan">
      <formula>$B$26</formula>
    </cfRule>
  </conditionalFormatting>
  <conditionalFormatting sqref="F5:F24 C5:E25 L5:N25 O5:O24">
    <cfRule type="cellIs" dxfId="73" priority="0" stopIfTrue="1" operator="lessThan">
      <formula>$X5</formula>
    </cfRule>
  </conditionalFormatting>
  <conditionalFormatting sqref="B5:B25 K5:K25">
    <cfRule type="cellIs" dxfId="72" priority="0" stopIfTrue="1" operator="lessThan">
      <formula>$X5</formula>
    </cfRule>
  </conditionalFormatting>
  <conditionalFormatting sqref="F25 G5:G24 P5:P24 O25">
    <cfRule type="cellIs" dxfId="71" priority="0" stopIfTrue="1" operator="lessThan">
      <formula>$X5</formula>
    </cfRule>
  </conditionalFormatting>
  <conditionalFormatting sqref="F4">
    <cfRule type="cellIs" dxfId="70" priority="0" stopIfTrue="1" operator="lessThan">
      <formula>$W$5</formula>
    </cfRule>
  </conditionalFormatting>
  <conditionalFormatting sqref="O4">
    <cfRule type="cellIs" dxfId="69" priority="0" stopIfTrue="1" operator="lessThan">
      <formula>$W$6</formula>
    </cfRule>
  </conditionalFormatting>
  <conditionalFormatting sqref="B4:E4 K4:N4 K3:R3">
    <cfRule type="cellIs" dxfId="68" priority="0" stopIfTrue="1" operator="equal">
      <formula>0</formula>
    </cfRule>
  </conditionalFormatting>
  <conditionalFormatting sqref="J5:J25">
    <cfRule type="cellIs" dxfId="67" priority="0" stopIfTrue="1" operator="equal">
      <formula>$V5</formula>
    </cfRule>
    <cfRule type="cellIs" dxfId="66" priority="0" stopIfTrue="1" operator="lessThan">
      <formula>$V5</formula>
    </cfRule>
  </conditionalFormatting>
  <conditionalFormatting sqref="B3:I3">
    <cfRule type="cellIs" dxfId="65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64" priority="0" stopIfTrue="1" operator="greaterThan">
      <formula>$K$26</formula>
    </cfRule>
    <cfRule type="cellIs" dxfId="63" priority="0" stopIfTrue="1" operator="lessThan">
      <formula>$K$26</formula>
    </cfRule>
  </conditionalFormatting>
  <conditionalFormatting sqref="K26">
    <cfRule type="cellIs" dxfId="62" priority="0" stopIfTrue="1" operator="lessThan">
      <formula>$B$26</formula>
    </cfRule>
    <cfRule type="cellIs" dxfId="61" priority="0" stopIfTrue="1" operator="greaterThan">
      <formula>$B$26</formula>
    </cfRule>
  </conditionalFormatting>
  <conditionalFormatting sqref="F5:F24 C5:E25 L5:N25 O5:O24">
    <cfRule type="cellIs" dxfId="60" priority="0" stopIfTrue="1" operator="lessThan">
      <formula>$X5</formula>
    </cfRule>
  </conditionalFormatting>
  <conditionalFormatting sqref="B5:B25 K5:K25">
    <cfRule type="cellIs" dxfId="59" priority="0" stopIfTrue="1" operator="lessThan">
      <formula>$X5</formula>
    </cfRule>
  </conditionalFormatting>
  <conditionalFormatting sqref="F25 G5:G24 P5:P24 O25">
    <cfRule type="cellIs" dxfId="58" priority="0" stopIfTrue="1" operator="lessThan">
      <formula>$X5</formula>
    </cfRule>
  </conditionalFormatting>
  <conditionalFormatting sqref="F4">
    <cfRule type="cellIs" dxfId="57" priority="0" stopIfTrue="1" operator="lessThan">
      <formula>$W$5</formula>
    </cfRule>
  </conditionalFormatting>
  <conditionalFormatting sqref="O4">
    <cfRule type="cellIs" dxfId="56" priority="0" stopIfTrue="1" operator="lessThan">
      <formula>$W$6</formula>
    </cfRule>
  </conditionalFormatting>
  <conditionalFormatting sqref="B4:E4 K4:N4 K3:R3">
    <cfRule type="cellIs" dxfId="55" priority="0" stopIfTrue="1" operator="equal">
      <formula>0</formula>
    </cfRule>
  </conditionalFormatting>
  <conditionalFormatting sqref="J5:J25">
    <cfRule type="cellIs" dxfId="54" priority="0" stopIfTrue="1" operator="equal">
      <formula>$V5</formula>
    </cfRule>
    <cfRule type="cellIs" dxfId="53" priority="0" stopIfTrue="1" operator="lessThan">
      <formula>$V5</formula>
    </cfRule>
  </conditionalFormatting>
  <conditionalFormatting sqref="B3:I3">
    <cfRule type="cellIs" dxfId="52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51" priority="0" stopIfTrue="1" operator="greaterThan">
      <formula>$K$26</formula>
    </cfRule>
    <cfRule type="cellIs" dxfId="50" priority="0" stopIfTrue="1" operator="lessThan">
      <formula>$K$26</formula>
    </cfRule>
  </conditionalFormatting>
  <conditionalFormatting sqref="K26">
    <cfRule type="cellIs" dxfId="49" priority="0" stopIfTrue="1" operator="lessThan">
      <formula>$B$26</formula>
    </cfRule>
    <cfRule type="cellIs" dxfId="48" priority="0" stopIfTrue="1" operator="greaterThan">
      <formula>$B$26</formula>
    </cfRule>
  </conditionalFormatting>
  <conditionalFormatting sqref="F5:F24 C5:E25 L5:N25 O5:O24">
    <cfRule type="cellIs" dxfId="47" priority="0" stopIfTrue="1" operator="lessThan">
      <formula>$X5</formula>
    </cfRule>
  </conditionalFormatting>
  <conditionalFormatting sqref="B5:B25 K5:K25">
    <cfRule type="cellIs" dxfId="46" priority="0" stopIfTrue="1" operator="lessThan">
      <formula>$X5</formula>
    </cfRule>
  </conditionalFormatting>
  <conditionalFormatting sqref="F25 G5:G24 P5:P24 O25">
    <cfRule type="cellIs" dxfId="45" priority="0" stopIfTrue="1" operator="lessThan">
      <formula>$X5</formula>
    </cfRule>
  </conditionalFormatting>
  <conditionalFormatting sqref="F4">
    <cfRule type="cellIs" dxfId="44" priority="0" stopIfTrue="1" operator="lessThan">
      <formula>$W$5</formula>
    </cfRule>
  </conditionalFormatting>
  <conditionalFormatting sqref="O4">
    <cfRule type="cellIs" dxfId="43" priority="0" stopIfTrue="1" operator="lessThan">
      <formula>$W$6</formula>
    </cfRule>
  </conditionalFormatting>
  <conditionalFormatting sqref="B4:E4 K4:N4 K3:R3">
    <cfRule type="cellIs" dxfId="42" priority="0" stopIfTrue="1" operator="equal">
      <formula>0</formula>
    </cfRule>
  </conditionalFormatting>
  <conditionalFormatting sqref="J5:J25">
    <cfRule type="cellIs" dxfId="41" priority="0" stopIfTrue="1" operator="equal">
      <formula>$V5</formula>
    </cfRule>
    <cfRule type="cellIs" dxfId="40" priority="0" stopIfTrue="1" operator="lessThan">
      <formula>$V5</formula>
    </cfRule>
  </conditionalFormatting>
  <conditionalFormatting sqref="B3:I3">
    <cfRule type="cellIs" dxfId="39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38" priority="0" stopIfTrue="1" operator="greaterThan">
      <formula>$K$26</formula>
    </cfRule>
    <cfRule type="cellIs" dxfId="37" priority="0" stopIfTrue="1" operator="lessThan">
      <formula>$K$26</formula>
    </cfRule>
  </conditionalFormatting>
  <conditionalFormatting sqref="K26">
    <cfRule type="cellIs" dxfId="36" priority="0" stopIfTrue="1" operator="lessThan">
      <formula>$B$26</formula>
    </cfRule>
    <cfRule type="cellIs" dxfId="35" priority="0" stopIfTrue="1" operator="greaterThan">
      <formula>$B$26</formula>
    </cfRule>
  </conditionalFormatting>
  <conditionalFormatting sqref="F5:F24 C5:E25 L5:N25 O5:O24">
    <cfRule type="cellIs" dxfId="34" priority="0" stopIfTrue="1" operator="lessThan">
      <formula>$X5</formula>
    </cfRule>
  </conditionalFormatting>
  <conditionalFormatting sqref="B5:B25 K5:K25">
    <cfRule type="cellIs" dxfId="33" priority="0" stopIfTrue="1" operator="lessThan">
      <formula>$X5</formula>
    </cfRule>
  </conditionalFormatting>
  <conditionalFormatting sqref="F25 G5:G24 P5:P24 O25">
    <cfRule type="cellIs" dxfId="32" priority="0" stopIfTrue="1" operator="lessThan">
      <formula>$X5</formula>
    </cfRule>
  </conditionalFormatting>
  <conditionalFormatting sqref="F4">
    <cfRule type="cellIs" dxfId="31" priority="0" stopIfTrue="1" operator="lessThan">
      <formula>$W$5</formula>
    </cfRule>
  </conditionalFormatting>
  <conditionalFormatting sqref="O4">
    <cfRule type="cellIs" dxfId="30" priority="0" stopIfTrue="1" operator="lessThan">
      <formula>$W$6</formula>
    </cfRule>
  </conditionalFormatting>
  <conditionalFormatting sqref="B4:E4 K4:N4 K3:R3">
    <cfRule type="cellIs" dxfId="29" priority="0" stopIfTrue="1" operator="equal">
      <formula>0</formula>
    </cfRule>
  </conditionalFormatting>
  <conditionalFormatting sqref="J5:J25">
    <cfRule type="cellIs" dxfId="28" priority="0" stopIfTrue="1" operator="equal">
      <formula>$V5</formula>
    </cfRule>
    <cfRule type="cellIs" dxfId="27" priority="0" stopIfTrue="1" operator="lessThan">
      <formula>$V5</formula>
    </cfRule>
  </conditionalFormatting>
  <conditionalFormatting sqref="B3:I3">
    <cfRule type="cellIs" dxfId="26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25" priority="0" stopIfTrue="1" operator="greaterThan">
      <formula>$K$26</formula>
    </cfRule>
    <cfRule type="cellIs" dxfId="24" priority="0" stopIfTrue="1" operator="lessThan">
      <formula>$K$26</formula>
    </cfRule>
  </conditionalFormatting>
  <conditionalFormatting sqref="K26">
    <cfRule type="cellIs" dxfId="23" priority="0" stopIfTrue="1" operator="lessThan">
      <formula>$B$26</formula>
    </cfRule>
    <cfRule type="cellIs" dxfId="22" priority="0" stopIfTrue="1" operator="greaterThan">
      <formula>$B$26</formula>
    </cfRule>
  </conditionalFormatting>
  <conditionalFormatting sqref="F5:F24 C5:E25 L5:N25 O5:O24">
    <cfRule type="cellIs" dxfId="21" priority="0" stopIfTrue="1" operator="lessThan">
      <formula>$X5</formula>
    </cfRule>
  </conditionalFormatting>
  <conditionalFormatting sqref="B5:B25 K5:K25">
    <cfRule type="cellIs" dxfId="20" priority="0" stopIfTrue="1" operator="lessThan">
      <formula>$X5</formula>
    </cfRule>
  </conditionalFormatting>
  <conditionalFormatting sqref="F25 G5:G24 P5:P24 O25">
    <cfRule type="cellIs" dxfId="19" priority="0" stopIfTrue="1" operator="lessThan">
      <formula>$X5</formula>
    </cfRule>
  </conditionalFormatting>
  <conditionalFormatting sqref="F4">
    <cfRule type="cellIs" dxfId="18" priority="0" stopIfTrue="1" operator="lessThan">
      <formula>$W$5</formula>
    </cfRule>
  </conditionalFormatting>
  <conditionalFormatting sqref="O4">
    <cfRule type="cellIs" dxfId="17" priority="0" stopIfTrue="1" operator="lessThan">
      <formula>$W$6</formula>
    </cfRule>
  </conditionalFormatting>
  <conditionalFormatting sqref="B4:E4 K4:N4 K3:R3">
    <cfRule type="cellIs" dxfId="16" priority="0" stopIfTrue="1" operator="equal">
      <formula>0</formula>
    </cfRule>
  </conditionalFormatting>
  <conditionalFormatting sqref="J5:J25">
    <cfRule type="cellIs" dxfId="15" priority="0" stopIfTrue="1" operator="equal">
      <formula>$V5</formula>
    </cfRule>
    <cfRule type="cellIs" dxfId="14" priority="0" stopIfTrue="1" operator="lessThan">
      <formula>$V5</formula>
    </cfRule>
  </conditionalFormatting>
  <conditionalFormatting sqref="B3:I3">
    <cfRule type="cellIs" dxfId="13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246" priority="0" stopIfTrue="1" operator="greaterThan">
      <formula>$K$26</formula>
    </cfRule>
    <cfRule type="cellIs" dxfId="245" priority="0" stopIfTrue="1" operator="lessThan">
      <formula>$K$26</formula>
    </cfRule>
  </conditionalFormatting>
  <conditionalFormatting sqref="K26">
    <cfRule type="cellIs" dxfId="244" priority="0" stopIfTrue="1" operator="lessThan">
      <formula>$B$26</formula>
    </cfRule>
    <cfRule type="cellIs" dxfId="243" priority="0" stopIfTrue="1" operator="greaterThan">
      <formula>$B$26</formula>
    </cfRule>
  </conditionalFormatting>
  <conditionalFormatting sqref="F5:F24 C5:E25 L5:N25 O5:O24">
    <cfRule type="cellIs" dxfId="242" priority="0" stopIfTrue="1" operator="lessThan">
      <formula>$X5</formula>
    </cfRule>
  </conditionalFormatting>
  <conditionalFormatting sqref="B5:B25 K5:K25">
    <cfRule type="cellIs" dxfId="241" priority="0" stopIfTrue="1" operator="lessThan">
      <formula>$X5</formula>
    </cfRule>
  </conditionalFormatting>
  <conditionalFormatting sqref="F25 G5:G24 P5:P24 O25">
    <cfRule type="cellIs" dxfId="240" priority="0" stopIfTrue="1" operator="lessThan">
      <formula>$X5</formula>
    </cfRule>
  </conditionalFormatting>
  <conditionalFormatting sqref="F4">
    <cfRule type="cellIs" dxfId="239" priority="0" stopIfTrue="1" operator="lessThan">
      <formula>$W$5</formula>
    </cfRule>
  </conditionalFormatting>
  <conditionalFormatting sqref="O4">
    <cfRule type="cellIs" dxfId="238" priority="0" stopIfTrue="1" operator="lessThan">
      <formula>$W$6</formula>
    </cfRule>
  </conditionalFormatting>
  <conditionalFormatting sqref="B4:E4 K4:N4 K3:R3">
    <cfRule type="cellIs" dxfId="237" priority="0" stopIfTrue="1" operator="equal">
      <formula>0</formula>
    </cfRule>
  </conditionalFormatting>
  <conditionalFormatting sqref="J5:J25">
    <cfRule type="cellIs" dxfId="236" priority="0" stopIfTrue="1" operator="equal">
      <formula>$V5</formula>
    </cfRule>
    <cfRule type="cellIs" dxfId="235" priority="0" stopIfTrue="1" operator="lessThan">
      <formula>$V5</formula>
    </cfRule>
  </conditionalFormatting>
  <conditionalFormatting sqref="B3:I3">
    <cfRule type="cellIs" dxfId="234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12" priority="0" stopIfTrue="1" operator="greaterThan">
      <formula>$K$26</formula>
    </cfRule>
    <cfRule type="cellIs" dxfId="11" priority="0" stopIfTrue="1" operator="lessThan">
      <formula>$K$26</formula>
    </cfRule>
  </conditionalFormatting>
  <conditionalFormatting sqref="K26">
    <cfRule type="cellIs" dxfId="10" priority="0" stopIfTrue="1" operator="lessThan">
      <formula>$B$26</formula>
    </cfRule>
    <cfRule type="cellIs" dxfId="9" priority="0" stopIfTrue="1" operator="greaterThan">
      <formula>$B$26</formula>
    </cfRule>
  </conditionalFormatting>
  <conditionalFormatting sqref="F5:F24 C5:E25 L5:N25 O5:O24">
    <cfRule type="cellIs" dxfId="8" priority="0" stopIfTrue="1" operator="lessThan">
      <formula>$X5</formula>
    </cfRule>
  </conditionalFormatting>
  <conditionalFormatting sqref="B5:B25 K5:K25">
    <cfRule type="cellIs" dxfId="7" priority="0" stopIfTrue="1" operator="lessThan">
      <formula>$X5</formula>
    </cfRule>
  </conditionalFormatting>
  <conditionalFormatting sqref="F25 G5:G24 P5:P24 O25">
    <cfRule type="cellIs" dxfId="6" priority="0" stopIfTrue="1" operator="lessThan">
      <formula>$X5</formula>
    </cfRule>
  </conditionalFormatting>
  <conditionalFormatting sqref="F4">
    <cfRule type="cellIs" dxfId="5" priority="0" stopIfTrue="1" operator="lessThan">
      <formula>$W$5</formula>
    </cfRule>
  </conditionalFormatting>
  <conditionalFormatting sqref="O4">
    <cfRule type="cellIs" dxfId="4" priority="0" stopIfTrue="1" operator="lessThan">
      <formula>$W$6</formula>
    </cfRule>
  </conditionalFormatting>
  <conditionalFormatting sqref="B4:E4 K4:N4 K3:R3">
    <cfRule type="cellIs" dxfId="3" priority="0" stopIfTrue="1" operator="equal">
      <formula>0</formula>
    </cfRule>
  </conditionalFormatting>
  <conditionalFormatting sqref="J5:J25">
    <cfRule type="cellIs" dxfId="2" priority="0" stopIfTrue="1" operator="equal">
      <formula>$V5</formula>
    </cfRule>
    <cfRule type="cellIs" dxfId="1" priority="0" stopIfTrue="1" operator="lessThan">
      <formula>$V5</formula>
    </cfRule>
  </conditionalFormatting>
  <conditionalFormatting sqref="B3:I3">
    <cfRule type="cellIs" dxfId="0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CalcPr fullCalcOnLoad="1"/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233" priority="0" stopIfTrue="1" operator="greaterThan">
      <formula>$K$26</formula>
    </cfRule>
    <cfRule type="cellIs" dxfId="232" priority="0" stopIfTrue="1" operator="lessThan">
      <formula>$K$26</formula>
    </cfRule>
  </conditionalFormatting>
  <conditionalFormatting sqref="K26">
    <cfRule type="cellIs" dxfId="231" priority="0" stopIfTrue="1" operator="lessThan">
      <formula>$B$26</formula>
    </cfRule>
    <cfRule type="cellIs" dxfId="230" priority="0" stopIfTrue="1" operator="greaterThan">
      <formula>$B$26</formula>
    </cfRule>
  </conditionalFormatting>
  <conditionalFormatting sqref="F5:F24 C5:E25 L5:N25 O5:O24">
    <cfRule type="cellIs" dxfId="229" priority="0" stopIfTrue="1" operator="lessThan">
      <formula>$X5</formula>
    </cfRule>
  </conditionalFormatting>
  <conditionalFormatting sqref="B5:B25 K5:K25">
    <cfRule type="cellIs" dxfId="228" priority="0" stopIfTrue="1" operator="lessThan">
      <formula>$X5</formula>
    </cfRule>
  </conditionalFormatting>
  <conditionalFormatting sqref="F25 G5:G24 P5:P24 O25">
    <cfRule type="cellIs" dxfId="227" priority="0" stopIfTrue="1" operator="lessThan">
      <formula>$X5</formula>
    </cfRule>
  </conditionalFormatting>
  <conditionalFormatting sqref="F4">
    <cfRule type="cellIs" dxfId="226" priority="0" stopIfTrue="1" operator="lessThan">
      <formula>$W$5</formula>
    </cfRule>
  </conditionalFormatting>
  <conditionalFormatting sqref="O4">
    <cfRule type="cellIs" dxfId="225" priority="0" stopIfTrue="1" operator="lessThan">
      <formula>$W$6</formula>
    </cfRule>
  </conditionalFormatting>
  <conditionalFormatting sqref="B4:E4 K4:N4 K3:R3">
    <cfRule type="cellIs" dxfId="224" priority="0" stopIfTrue="1" operator="equal">
      <formula>0</formula>
    </cfRule>
  </conditionalFormatting>
  <conditionalFormatting sqref="J5:J25">
    <cfRule type="cellIs" dxfId="223" priority="0" stopIfTrue="1" operator="equal">
      <formula>$V5</formula>
    </cfRule>
    <cfRule type="cellIs" dxfId="222" priority="0" stopIfTrue="1" operator="lessThan">
      <formula>$V5</formula>
    </cfRule>
  </conditionalFormatting>
  <conditionalFormatting sqref="B3:I3">
    <cfRule type="cellIs" dxfId="221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220" priority="0" stopIfTrue="1" operator="greaterThan">
      <formula>$K$26</formula>
    </cfRule>
    <cfRule type="cellIs" dxfId="219" priority="0" stopIfTrue="1" operator="lessThan">
      <formula>$K$26</formula>
    </cfRule>
  </conditionalFormatting>
  <conditionalFormatting sqref="K26">
    <cfRule type="cellIs" dxfId="218" priority="0" stopIfTrue="1" operator="lessThan">
      <formula>$B$26</formula>
    </cfRule>
    <cfRule type="cellIs" dxfId="217" priority="0" stopIfTrue="1" operator="greaterThan">
      <formula>$B$26</formula>
    </cfRule>
  </conditionalFormatting>
  <conditionalFormatting sqref="F5:F24 C5:E25 L5:N25 O5:O24">
    <cfRule type="cellIs" dxfId="216" priority="0" stopIfTrue="1" operator="lessThan">
      <formula>$X5</formula>
    </cfRule>
  </conditionalFormatting>
  <conditionalFormatting sqref="B5:B25 K5:K25">
    <cfRule type="cellIs" dxfId="215" priority="0" stopIfTrue="1" operator="lessThan">
      <formula>$X5</formula>
    </cfRule>
  </conditionalFormatting>
  <conditionalFormatting sqref="F25 G5:G24 P5:P24 O25">
    <cfRule type="cellIs" dxfId="214" priority="0" stopIfTrue="1" operator="lessThan">
      <formula>$X5</formula>
    </cfRule>
  </conditionalFormatting>
  <conditionalFormatting sqref="F4">
    <cfRule type="cellIs" dxfId="213" priority="0" stopIfTrue="1" operator="lessThan">
      <formula>$W$5</formula>
    </cfRule>
  </conditionalFormatting>
  <conditionalFormatting sqref="O4">
    <cfRule type="cellIs" dxfId="212" priority="0" stopIfTrue="1" operator="lessThan">
      <formula>$W$6</formula>
    </cfRule>
  </conditionalFormatting>
  <conditionalFormatting sqref="B4:E4 K4:N4 K3:R3">
    <cfRule type="cellIs" dxfId="211" priority="0" stopIfTrue="1" operator="equal">
      <formula>0</formula>
    </cfRule>
  </conditionalFormatting>
  <conditionalFormatting sqref="J5:J25">
    <cfRule type="cellIs" dxfId="210" priority="0" stopIfTrue="1" operator="equal">
      <formula>$V5</formula>
    </cfRule>
    <cfRule type="cellIs" dxfId="209" priority="0" stopIfTrue="1" operator="lessThan">
      <formula>$V5</formula>
    </cfRule>
  </conditionalFormatting>
  <conditionalFormatting sqref="B3:I3">
    <cfRule type="cellIs" dxfId="208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CalcPr fullCalcOnLoad="1"/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207" priority="0" stopIfTrue="1" operator="greaterThan">
      <formula>$K$26</formula>
    </cfRule>
    <cfRule type="cellIs" dxfId="206" priority="0" stopIfTrue="1" operator="lessThan">
      <formula>$K$26</formula>
    </cfRule>
  </conditionalFormatting>
  <conditionalFormatting sqref="K26">
    <cfRule type="cellIs" dxfId="205" priority="0" stopIfTrue="1" operator="lessThan">
      <formula>$B$26</formula>
    </cfRule>
    <cfRule type="cellIs" dxfId="204" priority="0" stopIfTrue="1" operator="greaterThan">
      <formula>$B$26</formula>
    </cfRule>
  </conditionalFormatting>
  <conditionalFormatting sqref="F5:F24 C5:E25 L5:N25 O5:O24">
    <cfRule type="cellIs" dxfId="203" priority="0" stopIfTrue="1" operator="lessThan">
      <formula>$X5</formula>
    </cfRule>
  </conditionalFormatting>
  <conditionalFormatting sqref="B5:B25 K5:K25">
    <cfRule type="cellIs" dxfId="202" priority="0" stopIfTrue="1" operator="lessThan">
      <formula>$X5</formula>
    </cfRule>
  </conditionalFormatting>
  <conditionalFormatting sqref="F25 G5:G24 P5:P24 O25">
    <cfRule type="cellIs" dxfId="201" priority="0" stopIfTrue="1" operator="lessThan">
      <formula>$X5</formula>
    </cfRule>
  </conditionalFormatting>
  <conditionalFormatting sqref="F4">
    <cfRule type="cellIs" dxfId="200" priority="0" stopIfTrue="1" operator="lessThan">
      <formula>$W$5</formula>
    </cfRule>
  </conditionalFormatting>
  <conditionalFormatting sqref="O4">
    <cfRule type="cellIs" dxfId="199" priority="0" stopIfTrue="1" operator="lessThan">
      <formula>$W$6</formula>
    </cfRule>
  </conditionalFormatting>
  <conditionalFormatting sqref="B4:E4 K4:N4 K3:R3">
    <cfRule type="cellIs" dxfId="198" priority="0" stopIfTrue="1" operator="equal">
      <formula>0</formula>
    </cfRule>
  </conditionalFormatting>
  <conditionalFormatting sqref="J5:J25">
    <cfRule type="cellIs" dxfId="197" priority="0" stopIfTrue="1" operator="equal">
      <formula>$V5</formula>
    </cfRule>
    <cfRule type="cellIs" dxfId="196" priority="0" stopIfTrue="1" operator="lessThan">
      <formula>$V5</formula>
    </cfRule>
  </conditionalFormatting>
  <conditionalFormatting sqref="B3:I3">
    <cfRule type="cellIs" dxfId="195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CalcPr fullCalcOnLoad="1"/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194" priority="0" stopIfTrue="1" operator="greaterThan">
      <formula>$K$26</formula>
    </cfRule>
    <cfRule type="cellIs" dxfId="193" priority="0" stopIfTrue="1" operator="lessThan">
      <formula>$K$26</formula>
    </cfRule>
  </conditionalFormatting>
  <conditionalFormatting sqref="K26">
    <cfRule type="cellIs" dxfId="192" priority="0" stopIfTrue="1" operator="lessThan">
      <formula>$B$26</formula>
    </cfRule>
    <cfRule type="cellIs" dxfId="191" priority="0" stopIfTrue="1" operator="greaterThan">
      <formula>$B$26</formula>
    </cfRule>
  </conditionalFormatting>
  <conditionalFormatting sqref="F5:F24 C5:E25 L5:N25 O5:O24">
    <cfRule type="cellIs" dxfId="190" priority="0" stopIfTrue="1" operator="lessThan">
      <formula>$X5</formula>
    </cfRule>
  </conditionalFormatting>
  <conditionalFormatting sqref="B5:B25 K5:K25">
    <cfRule type="cellIs" dxfId="189" priority="0" stopIfTrue="1" operator="lessThan">
      <formula>$X5</formula>
    </cfRule>
  </conditionalFormatting>
  <conditionalFormatting sqref="F25 G5:G24 P5:P24 O25">
    <cfRule type="cellIs" dxfId="188" priority="0" stopIfTrue="1" operator="lessThan">
      <formula>$X5</formula>
    </cfRule>
  </conditionalFormatting>
  <conditionalFormatting sqref="F4">
    <cfRule type="cellIs" dxfId="187" priority="0" stopIfTrue="1" operator="lessThan">
      <formula>$W$5</formula>
    </cfRule>
  </conditionalFormatting>
  <conditionalFormatting sqref="O4">
    <cfRule type="cellIs" dxfId="186" priority="0" stopIfTrue="1" operator="lessThan">
      <formula>$W$6</formula>
    </cfRule>
  </conditionalFormatting>
  <conditionalFormatting sqref="B4:E4 K4:N4 K3:R3">
    <cfRule type="cellIs" dxfId="185" priority="0" stopIfTrue="1" operator="equal">
      <formula>0</formula>
    </cfRule>
  </conditionalFormatting>
  <conditionalFormatting sqref="J5:J25">
    <cfRule type="cellIs" dxfId="184" priority="0" stopIfTrue="1" operator="equal">
      <formula>$V5</formula>
    </cfRule>
    <cfRule type="cellIs" dxfId="183" priority="0" stopIfTrue="1" operator="lessThan">
      <formula>$V5</formula>
    </cfRule>
  </conditionalFormatting>
  <conditionalFormatting sqref="B3:I3">
    <cfRule type="cellIs" dxfId="182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181" priority="0" stopIfTrue="1" operator="greaterThan">
      <formula>$K$26</formula>
    </cfRule>
    <cfRule type="cellIs" dxfId="180" priority="0" stopIfTrue="1" operator="lessThan">
      <formula>$K$26</formula>
    </cfRule>
  </conditionalFormatting>
  <conditionalFormatting sqref="K26">
    <cfRule type="cellIs" dxfId="179" priority="0" stopIfTrue="1" operator="lessThan">
      <formula>$B$26</formula>
    </cfRule>
    <cfRule type="cellIs" dxfId="178" priority="0" stopIfTrue="1" operator="greaterThan">
      <formula>$B$26</formula>
    </cfRule>
  </conditionalFormatting>
  <conditionalFormatting sqref="F5:F24 C5:E25 L5:N25 O5:O24">
    <cfRule type="cellIs" dxfId="177" priority="0" stopIfTrue="1" operator="lessThan">
      <formula>$X5</formula>
    </cfRule>
  </conditionalFormatting>
  <conditionalFormatting sqref="B5:B25 K5:K25">
    <cfRule type="cellIs" dxfId="176" priority="0" stopIfTrue="1" operator="lessThan">
      <formula>$X5</formula>
    </cfRule>
  </conditionalFormatting>
  <conditionalFormatting sqref="F25 G5:G24 P5:P24 O25">
    <cfRule type="cellIs" dxfId="175" priority="0" stopIfTrue="1" operator="lessThan">
      <formula>$X5</formula>
    </cfRule>
  </conditionalFormatting>
  <conditionalFormatting sqref="F4">
    <cfRule type="cellIs" dxfId="174" priority="0" stopIfTrue="1" operator="lessThan">
      <formula>$W$5</formula>
    </cfRule>
  </conditionalFormatting>
  <conditionalFormatting sqref="O4">
    <cfRule type="cellIs" dxfId="173" priority="0" stopIfTrue="1" operator="lessThan">
      <formula>$W$6</formula>
    </cfRule>
  </conditionalFormatting>
  <conditionalFormatting sqref="B4:E4 K4:N4 K3:R3">
    <cfRule type="cellIs" dxfId="172" priority="0" stopIfTrue="1" operator="equal">
      <formula>0</formula>
    </cfRule>
  </conditionalFormatting>
  <conditionalFormatting sqref="J5:J25">
    <cfRule type="cellIs" dxfId="171" priority="0" stopIfTrue="1" operator="equal">
      <formula>$V5</formula>
    </cfRule>
    <cfRule type="cellIs" dxfId="170" priority="0" stopIfTrue="1" operator="lessThan">
      <formula>$V5</formula>
    </cfRule>
  </conditionalFormatting>
  <conditionalFormatting sqref="B3:I3">
    <cfRule type="cellIs" dxfId="169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</mergeCells>
  <phoneticPr fontId="2" type="noConversion"/>
  <conditionalFormatting sqref="B26:I26">
    <cfRule type="cellIs" dxfId="168" priority="0" stopIfTrue="1" operator="greaterThan">
      <formula>$K$26</formula>
    </cfRule>
    <cfRule type="cellIs" dxfId="167" priority="0" stopIfTrue="1" operator="lessThan">
      <formula>$K$26</formula>
    </cfRule>
  </conditionalFormatting>
  <conditionalFormatting sqref="K26">
    <cfRule type="cellIs" dxfId="166" priority="0" stopIfTrue="1" operator="lessThan">
      <formula>$B$26</formula>
    </cfRule>
    <cfRule type="cellIs" dxfId="165" priority="0" stopIfTrue="1" operator="greaterThan">
      <formula>$B$26</formula>
    </cfRule>
  </conditionalFormatting>
  <conditionalFormatting sqref="F5:F24 C5:E25 L5:N25 O5:O24">
    <cfRule type="cellIs" dxfId="164" priority="0" stopIfTrue="1" operator="lessThan">
      <formula>$X5</formula>
    </cfRule>
  </conditionalFormatting>
  <conditionalFormatting sqref="B5:B25 K5:K25">
    <cfRule type="cellIs" dxfId="163" priority="0" stopIfTrue="1" operator="lessThan">
      <formula>$X5</formula>
    </cfRule>
  </conditionalFormatting>
  <conditionalFormatting sqref="F25 G5:G24 P5:P24 O25">
    <cfRule type="cellIs" dxfId="162" priority="0" stopIfTrue="1" operator="lessThan">
      <formula>$X5</formula>
    </cfRule>
  </conditionalFormatting>
  <conditionalFormatting sqref="F4">
    <cfRule type="cellIs" dxfId="161" priority="0" stopIfTrue="1" operator="lessThan">
      <formula>$W$5</formula>
    </cfRule>
  </conditionalFormatting>
  <conditionalFormatting sqref="O4">
    <cfRule type="cellIs" dxfId="160" priority="0" stopIfTrue="1" operator="lessThan">
      <formula>$W$6</formula>
    </cfRule>
  </conditionalFormatting>
  <conditionalFormatting sqref="B4:E4 K4:N4 K3:R3">
    <cfRule type="cellIs" dxfId="159" priority="0" stopIfTrue="1" operator="equal">
      <formula>0</formula>
    </cfRule>
  </conditionalFormatting>
  <conditionalFormatting sqref="J5:J25">
    <cfRule type="cellIs" dxfId="158" priority="0" stopIfTrue="1" operator="equal">
      <formula>$V5</formula>
    </cfRule>
    <cfRule type="cellIs" dxfId="157" priority="0" stopIfTrue="1" operator="lessThan">
      <formula>$V5</formula>
    </cfRule>
  </conditionalFormatting>
  <conditionalFormatting sqref="B3:I3">
    <cfRule type="cellIs" dxfId="156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X32"/>
  <sheetViews>
    <sheetView workbookViewId="0">
      <pane ySplit="4" topLeftCell="A5" activePane="bottomLeft" state="frozenSplit"/>
      <selection pane="bottomLeft" activeCell="B1" sqref="B1:R1"/>
    </sheetView>
  </sheetViews>
  <sheetFormatPr baseColWidth="10" defaultColWidth="11.42578125" defaultRowHeight="12"/>
  <cols>
    <col min="1" max="1" width="10.7109375" style="4" customWidth="1"/>
    <col min="2" max="18" width="4.5703125" style="4" customWidth="1"/>
    <col min="19" max="19" width="32.85546875" style="4" customWidth="1"/>
    <col min="20" max="24" width="11.42578125" style="4" hidden="1" customWidth="1"/>
    <col min="25" max="16384" width="11.42578125" style="4"/>
  </cols>
  <sheetData>
    <row r="1" spans="1:24">
      <c r="A1" s="2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  <c r="T1" s="3"/>
      <c r="U1" s="3"/>
      <c r="V1" s="3"/>
      <c r="W1" s="3"/>
    </row>
    <row r="2" spans="1:24" ht="13" thickBot="1">
      <c r="A2" s="55" t="s">
        <v>1</v>
      </c>
      <c r="B2" s="70"/>
      <c r="C2" s="70"/>
      <c r="D2" s="70"/>
      <c r="E2" s="70"/>
      <c r="F2" s="65" t="s">
        <v>2</v>
      </c>
      <c r="G2" s="65"/>
      <c r="H2" s="65"/>
      <c r="I2" s="66"/>
      <c r="J2" s="66"/>
      <c r="K2" s="66"/>
      <c r="L2" s="66"/>
      <c r="M2" s="67" t="s">
        <v>19</v>
      </c>
      <c r="N2" s="68"/>
      <c r="O2" s="69"/>
      <c r="P2" s="69"/>
      <c r="Q2" s="69"/>
      <c r="R2" s="69"/>
      <c r="S2" s="3"/>
      <c r="T2" s="3"/>
      <c r="U2" s="3"/>
      <c r="V2" s="3"/>
      <c r="W2" s="3"/>
    </row>
    <row r="3" spans="1:24">
      <c r="A3" s="32" t="s">
        <v>11</v>
      </c>
      <c r="B3" s="62"/>
      <c r="C3" s="62"/>
      <c r="D3" s="62"/>
      <c r="E3" s="62"/>
      <c r="F3" s="62"/>
      <c r="G3" s="62"/>
      <c r="H3" s="62"/>
      <c r="I3" s="62"/>
      <c r="J3" s="63" t="s">
        <v>9</v>
      </c>
      <c r="K3" s="62"/>
      <c r="L3" s="62"/>
      <c r="M3" s="62"/>
      <c r="N3" s="62"/>
      <c r="O3" s="62"/>
      <c r="P3" s="62"/>
      <c r="Q3" s="62"/>
      <c r="R3" s="62"/>
      <c r="S3" s="3"/>
      <c r="T3" s="3"/>
      <c r="U3" s="3"/>
      <c r="V3" s="3"/>
      <c r="W3" s="3"/>
    </row>
    <row r="4" spans="1:24" ht="88" customHeight="1">
      <c r="A4" s="6" t="s">
        <v>10</v>
      </c>
      <c r="B4" s="7"/>
      <c r="C4" s="7"/>
      <c r="D4" s="7"/>
      <c r="E4" s="7"/>
      <c r="F4" s="8"/>
      <c r="G4" s="44" t="s">
        <v>3</v>
      </c>
      <c r="H4" s="9" t="s">
        <v>4</v>
      </c>
      <c r="I4" s="10" t="s">
        <v>8</v>
      </c>
      <c r="J4" s="64"/>
      <c r="K4" s="11"/>
      <c r="L4" s="7"/>
      <c r="M4" s="7"/>
      <c r="N4" s="7"/>
      <c r="O4" s="8"/>
      <c r="P4" s="44" t="s">
        <v>3</v>
      </c>
      <c r="Q4" s="9" t="s">
        <v>4</v>
      </c>
      <c r="R4" s="10" t="s">
        <v>8</v>
      </c>
      <c r="S4" s="42" t="s">
        <v>12</v>
      </c>
      <c r="T4" s="44" t="s">
        <v>20</v>
      </c>
      <c r="U4" s="44" t="s">
        <v>21</v>
      </c>
      <c r="V4" s="44" t="s">
        <v>24</v>
      </c>
      <c r="W4" s="44" t="s">
        <v>22</v>
      </c>
      <c r="X4" s="44" t="s">
        <v>23</v>
      </c>
    </row>
    <row r="5" spans="1:24">
      <c r="A5" s="74" t="s">
        <v>5</v>
      </c>
      <c r="B5" s="1"/>
      <c r="C5" s="12"/>
      <c r="D5" s="12"/>
      <c r="E5" s="12"/>
      <c r="F5" s="13"/>
      <c r="G5" s="45"/>
      <c r="H5" s="15">
        <f t="shared" ref="H5:H24" si="0">SUM(B5:G5)</f>
        <v>0</v>
      </c>
      <c r="I5" s="16" t="str">
        <f>IF(SUM(B5:G5)&lt;&gt;0,T5, "")</f>
        <v/>
      </c>
      <c r="J5" s="48">
        <f>1</f>
        <v>1</v>
      </c>
      <c r="K5" s="17"/>
      <c r="L5" s="12"/>
      <c r="M5" s="12"/>
      <c r="N5" s="12"/>
      <c r="O5" s="13"/>
      <c r="P5" s="46"/>
      <c r="Q5" s="15">
        <f t="shared" ref="Q5:Q24" si="1">SUM(K5:P5)</f>
        <v>0</v>
      </c>
      <c r="R5" s="18" t="str">
        <f t="shared" ref="R5:R24" si="2">IF(SUM(K5:P5)&lt;&gt;0,U5,"")</f>
        <v/>
      </c>
      <c r="S5" s="21"/>
      <c r="T5" s="19">
        <f>H5</f>
        <v>0</v>
      </c>
      <c r="U5" s="19">
        <f>Q5</f>
        <v>0</v>
      </c>
      <c r="V5" s="3">
        <f>IF(SUM(B5:F5,K5:O5)&lt;&gt;0,0,IF(SUM(B6:$G$24, K6:$P$24)&lt;&gt;0,100, J5))</f>
        <v>1</v>
      </c>
      <c r="W5" s="3">
        <f>IF(COUNTBLANK(F4:F25)=22, 0, 1)</f>
        <v>0</v>
      </c>
      <c r="X5" s="4">
        <f t="shared" ref="X5:X24" si="3">IF(OR(OR(AND(B5&lt;&gt;0,B5&lt;&gt;-5,B5&lt;&gt;10,B5&lt;&gt;15),AND(C5&lt;&gt;0,C5&lt;&gt;-5,C5&lt;&gt;10,C5&lt;&gt;15),AND(D5&lt;&gt;0,D5&lt;&gt;-5,D5&lt;&gt;10,D5&lt;&gt;15),AND(E5&lt;&gt;0,E5&lt;&gt;-5,E5&lt;&gt;10,E5&lt;&gt;15),AND(F5&lt;&gt;0,F5&lt;&gt;-5,F5&lt;&gt;10,F5&lt;&gt;15),AND(K5&lt;&gt;0,K5&lt;&gt;-5,K5&lt;&gt;10,K5&lt;&gt;15),AND(L5&lt;&gt;0,L5&lt;&gt;-5,L5&lt;&gt;10,L5&lt;&gt;15),AND(M5&lt;&gt;0,M5&lt;&gt;-5,M5&lt;&gt;10,M5&lt;&gt;15),AND(N5&lt;&gt;0,N5&lt;&gt;-5,N5&lt;&gt;10,N5&lt;&gt;15),AND(O5&lt;&gt;0,O5&lt;&gt;-5,O5&lt;&gt;10,O5&lt;&gt;15)),OR(G5&lt;0,G5&gt;30,P5&lt;0,P5&gt;30,MOD(G5,5)&lt;&gt;0,MOD(P5,5)&lt;&gt;0),COUNTBLANK(B5:F5)&lt;4,COUNTBLANK(K5:O5)&lt;4,AND(SUM(B5:F5)&gt;0,SUM(K5:O5)&gt;0),SUM(B5:F5,K5:O5)&lt;-5,OR(AND(SUM(B5:F5)&lt;=0,G5&lt;&gt;""),AND(SUM(K5:O5)&lt;=0,P5&lt;&gt;""))),1000000000000,-(1000000000000))</f>
        <v>-1000000000000</v>
      </c>
    </row>
    <row r="6" spans="1:24">
      <c r="A6" s="75"/>
      <c r="B6" s="20"/>
      <c r="C6" s="21"/>
      <c r="D6" s="21"/>
      <c r="E6" s="21"/>
      <c r="F6" s="22"/>
      <c r="G6" s="45"/>
      <c r="H6" s="15">
        <f t="shared" si="0"/>
        <v>0</v>
      </c>
      <c r="I6" s="23" t="str">
        <f t="shared" ref="I6:I24" si="4">IF(SUM(B6:G6)&lt;&gt;0,T6,"")</f>
        <v/>
      </c>
      <c r="J6" s="49">
        <v>2</v>
      </c>
      <c r="K6" s="24"/>
      <c r="L6" s="21"/>
      <c r="M6" s="21"/>
      <c r="N6" s="21"/>
      <c r="O6" s="22"/>
      <c r="P6" s="45"/>
      <c r="Q6" s="15">
        <f t="shared" si="1"/>
        <v>0</v>
      </c>
      <c r="R6" s="25" t="str">
        <f t="shared" si="2"/>
        <v/>
      </c>
      <c r="S6" s="21"/>
      <c r="T6" s="19">
        <f>SUM(H$5:H6)</f>
        <v>0</v>
      </c>
      <c r="U6" s="19">
        <f>SUM(Q$5:Q6)</f>
        <v>0</v>
      </c>
      <c r="V6" s="3">
        <f>IF(SUM(B6:F6,K6:O6)&lt;&gt;0,0,IF(SUM(B7:$G$24, K7:$P$24)&lt;&gt;0,100, J6))</f>
        <v>2</v>
      </c>
      <c r="W6" s="3">
        <f>IF(COUNTBLANK(O4:O25)=22, 0, 1)</f>
        <v>0</v>
      </c>
      <c r="X6" s="4">
        <f t="shared" si="3"/>
        <v>-1000000000000</v>
      </c>
    </row>
    <row r="7" spans="1:24">
      <c r="A7" s="75"/>
      <c r="B7" s="20"/>
      <c r="C7" s="21"/>
      <c r="D7" s="21"/>
      <c r="E7" s="21"/>
      <c r="F7" s="22"/>
      <c r="G7" s="45"/>
      <c r="H7" s="15">
        <f t="shared" si="0"/>
        <v>0</v>
      </c>
      <c r="I7" s="23" t="str">
        <f t="shared" si="4"/>
        <v/>
      </c>
      <c r="J7" s="49">
        <v>3</v>
      </c>
      <c r="K7" s="24"/>
      <c r="L7" s="21"/>
      <c r="M7" s="21"/>
      <c r="N7" s="21"/>
      <c r="O7" s="22"/>
      <c r="P7" s="45"/>
      <c r="Q7" s="15">
        <f t="shared" si="1"/>
        <v>0</v>
      </c>
      <c r="R7" s="25" t="str">
        <f t="shared" si="2"/>
        <v/>
      </c>
      <c r="S7" s="21"/>
      <c r="T7" s="19">
        <f>SUM(H$5:H7)</f>
        <v>0</v>
      </c>
      <c r="U7" s="19">
        <f>SUM(Q$5:Q7)</f>
        <v>0</v>
      </c>
      <c r="V7" s="3">
        <f>IF(SUM(B7:F7,K7:O7)&lt;&gt;0,0,IF(SUM(B8:$G$24, K8:$P$24)&lt;&gt;0,100, J7))</f>
        <v>3</v>
      </c>
      <c r="W7" s="3"/>
      <c r="X7" s="4">
        <f t="shared" si="3"/>
        <v>-1000000000000</v>
      </c>
    </row>
    <row r="8" spans="1:24">
      <c r="A8" s="75"/>
      <c r="B8" s="20"/>
      <c r="C8" s="21"/>
      <c r="D8" s="21"/>
      <c r="E8" s="21"/>
      <c r="F8" s="22"/>
      <c r="G8" s="45"/>
      <c r="H8" s="15">
        <f t="shared" si="0"/>
        <v>0</v>
      </c>
      <c r="I8" s="23" t="str">
        <f t="shared" si="4"/>
        <v/>
      </c>
      <c r="J8" s="49">
        <v>4</v>
      </c>
      <c r="K8" s="24"/>
      <c r="L8" s="21"/>
      <c r="M8" s="21"/>
      <c r="N8" s="21"/>
      <c r="O8" s="22"/>
      <c r="P8" s="45"/>
      <c r="Q8" s="15">
        <f t="shared" si="1"/>
        <v>0</v>
      </c>
      <c r="R8" s="25" t="str">
        <f t="shared" si="2"/>
        <v/>
      </c>
      <c r="S8" s="21"/>
      <c r="T8" s="19">
        <f>SUM(H$5:H8)</f>
        <v>0</v>
      </c>
      <c r="U8" s="19">
        <f>SUM(Q$5:Q8)</f>
        <v>0</v>
      </c>
      <c r="V8" s="3">
        <f>IF(SUM(B8:F8,K8:O8)&lt;&gt;0,0,IF(SUM(B9:$G$24, K9:$P$24)&lt;&gt;0,100, J8))</f>
        <v>4</v>
      </c>
      <c r="W8" s="3"/>
      <c r="X8" s="4">
        <f t="shared" si="3"/>
        <v>-1000000000000</v>
      </c>
    </row>
    <row r="9" spans="1:24">
      <c r="A9" s="75"/>
      <c r="B9" s="20"/>
      <c r="C9" s="21"/>
      <c r="D9" s="21"/>
      <c r="E9" s="21"/>
      <c r="F9" s="22"/>
      <c r="G9" s="45"/>
      <c r="H9" s="15">
        <f t="shared" si="0"/>
        <v>0</v>
      </c>
      <c r="I9" s="23" t="str">
        <f t="shared" si="4"/>
        <v/>
      </c>
      <c r="J9" s="49">
        <v>5</v>
      </c>
      <c r="K9" s="20"/>
      <c r="L9" s="21"/>
      <c r="M9" s="21"/>
      <c r="N9" s="21"/>
      <c r="O9" s="22"/>
      <c r="P9" s="45"/>
      <c r="Q9" s="15">
        <f t="shared" si="1"/>
        <v>0</v>
      </c>
      <c r="R9" s="25" t="str">
        <f t="shared" si="2"/>
        <v/>
      </c>
      <c r="S9" s="21"/>
      <c r="T9" s="19">
        <f>SUM(H$5:H9)</f>
        <v>0</v>
      </c>
      <c r="U9" s="19">
        <f>SUM(Q$5:Q9)</f>
        <v>0</v>
      </c>
      <c r="V9" s="3">
        <f>IF(SUM(B9:F9,K9:O9)&lt;&gt;0,0,IF(SUM(B10:$G$24, K10:$P$24)&lt;&gt;0,100, J9))</f>
        <v>5</v>
      </c>
      <c r="W9" s="3"/>
      <c r="X9" s="4">
        <f t="shared" si="3"/>
        <v>-1000000000000</v>
      </c>
    </row>
    <row r="10" spans="1:24">
      <c r="A10" s="75"/>
      <c r="B10" s="20"/>
      <c r="C10" s="21"/>
      <c r="D10" s="21"/>
      <c r="E10" s="21"/>
      <c r="F10" s="22"/>
      <c r="G10" s="45"/>
      <c r="H10" s="15">
        <f t="shared" si="0"/>
        <v>0</v>
      </c>
      <c r="I10" s="23" t="str">
        <f t="shared" si="4"/>
        <v/>
      </c>
      <c r="J10" s="49">
        <v>6</v>
      </c>
      <c r="K10" s="20"/>
      <c r="L10" s="21"/>
      <c r="M10" s="21"/>
      <c r="N10" s="21"/>
      <c r="O10" s="22"/>
      <c r="P10" s="45"/>
      <c r="Q10" s="15">
        <f t="shared" si="1"/>
        <v>0</v>
      </c>
      <c r="R10" s="25" t="str">
        <f t="shared" si="2"/>
        <v/>
      </c>
      <c r="S10" s="21"/>
      <c r="T10" s="19">
        <f>SUM(H$5:H10)</f>
        <v>0</v>
      </c>
      <c r="U10" s="19">
        <f>SUM(Q$5:Q10)</f>
        <v>0</v>
      </c>
      <c r="V10" s="3">
        <f>IF(SUM(B10:F10,K10:O10)&lt;&gt;0,0,IF(SUM(B11:$G$24, K11:$P$24)&lt;&gt;0,100, J10))</f>
        <v>6</v>
      </c>
      <c r="W10" s="3"/>
      <c r="X10" s="4">
        <f t="shared" si="3"/>
        <v>-1000000000000</v>
      </c>
    </row>
    <row r="11" spans="1:24">
      <c r="A11" s="75"/>
      <c r="B11" s="20"/>
      <c r="C11" s="21"/>
      <c r="D11" s="21"/>
      <c r="E11" s="21"/>
      <c r="F11" s="22"/>
      <c r="G11" s="45"/>
      <c r="H11" s="15">
        <f t="shared" si="0"/>
        <v>0</v>
      </c>
      <c r="I11" s="23" t="str">
        <f t="shared" si="4"/>
        <v/>
      </c>
      <c r="J11" s="49">
        <v>7</v>
      </c>
      <c r="K11" s="20"/>
      <c r="L11" s="21"/>
      <c r="M11" s="21"/>
      <c r="N11" s="21"/>
      <c r="O11" s="22"/>
      <c r="P11" s="45"/>
      <c r="Q11" s="15">
        <f t="shared" si="1"/>
        <v>0</v>
      </c>
      <c r="R11" s="25" t="str">
        <f t="shared" si="2"/>
        <v/>
      </c>
      <c r="S11" s="21"/>
      <c r="T11" s="19">
        <f>SUM(H$5:H11)</f>
        <v>0</v>
      </c>
      <c r="U11" s="19">
        <f>SUM(Q$5:Q11)</f>
        <v>0</v>
      </c>
      <c r="V11" s="3">
        <f>IF(SUM(B11:F11,K11:O11)&lt;&gt;0,0,IF(SUM(B12:$G$24, K12:$P$24)&lt;&gt;0,100, J11))</f>
        <v>7</v>
      </c>
      <c r="W11" s="3"/>
      <c r="X11" s="4">
        <f t="shared" si="3"/>
        <v>-1000000000000</v>
      </c>
    </row>
    <row r="12" spans="1:24">
      <c r="A12" s="75"/>
      <c r="B12" s="20"/>
      <c r="C12" s="21"/>
      <c r="D12" s="21"/>
      <c r="E12" s="21"/>
      <c r="F12" s="22"/>
      <c r="G12" s="45"/>
      <c r="H12" s="15">
        <f t="shared" si="0"/>
        <v>0</v>
      </c>
      <c r="I12" s="23" t="str">
        <f t="shared" si="4"/>
        <v/>
      </c>
      <c r="J12" s="49">
        <v>8</v>
      </c>
      <c r="K12" s="20"/>
      <c r="L12" s="21"/>
      <c r="M12" s="21"/>
      <c r="N12" s="21"/>
      <c r="O12" s="22"/>
      <c r="P12" s="45"/>
      <c r="Q12" s="15">
        <f t="shared" si="1"/>
        <v>0</v>
      </c>
      <c r="R12" s="25" t="str">
        <f t="shared" si="2"/>
        <v/>
      </c>
      <c r="S12" s="21"/>
      <c r="T12" s="19">
        <f>SUM(H$5:H12)</f>
        <v>0</v>
      </c>
      <c r="U12" s="19">
        <f>SUM(Q$5:Q12)</f>
        <v>0</v>
      </c>
      <c r="V12" s="3">
        <f>IF(SUM(B12:F12,K12:O12)&lt;&gt;0,0,IF(SUM(B13:$G$24, K13:$P$24)&lt;&gt;0,100, J12))</f>
        <v>8</v>
      </c>
      <c r="W12" s="3"/>
      <c r="X12" s="4">
        <f t="shared" si="3"/>
        <v>-1000000000000</v>
      </c>
    </row>
    <row r="13" spans="1:24">
      <c r="A13" s="75"/>
      <c r="B13" s="20"/>
      <c r="C13" s="21"/>
      <c r="D13" s="21"/>
      <c r="E13" s="21"/>
      <c r="F13" s="22"/>
      <c r="G13" s="45"/>
      <c r="H13" s="15">
        <f t="shared" si="0"/>
        <v>0</v>
      </c>
      <c r="I13" s="23" t="str">
        <f t="shared" si="4"/>
        <v/>
      </c>
      <c r="J13" s="49">
        <v>9</v>
      </c>
      <c r="K13" s="20"/>
      <c r="L13" s="21"/>
      <c r="M13" s="21"/>
      <c r="N13" s="21"/>
      <c r="O13" s="22"/>
      <c r="P13" s="45"/>
      <c r="Q13" s="15">
        <f t="shared" si="1"/>
        <v>0</v>
      </c>
      <c r="R13" s="25" t="str">
        <f t="shared" si="2"/>
        <v/>
      </c>
      <c r="S13" s="21"/>
      <c r="T13" s="19">
        <f>SUM(H$5:H13)</f>
        <v>0</v>
      </c>
      <c r="U13" s="19">
        <f>SUM(Q$5:Q13)</f>
        <v>0</v>
      </c>
      <c r="V13" s="3">
        <f>IF(SUM(B13:F13,K13:O13)&lt;&gt;0,0,IF(SUM(B14:$G$24, K14:$P$24)&lt;&gt;0,100, J13))</f>
        <v>9</v>
      </c>
      <c r="W13" s="3"/>
      <c r="X13" s="4">
        <f t="shared" si="3"/>
        <v>-1000000000000</v>
      </c>
    </row>
    <row r="14" spans="1:24">
      <c r="A14" s="75"/>
      <c r="B14" s="20"/>
      <c r="C14" s="21"/>
      <c r="D14" s="21"/>
      <c r="E14" s="21"/>
      <c r="F14" s="22"/>
      <c r="G14" s="45"/>
      <c r="H14" s="15">
        <f t="shared" si="0"/>
        <v>0</v>
      </c>
      <c r="I14" s="23" t="str">
        <f t="shared" si="4"/>
        <v/>
      </c>
      <c r="J14" s="49">
        <v>10</v>
      </c>
      <c r="K14" s="20"/>
      <c r="L14" s="21"/>
      <c r="M14" s="21"/>
      <c r="N14" s="21"/>
      <c r="O14" s="22"/>
      <c r="P14" s="45"/>
      <c r="Q14" s="15">
        <f t="shared" si="1"/>
        <v>0</v>
      </c>
      <c r="R14" s="25" t="str">
        <f t="shared" si="2"/>
        <v/>
      </c>
      <c r="S14" s="21"/>
      <c r="T14" s="19">
        <f>SUM(H$5:H14)</f>
        <v>0</v>
      </c>
      <c r="U14" s="19">
        <f>SUM(Q$5:Q14)</f>
        <v>0</v>
      </c>
      <c r="V14" s="3">
        <f>IF(SUM(B14:F14,K14:O14)&lt;&gt;0,0,IF(SUM(B15:$G$24, K15:$P$24)&lt;&gt;0,100, J14))</f>
        <v>10</v>
      </c>
      <c r="W14" s="3"/>
      <c r="X14" s="4">
        <f t="shared" si="3"/>
        <v>-1000000000000</v>
      </c>
    </row>
    <row r="15" spans="1:24">
      <c r="A15" s="75"/>
      <c r="B15" s="20"/>
      <c r="C15" s="21"/>
      <c r="D15" s="21"/>
      <c r="E15" s="21"/>
      <c r="F15" s="22"/>
      <c r="G15" s="45"/>
      <c r="H15" s="15">
        <f t="shared" si="0"/>
        <v>0</v>
      </c>
      <c r="I15" s="23" t="str">
        <f t="shared" si="4"/>
        <v/>
      </c>
      <c r="J15" s="49">
        <v>11</v>
      </c>
      <c r="K15" s="20"/>
      <c r="L15" s="21"/>
      <c r="M15" s="21"/>
      <c r="N15" s="21"/>
      <c r="O15" s="22"/>
      <c r="P15" s="45"/>
      <c r="Q15" s="15">
        <f t="shared" si="1"/>
        <v>0</v>
      </c>
      <c r="R15" s="25" t="str">
        <f t="shared" si="2"/>
        <v/>
      </c>
      <c r="S15" s="21"/>
      <c r="T15" s="19">
        <f>SUM(H$5:H15)</f>
        <v>0</v>
      </c>
      <c r="U15" s="19">
        <f>SUM(Q$5:Q15)</f>
        <v>0</v>
      </c>
      <c r="V15" s="3">
        <f>IF(SUM(B15:F15,K15:O15)&lt;&gt;0,0,IF(SUM(B16:$G$24, K16:$P$24)&lt;&gt;0,100, J15))</f>
        <v>11</v>
      </c>
      <c r="W15" s="3"/>
      <c r="X15" s="4">
        <f t="shared" si="3"/>
        <v>-1000000000000</v>
      </c>
    </row>
    <row r="16" spans="1:24">
      <c r="A16" s="75"/>
      <c r="B16" s="20"/>
      <c r="C16" s="21"/>
      <c r="D16" s="21"/>
      <c r="E16" s="21"/>
      <c r="F16" s="22"/>
      <c r="G16" s="45"/>
      <c r="H16" s="15">
        <f t="shared" si="0"/>
        <v>0</v>
      </c>
      <c r="I16" s="23" t="str">
        <f t="shared" si="4"/>
        <v/>
      </c>
      <c r="J16" s="49">
        <v>12</v>
      </c>
      <c r="K16" s="20"/>
      <c r="L16" s="21"/>
      <c r="M16" s="21"/>
      <c r="N16" s="21"/>
      <c r="O16" s="22"/>
      <c r="P16" s="45"/>
      <c r="Q16" s="15">
        <f t="shared" si="1"/>
        <v>0</v>
      </c>
      <c r="R16" s="25" t="str">
        <f t="shared" si="2"/>
        <v/>
      </c>
      <c r="S16" s="21"/>
      <c r="T16" s="19">
        <f>SUM(H$5:H16)</f>
        <v>0</v>
      </c>
      <c r="U16" s="19">
        <f>SUM(Q$5:Q16)</f>
        <v>0</v>
      </c>
      <c r="V16" s="3">
        <f>IF(SUM(B16:F16,K16:O16)&lt;&gt;0,0,IF(SUM(B17:$G$24, K17:$P$24)&lt;&gt;0,100, J16))</f>
        <v>12</v>
      </c>
      <c r="W16" s="3"/>
      <c r="X16" s="4">
        <f t="shared" si="3"/>
        <v>-1000000000000</v>
      </c>
    </row>
    <row r="17" spans="1:24">
      <c r="A17" s="75"/>
      <c r="B17" s="20"/>
      <c r="C17" s="21"/>
      <c r="D17" s="21"/>
      <c r="E17" s="21"/>
      <c r="F17" s="22"/>
      <c r="G17" s="45"/>
      <c r="H17" s="15">
        <f t="shared" si="0"/>
        <v>0</v>
      </c>
      <c r="I17" s="23" t="str">
        <f t="shared" si="4"/>
        <v/>
      </c>
      <c r="J17" s="49">
        <v>13</v>
      </c>
      <c r="K17" s="20"/>
      <c r="L17" s="21"/>
      <c r="M17" s="21"/>
      <c r="N17" s="21"/>
      <c r="O17" s="22"/>
      <c r="P17" s="45"/>
      <c r="Q17" s="15">
        <f t="shared" si="1"/>
        <v>0</v>
      </c>
      <c r="R17" s="25" t="str">
        <f t="shared" si="2"/>
        <v/>
      </c>
      <c r="S17" s="21"/>
      <c r="T17" s="19">
        <f>SUM(H$5:H17)</f>
        <v>0</v>
      </c>
      <c r="U17" s="19">
        <f>SUM(Q$5:Q17)</f>
        <v>0</v>
      </c>
      <c r="V17" s="3">
        <f>IF(SUM(B17:F17,K17:O17)&lt;&gt;0,0,IF(SUM(B18:$G$24, K18:$P$24)&lt;&gt;0,100, J17))</f>
        <v>13</v>
      </c>
      <c r="W17" s="3"/>
      <c r="X17" s="4">
        <f t="shared" si="3"/>
        <v>-1000000000000</v>
      </c>
    </row>
    <row r="18" spans="1:24">
      <c r="A18" s="75"/>
      <c r="B18" s="20"/>
      <c r="C18" s="21"/>
      <c r="D18" s="21"/>
      <c r="E18" s="21"/>
      <c r="F18" s="22"/>
      <c r="G18" s="45"/>
      <c r="H18" s="15">
        <f t="shared" si="0"/>
        <v>0</v>
      </c>
      <c r="I18" s="23" t="str">
        <f t="shared" si="4"/>
        <v/>
      </c>
      <c r="J18" s="49">
        <v>14</v>
      </c>
      <c r="K18" s="20"/>
      <c r="L18" s="21"/>
      <c r="M18" s="21"/>
      <c r="N18" s="21"/>
      <c r="O18" s="22"/>
      <c r="P18" s="45"/>
      <c r="Q18" s="15">
        <f t="shared" si="1"/>
        <v>0</v>
      </c>
      <c r="R18" s="25" t="str">
        <f t="shared" si="2"/>
        <v/>
      </c>
      <c r="S18" s="21"/>
      <c r="T18" s="19">
        <f>SUM(H$5:H18)</f>
        <v>0</v>
      </c>
      <c r="U18" s="19">
        <f>SUM(Q$5:Q18)</f>
        <v>0</v>
      </c>
      <c r="V18" s="3">
        <f>IF(SUM(B18:F18,K18:O18)&lt;&gt;0,0,IF(SUM(B19:$G$24, K19:$P$24)&lt;&gt;0,100, J18))</f>
        <v>14</v>
      </c>
      <c r="W18" s="3"/>
      <c r="X18" s="4">
        <f t="shared" si="3"/>
        <v>-1000000000000</v>
      </c>
    </row>
    <row r="19" spans="1:24">
      <c r="A19" s="75"/>
      <c r="B19" s="20"/>
      <c r="C19" s="21"/>
      <c r="D19" s="21"/>
      <c r="E19" s="21"/>
      <c r="F19" s="22"/>
      <c r="G19" s="45"/>
      <c r="H19" s="15">
        <f t="shared" si="0"/>
        <v>0</v>
      </c>
      <c r="I19" s="23" t="str">
        <f t="shared" si="4"/>
        <v/>
      </c>
      <c r="J19" s="49">
        <v>15</v>
      </c>
      <c r="K19" s="20"/>
      <c r="L19" s="21"/>
      <c r="M19" s="21"/>
      <c r="N19" s="21"/>
      <c r="O19" s="22"/>
      <c r="P19" s="45"/>
      <c r="Q19" s="15">
        <f t="shared" si="1"/>
        <v>0</v>
      </c>
      <c r="R19" s="25" t="str">
        <f t="shared" si="2"/>
        <v/>
      </c>
      <c r="S19" s="21"/>
      <c r="T19" s="19">
        <f>SUM(H$5:H19)</f>
        <v>0</v>
      </c>
      <c r="U19" s="19">
        <f>SUM(Q$5:Q19)</f>
        <v>0</v>
      </c>
      <c r="V19" s="3">
        <f>IF(SUM(B19:F19,K19:O19)&lt;&gt;0,0,IF(SUM(B20:$G$24, K20:$P$24)&lt;&gt;0,100, J19))</f>
        <v>15</v>
      </c>
      <c r="W19" s="3"/>
      <c r="X19" s="4">
        <f t="shared" si="3"/>
        <v>-1000000000000</v>
      </c>
    </row>
    <row r="20" spans="1:24">
      <c r="A20" s="75"/>
      <c r="B20" s="20"/>
      <c r="C20" s="21"/>
      <c r="D20" s="21"/>
      <c r="E20" s="21"/>
      <c r="F20" s="22"/>
      <c r="G20" s="45"/>
      <c r="H20" s="15">
        <f t="shared" si="0"/>
        <v>0</v>
      </c>
      <c r="I20" s="23" t="str">
        <f t="shared" si="4"/>
        <v/>
      </c>
      <c r="J20" s="49">
        <v>16</v>
      </c>
      <c r="K20" s="20"/>
      <c r="L20" s="21"/>
      <c r="M20" s="21"/>
      <c r="N20" s="21"/>
      <c r="O20" s="22"/>
      <c r="P20" s="45"/>
      <c r="Q20" s="15">
        <f t="shared" si="1"/>
        <v>0</v>
      </c>
      <c r="R20" s="25" t="str">
        <f t="shared" si="2"/>
        <v/>
      </c>
      <c r="S20" s="21"/>
      <c r="T20" s="19">
        <f>SUM(H$5:H20)</f>
        <v>0</v>
      </c>
      <c r="U20" s="19">
        <f>SUM(Q$5:Q20)</f>
        <v>0</v>
      </c>
      <c r="V20" s="3">
        <f>IF(SUM(B20:F20,K20:O20)&lt;&gt;0,0,IF(SUM(B21:$G$24, K21:$P$24)&lt;&gt;0,100, J20))</f>
        <v>16</v>
      </c>
      <c r="W20" s="3"/>
      <c r="X20" s="4">
        <f t="shared" si="3"/>
        <v>-1000000000000</v>
      </c>
    </row>
    <row r="21" spans="1:24">
      <c r="A21" s="75"/>
      <c r="B21" s="20"/>
      <c r="C21" s="21"/>
      <c r="D21" s="21"/>
      <c r="E21" s="21"/>
      <c r="F21" s="22"/>
      <c r="G21" s="45"/>
      <c r="H21" s="15">
        <f t="shared" si="0"/>
        <v>0</v>
      </c>
      <c r="I21" s="23" t="str">
        <f t="shared" si="4"/>
        <v/>
      </c>
      <c r="J21" s="49">
        <v>17</v>
      </c>
      <c r="K21" s="20"/>
      <c r="L21" s="21"/>
      <c r="M21" s="21"/>
      <c r="N21" s="21"/>
      <c r="O21" s="22"/>
      <c r="P21" s="45"/>
      <c r="Q21" s="15">
        <f t="shared" si="1"/>
        <v>0</v>
      </c>
      <c r="R21" s="25" t="str">
        <f t="shared" si="2"/>
        <v/>
      </c>
      <c r="S21" s="21"/>
      <c r="T21" s="19">
        <f>SUM(H$5:H21)</f>
        <v>0</v>
      </c>
      <c r="U21" s="19">
        <f>SUM(Q$5:Q21)</f>
        <v>0</v>
      </c>
      <c r="V21" s="3">
        <f>IF(SUM(B21:F21,K21:O21)&lt;&gt;0,0,IF(SUM(B22:$G$24, K22:$P$24)&lt;&gt;0,100, J21))</f>
        <v>17</v>
      </c>
      <c r="W21" s="3"/>
      <c r="X21" s="4">
        <f t="shared" si="3"/>
        <v>-1000000000000</v>
      </c>
    </row>
    <row r="22" spans="1:24">
      <c r="A22" s="75"/>
      <c r="B22" s="20"/>
      <c r="C22" s="14"/>
      <c r="D22" s="14"/>
      <c r="E22" s="14"/>
      <c r="F22" s="22"/>
      <c r="G22" s="22"/>
      <c r="H22" s="15">
        <f t="shared" si="0"/>
        <v>0</v>
      </c>
      <c r="I22" s="23" t="str">
        <f t="shared" si="4"/>
        <v/>
      </c>
      <c r="J22" s="49">
        <v>18</v>
      </c>
      <c r="K22" s="20"/>
      <c r="L22" s="21"/>
      <c r="M22" s="21"/>
      <c r="N22" s="21"/>
      <c r="O22" s="22"/>
      <c r="P22" s="45"/>
      <c r="Q22" s="15">
        <f t="shared" si="1"/>
        <v>0</v>
      </c>
      <c r="R22" s="25" t="str">
        <f t="shared" si="2"/>
        <v/>
      </c>
      <c r="S22" s="21"/>
      <c r="T22" s="19">
        <f>SUM(H$5:H22)</f>
        <v>0</v>
      </c>
      <c r="U22" s="19">
        <f>SUM(Q$5:Q22)</f>
        <v>0</v>
      </c>
      <c r="V22" s="3">
        <f>IF(SUM(B22:F22,K22:O22)&lt;&gt;0,0,IF(SUM(B23:$G$24, K23:$P$24)&lt;&gt;0,100, J22))</f>
        <v>18</v>
      </c>
      <c r="W22" s="3"/>
      <c r="X22" s="4">
        <f t="shared" si="3"/>
        <v>-1000000000000</v>
      </c>
    </row>
    <row r="23" spans="1:24">
      <c r="A23" s="75"/>
      <c r="B23" s="20"/>
      <c r="C23" s="14"/>
      <c r="D23" s="14"/>
      <c r="E23" s="14"/>
      <c r="F23" s="22"/>
      <c r="G23" s="22"/>
      <c r="H23" s="15">
        <f t="shared" si="0"/>
        <v>0</v>
      </c>
      <c r="I23" s="23" t="str">
        <f t="shared" si="4"/>
        <v/>
      </c>
      <c r="J23" s="49">
        <v>19</v>
      </c>
      <c r="K23" s="20"/>
      <c r="L23" s="21"/>
      <c r="M23" s="21"/>
      <c r="N23" s="21"/>
      <c r="O23" s="22"/>
      <c r="P23" s="45"/>
      <c r="Q23" s="15">
        <f t="shared" si="1"/>
        <v>0</v>
      </c>
      <c r="R23" s="25" t="str">
        <f t="shared" si="2"/>
        <v/>
      </c>
      <c r="S23" s="21"/>
      <c r="T23" s="19">
        <f>SUM(H$5:H23)</f>
        <v>0</v>
      </c>
      <c r="U23" s="19">
        <f>SUM(Q$5:Q23)</f>
        <v>0</v>
      </c>
      <c r="V23" s="3">
        <f>IF(SUM(B23:F23,K23:O23)&lt;&gt;0,0,IF(SUM(B24:$G$24, K24:$P$24)&lt;&gt;0,100, J23))</f>
        <v>19</v>
      </c>
      <c r="W23" s="3"/>
      <c r="X23" s="4">
        <f t="shared" si="3"/>
        <v>-1000000000000</v>
      </c>
    </row>
    <row r="24" spans="1:24">
      <c r="A24" s="75"/>
      <c r="B24" s="20"/>
      <c r="C24" s="14"/>
      <c r="D24" s="14"/>
      <c r="E24" s="14"/>
      <c r="F24" s="22"/>
      <c r="G24" s="45"/>
      <c r="H24" s="15">
        <f t="shared" si="0"/>
        <v>0</v>
      </c>
      <c r="I24" s="23" t="str">
        <f t="shared" si="4"/>
        <v/>
      </c>
      <c r="J24" s="53">
        <v>20</v>
      </c>
      <c r="K24" s="20"/>
      <c r="L24" s="14"/>
      <c r="M24" s="14"/>
      <c r="N24" s="14"/>
      <c r="O24" s="14"/>
      <c r="P24" s="45"/>
      <c r="Q24" s="15">
        <f t="shared" si="1"/>
        <v>0</v>
      </c>
      <c r="R24" s="25" t="str">
        <f t="shared" si="2"/>
        <v/>
      </c>
      <c r="S24" s="21"/>
      <c r="T24" s="19">
        <f>SUM(H$5:H24)</f>
        <v>0</v>
      </c>
      <c r="U24" s="19">
        <f>SUM(Q$5:Q24)</f>
        <v>0</v>
      </c>
      <c r="V24" s="3">
        <f>IF(SUM(B24:F24,K24:O24)&lt;&gt;0,0, J24)</f>
        <v>20</v>
      </c>
      <c r="W24" s="3"/>
      <c r="X24" s="4">
        <f t="shared" si="3"/>
        <v>-1000000000000</v>
      </c>
    </row>
    <row r="25" spans="1:24" ht="13" thickBot="1">
      <c r="A25" s="76"/>
      <c r="B25" s="47"/>
      <c r="C25" s="52"/>
      <c r="D25" s="52"/>
      <c r="E25" s="52"/>
      <c r="F25" s="51"/>
      <c r="G25" s="54"/>
      <c r="H25" s="15">
        <f>SUM(B25:F25)</f>
        <v>0</v>
      </c>
      <c r="I25" s="23" t="str">
        <f>IF(SUM(B25:F25)&lt;&gt;0,T25,"")</f>
        <v/>
      </c>
      <c r="J25" s="50" t="s">
        <v>13</v>
      </c>
      <c r="K25" s="47"/>
      <c r="L25" s="14"/>
      <c r="M25" s="14"/>
      <c r="N25" s="14"/>
      <c r="O25" s="51"/>
      <c r="P25" s="54"/>
      <c r="Q25" s="15">
        <f>SUM(K25:O25)</f>
        <v>0</v>
      </c>
      <c r="R25" s="25" t="str">
        <f>IF(SUM(K25:O25)&lt;&gt;0,U25,"")</f>
        <v/>
      </c>
      <c r="S25" s="21"/>
      <c r="T25" s="19">
        <f>SUM(H$5:H25)</f>
        <v>0</v>
      </c>
      <c r="U25" s="19">
        <f>SUM(Q$5:Q25)</f>
        <v>0</v>
      </c>
      <c r="V25" s="3">
        <f>IF(AND(T24=U24,T24&lt;&gt;0),"TB",0)</f>
        <v>0</v>
      </c>
      <c r="W25" s="3"/>
      <c r="X25" s="4">
        <f>IF(OR(OR(AND(B25&lt;&gt;0,B25&lt;&gt;-5,B25&lt;&gt;10,B25&lt;&gt;15),AND(C25&lt;&gt;0,C25&lt;&gt;-5,C25&lt;&gt;10,C25&lt;&gt;15),AND(D25&lt;&gt;0,D25&lt;&gt;-5,D25&lt;&gt;10,D25&lt;&gt;15),AND(E25&lt;&gt;0,E25&lt;&gt;-5,E25&lt;&gt;10,E25&lt;&gt;15),AND(F25&lt;&gt;0,F25&lt;&gt;-5,F25&lt;&gt;10,F25&lt;&gt;15),AND(K25&lt;&gt;0,K25&lt;&gt;-5,K25&lt;&gt;10,K25&lt;&gt;15),AND(L25&lt;&gt;0,L25&lt;&gt;-5,L25&lt;&gt;10,L25&lt;&gt;15),AND(M25&lt;&gt;0,M25&lt;&gt;-5,M25&lt;&gt;10,M25&lt;&gt;15),AND(N25&lt;&gt;0,N25&lt;&gt;-5,N25&lt;&gt;10,N25&lt;&gt;15),AND(O25&lt;&gt;0,O25&lt;&gt;-5,O25&lt;&gt;10,O25&lt;&gt;15)),COUNTBLANK(B25:F25)&lt;4,COUNTBLANK(K25:O25)&lt;4,AND(SUM(B25:F25)&gt;0,SUM(K25:O25)&gt;0),SUM(B25:F25,K25:O25)&lt;-5),1000000000000,-(1000000000000))</f>
        <v>-1000000000000</v>
      </c>
    </row>
    <row r="26" spans="1:24" ht="32.75" customHeight="1">
      <c r="A26" s="40" t="s">
        <v>6</v>
      </c>
      <c r="B26" s="84">
        <f>(B31+G31)</f>
        <v>0</v>
      </c>
      <c r="C26" s="85"/>
      <c r="D26" s="85"/>
      <c r="E26" s="85"/>
      <c r="F26" s="85"/>
      <c r="G26" s="85"/>
      <c r="H26" s="85"/>
      <c r="I26" s="85"/>
      <c r="J26" s="41"/>
      <c r="K26" s="84">
        <f>(K31+P31)</f>
        <v>0</v>
      </c>
      <c r="L26" s="85"/>
      <c r="M26" s="85"/>
      <c r="N26" s="85"/>
      <c r="O26" s="85"/>
      <c r="P26" s="85"/>
      <c r="Q26" s="85"/>
      <c r="R26" s="86"/>
      <c r="S26" s="3"/>
      <c r="T26" s="3"/>
      <c r="U26" s="3"/>
      <c r="V26" s="3"/>
      <c r="W26" s="3"/>
    </row>
    <row r="27" spans="1:24">
      <c r="A27" s="27" t="s">
        <v>16</v>
      </c>
      <c r="B27" s="28">
        <f>COUNTIF(B5:B25,"=15")</f>
        <v>0</v>
      </c>
      <c r="C27" s="29">
        <f>COUNTIF(C5:C25,"=15")</f>
        <v>0</v>
      </c>
      <c r="D27" s="29">
        <f>COUNTIF(D5:D25,"=15")</f>
        <v>0</v>
      </c>
      <c r="E27" s="29">
        <f>COUNTIF(E5:E25,"=15")</f>
        <v>0</v>
      </c>
      <c r="F27" s="37" t="str">
        <f>IF(W5=1, COUNTIF(F5:F25,"=15"), "")</f>
        <v/>
      </c>
      <c r="G27" s="60"/>
      <c r="H27" s="61"/>
      <c r="I27" s="61"/>
      <c r="J27" s="87"/>
      <c r="K27" s="28">
        <f>COUNTIF(K5:K25,"=15")</f>
        <v>0</v>
      </c>
      <c r="L27" s="29">
        <f>COUNTIF(L5:L25,"=15")</f>
        <v>0</v>
      </c>
      <c r="M27" s="29">
        <f>COUNTIF(M5:M25,"=15")</f>
        <v>0</v>
      </c>
      <c r="N27" s="29">
        <f>COUNTIF(N5:N25,"=15")</f>
        <v>0</v>
      </c>
      <c r="O27" s="37" t="str">
        <f>IF(W6=1, COUNTIF(O5:O25,"=15"), "")</f>
        <v/>
      </c>
      <c r="P27" s="58"/>
      <c r="Q27" s="59"/>
      <c r="R27" s="59"/>
      <c r="S27" s="3"/>
      <c r="T27" s="3"/>
      <c r="U27" s="3"/>
      <c r="V27" s="3"/>
      <c r="W27" s="3"/>
    </row>
    <row r="28" spans="1:24">
      <c r="A28" s="30" t="s">
        <v>17</v>
      </c>
      <c r="B28" s="31">
        <f>COUNTIF(B5:B25,"=10")</f>
        <v>0</v>
      </c>
      <c r="C28" s="16">
        <f>COUNTIF(C5:C25,"=10")</f>
        <v>0</v>
      </c>
      <c r="D28" s="16">
        <f>COUNTIF(D5:D25,"=10")</f>
        <v>0</v>
      </c>
      <c r="E28" s="16">
        <f>COUNTIF(E5:E25,"=10")</f>
        <v>0</v>
      </c>
      <c r="F28" s="38" t="str">
        <f>IF(W5=1, COUNTIF(F5:F25,"=10"), "")</f>
        <v/>
      </c>
      <c r="G28" s="60"/>
      <c r="H28" s="61"/>
      <c r="I28" s="61"/>
      <c r="J28" s="87"/>
      <c r="K28" s="31">
        <f>COUNTIF(K5:K25,"=10")</f>
        <v>0</v>
      </c>
      <c r="L28" s="19">
        <f>COUNTIF(L5:L25,"=10")</f>
        <v>0</v>
      </c>
      <c r="M28" s="19">
        <f>COUNTIF(M5:M25,"=10")</f>
        <v>0</v>
      </c>
      <c r="N28" s="19">
        <f>COUNTIF(N5:N25,"=10")</f>
        <v>0</v>
      </c>
      <c r="O28" s="38" t="str">
        <f>IF(W6=1, COUNTIF(O5:O25,"=10"), "")</f>
        <v/>
      </c>
      <c r="P28" s="60"/>
      <c r="Q28" s="61"/>
      <c r="R28" s="61"/>
      <c r="S28" s="3"/>
      <c r="T28" s="3"/>
      <c r="U28" s="3"/>
      <c r="V28" s="3"/>
      <c r="W28" s="3"/>
    </row>
    <row r="29" spans="1:24">
      <c r="A29" s="32" t="s">
        <v>18</v>
      </c>
      <c r="B29" s="33">
        <f>COUNTIF(B5:B25,"=-5")</f>
        <v>0</v>
      </c>
      <c r="C29" s="34">
        <f>COUNTIF(C5:C25,"=-5")</f>
        <v>0</v>
      </c>
      <c r="D29" s="34">
        <f>COUNTIF(D5:D25,"=-5")</f>
        <v>0</v>
      </c>
      <c r="E29" s="34">
        <f>COUNTIF(E5:E25,"=-5")</f>
        <v>0</v>
      </c>
      <c r="F29" s="26" t="str">
        <f>IF(W5=1, COUNTIF(F5:F25,"=-5"), "")</f>
        <v/>
      </c>
      <c r="G29" s="60"/>
      <c r="H29" s="61"/>
      <c r="I29" s="61"/>
      <c r="J29" s="87"/>
      <c r="K29" s="33">
        <f>COUNTIF(K5:K25,"=-5")</f>
        <v>0</v>
      </c>
      <c r="L29" s="34">
        <f>COUNTIF(L5:L25,"=-5")</f>
        <v>0</v>
      </c>
      <c r="M29" s="34">
        <f>COUNTIF(M5:M25,"=-5")</f>
        <v>0</v>
      </c>
      <c r="N29" s="34">
        <f>COUNTIF(N5:N25,"=-5")</f>
        <v>0</v>
      </c>
      <c r="O29" s="26" t="str">
        <f>IF(W6=1, COUNTIF(O5:O25,"=-5"), "")</f>
        <v/>
      </c>
      <c r="P29" s="60"/>
      <c r="Q29" s="61"/>
      <c r="R29" s="61"/>
      <c r="S29" s="3"/>
      <c r="T29" s="3"/>
      <c r="U29" s="3"/>
      <c r="V29" s="3"/>
      <c r="W29" s="3"/>
    </row>
    <row r="30" spans="1:24">
      <c r="A30" s="5" t="s">
        <v>15</v>
      </c>
      <c r="B30" s="35">
        <f>SUM(B5:B25)</f>
        <v>0</v>
      </c>
      <c r="C30" s="36">
        <f>SUM(C5:C25)</f>
        <v>0</v>
      </c>
      <c r="D30" s="36">
        <f>SUM(D5:D25)</f>
        <v>0</v>
      </c>
      <c r="E30" s="36">
        <f>SUM(E5:E25)</f>
        <v>0</v>
      </c>
      <c r="F30" s="39" t="str">
        <f>IF(W5=1, SUM(F5:F25), "")</f>
        <v/>
      </c>
      <c r="G30" s="60"/>
      <c r="H30" s="61"/>
      <c r="I30" s="61"/>
      <c r="J30" s="87"/>
      <c r="K30" s="35">
        <f>SUM(K5:K25)</f>
        <v>0</v>
      </c>
      <c r="L30" s="36">
        <f>SUM(L5:L25)</f>
        <v>0</v>
      </c>
      <c r="M30" s="36">
        <f>SUM(M5:M25)</f>
        <v>0</v>
      </c>
      <c r="N30" s="36">
        <f>SUM(N5:N25)</f>
        <v>0</v>
      </c>
      <c r="O30" s="39" t="str">
        <f>IF(W6=1, SUM(O5:O25), "")</f>
        <v/>
      </c>
      <c r="P30" s="60"/>
      <c r="Q30" s="61"/>
      <c r="R30" s="61"/>
      <c r="S30" s="3"/>
      <c r="T30" s="3"/>
      <c r="U30" s="3"/>
      <c r="V30" s="3"/>
      <c r="W30" s="3"/>
    </row>
    <row r="31" spans="1:24" ht="25.25" customHeight="1">
      <c r="A31" s="43" t="s">
        <v>7</v>
      </c>
      <c r="B31" s="77">
        <f>SUM(B30:F30)</f>
        <v>0</v>
      </c>
      <c r="C31" s="78"/>
      <c r="D31" s="78"/>
      <c r="E31" s="78"/>
      <c r="F31" s="79"/>
      <c r="G31" s="56">
        <f>SUM(G5:G24)</f>
        <v>0</v>
      </c>
      <c r="H31" s="80"/>
      <c r="I31" s="81"/>
      <c r="J31" s="81"/>
      <c r="K31" s="77">
        <f>SUM(K30:O30)</f>
        <v>0</v>
      </c>
      <c r="L31" s="78"/>
      <c r="M31" s="78"/>
      <c r="N31" s="78"/>
      <c r="O31" s="79"/>
      <c r="P31" s="56">
        <f>SUM(P5:P24)</f>
        <v>0</v>
      </c>
      <c r="Q31" s="60"/>
      <c r="R31" s="61"/>
      <c r="S31" s="3"/>
      <c r="T31" s="3"/>
      <c r="U31" s="3"/>
      <c r="V31" s="3"/>
      <c r="W31" s="3"/>
    </row>
    <row r="32" spans="1:24" ht="24.75" customHeight="1">
      <c r="A32" s="32" t="s">
        <v>14</v>
      </c>
      <c r="B32" s="71">
        <f>IF(20-COUNTBLANK(G5:G24)=0,0,G31/(20-COUNTBLANK(G5:G24)))</f>
        <v>0</v>
      </c>
      <c r="C32" s="72"/>
      <c r="D32" s="72"/>
      <c r="E32" s="72"/>
      <c r="F32" s="72"/>
      <c r="G32" s="73"/>
      <c r="H32" s="82"/>
      <c r="I32" s="83"/>
      <c r="J32" s="83"/>
      <c r="K32" s="72">
        <f>IF(20-COUNTBLANK(P5:P24)=0,0,P31/(20-COUNTBLANK(P5:P24)))</f>
        <v>0</v>
      </c>
      <c r="L32" s="72"/>
      <c r="M32" s="72"/>
      <c r="N32" s="72"/>
      <c r="O32" s="72"/>
      <c r="P32" s="73"/>
      <c r="Q32" s="60"/>
      <c r="R32" s="61"/>
      <c r="S32" s="3"/>
      <c r="T32" s="3"/>
      <c r="U32" s="3"/>
      <c r="V32" s="3"/>
      <c r="W32" s="3"/>
    </row>
  </sheetData>
  <sheetProtection sheet="1" objects="1" scenarios="1"/>
  <mergeCells count="20">
    <mergeCell ref="B32:G32"/>
    <mergeCell ref="K32:P32"/>
    <mergeCell ref="Q31:R32"/>
    <mergeCell ref="A5:A25"/>
    <mergeCell ref="B31:F31"/>
    <mergeCell ref="H31:J32"/>
    <mergeCell ref="K31:O31"/>
    <mergeCell ref="B26:I26"/>
    <mergeCell ref="K26:R26"/>
    <mergeCell ref="G27:J30"/>
    <mergeCell ref="B1:R1"/>
    <mergeCell ref="P27:R30"/>
    <mergeCell ref="B3:I3"/>
    <mergeCell ref="J3:J4"/>
    <mergeCell ref="K3:R3"/>
    <mergeCell ref="F2:H2"/>
    <mergeCell ref="I2:L2"/>
    <mergeCell ref="M2:N2"/>
    <mergeCell ref="O2:R2"/>
    <mergeCell ref="B2:E2"/>
  </mergeCells>
  <phoneticPr fontId="2" type="noConversion"/>
  <conditionalFormatting sqref="B26:I26">
    <cfRule type="cellIs" dxfId="155" priority="0" stopIfTrue="1" operator="greaterThan">
      <formula>$K$26</formula>
    </cfRule>
    <cfRule type="cellIs" dxfId="154" priority="0" stopIfTrue="1" operator="lessThan">
      <formula>$K$26</formula>
    </cfRule>
  </conditionalFormatting>
  <conditionalFormatting sqref="K26">
    <cfRule type="cellIs" dxfId="153" priority="0" stopIfTrue="1" operator="lessThan">
      <formula>$B$26</formula>
    </cfRule>
    <cfRule type="cellIs" dxfId="152" priority="0" stopIfTrue="1" operator="greaterThan">
      <formula>$B$26</formula>
    </cfRule>
  </conditionalFormatting>
  <conditionalFormatting sqref="F5:F24 C5:E25 L5:N25 O5:O24">
    <cfRule type="cellIs" dxfId="151" priority="0" stopIfTrue="1" operator="lessThan">
      <formula>$X5</formula>
    </cfRule>
  </conditionalFormatting>
  <conditionalFormatting sqref="B5:B25 K5:K25">
    <cfRule type="cellIs" dxfId="150" priority="0" stopIfTrue="1" operator="lessThan">
      <formula>$X5</formula>
    </cfRule>
  </conditionalFormatting>
  <conditionalFormatting sqref="F25 G5:G24 P5:P24 O25">
    <cfRule type="cellIs" dxfId="149" priority="0" stopIfTrue="1" operator="lessThan">
      <formula>$X5</formula>
    </cfRule>
  </conditionalFormatting>
  <conditionalFormatting sqref="F4">
    <cfRule type="cellIs" dxfId="148" priority="0" stopIfTrue="1" operator="lessThan">
      <formula>$W$5</formula>
    </cfRule>
  </conditionalFormatting>
  <conditionalFormatting sqref="O4">
    <cfRule type="cellIs" dxfId="147" priority="0" stopIfTrue="1" operator="lessThan">
      <formula>$W$6</formula>
    </cfRule>
  </conditionalFormatting>
  <conditionalFormatting sqref="B4:E4 K4:N4 K3:R3">
    <cfRule type="cellIs" dxfId="146" priority="0" stopIfTrue="1" operator="equal">
      <formula>0</formula>
    </cfRule>
  </conditionalFormatting>
  <conditionalFormatting sqref="J5:J25">
    <cfRule type="cellIs" dxfId="145" priority="0" stopIfTrue="1" operator="equal">
      <formula>$V5</formula>
    </cfRule>
    <cfRule type="cellIs" dxfId="144" priority="0" stopIfTrue="1" operator="lessThan">
      <formula>$V5</formula>
    </cfRule>
  </conditionalFormatting>
  <conditionalFormatting sqref="B3:I3">
    <cfRule type="cellIs" dxfId="143" priority="0" stopIfTrue="1" operator="equal">
      <formula>""</formula>
    </cfRule>
  </conditionalFormatting>
  <pageMargins left="0.78749999999999998" right="0.78749999999999998" top="1.0249999999999999" bottom="1.0249999999999999" header="0.78749999999999998" footer="0.78749999999999998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Round (1)</vt:lpstr>
      <vt:lpstr>Round (2)</vt:lpstr>
      <vt:lpstr>Round (3)</vt:lpstr>
      <vt:lpstr>Round (4)</vt:lpstr>
      <vt:lpstr>Round (5)</vt:lpstr>
      <vt:lpstr>Round (6)</vt:lpstr>
      <vt:lpstr>Round (7)</vt:lpstr>
      <vt:lpstr>Round (8)</vt:lpstr>
      <vt:lpstr>Round (9)</vt:lpstr>
      <vt:lpstr>Round (10)</vt:lpstr>
      <vt:lpstr>Round (11)</vt:lpstr>
      <vt:lpstr>Round (12)</vt:lpstr>
      <vt:lpstr>Round (13)</vt:lpstr>
      <vt:lpstr>Round (14)</vt:lpstr>
      <vt:lpstr>Round (15)</vt:lpstr>
      <vt:lpstr>Round (16)</vt:lpstr>
      <vt:lpstr>Round (17)</vt:lpstr>
      <vt:lpstr>Round (18)</vt:lpstr>
      <vt:lpstr>Round (19)</vt:lpstr>
      <vt:lpstr>Round (20)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Carter</cp:lastModifiedBy>
  <cp:lastPrinted>2008-11-18T16:57:27Z</cp:lastPrinted>
  <dcterms:created xsi:type="dcterms:W3CDTF">2008-01-18T21:47:06Z</dcterms:created>
  <dcterms:modified xsi:type="dcterms:W3CDTF">2009-07-15T20:19:37Z</dcterms:modified>
</cp:coreProperties>
</file>