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smussend/Desktop/intro-to-data-journalism-public/sessions/07/07-Homework-Assigned/data/"/>
    </mc:Choice>
  </mc:AlternateContent>
  <bookViews>
    <workbookView xWindow="0" yWindow="460" windowWidth="17920" windowHeight="12960" tabRatio="500"/>
  </bookViews>
  <sheets>
    <sheet name="joint" sheetId="3" r:id="rId1"/>
    <sheet name="Source" sheetId="4" r:id="rId2"/>
  </sheets>
  <definedNames>
    <definedName name="_xlnm._FilterDatabase" localSheetId="0" hidden="1">joint!$A$1:$R$54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3" i="3" l="1"/>
  <c r="S45" i="3"/>
  <c r="S31" i="3"/>
  <c r="S27" i="3"/>
  <c r="S23" i="3"/>
  <c r="S12" i="3"/>
  <c r="S3" i="3"/>
  <c r="S16" i="3"/>
  <c r="S15" i="3"/>
  <c r="S7" i="3"/>
  <c r="S37" i="3"/>
  <c r="S40" i="3"/>
  <c r="S6" i="3"/>
  <c r="S5" i="3"/>
  <c r="S25" i="3"/>
  <c r="S21" i="3"/>
  <c r="S44" i="3"/>
  <c r="S11" i="3"/>
  <c r="S10" i="3"/>
  <c r="S47" i="3"/>
  <c r="S28" i="3"/>
  <c r="S32" i="3"/>
  <c r="S9" i="3"/>
  <c r="S14" i="3"/>
  <c r="S13" i="3"/>
  <c r="S41" i="3"/>
  <c r="S8" i="3"/>
  <c r="S34" i="3"/>
  <c r="S18" i="3"/>
  <c r="S50" i="3"/>
  <c r="S30" i="3"/>
  <c r="S2" i="3"/>
  <c r="S4" i="3"/>
  <c r="S24" i="3"/>
  <c r="S19" i="3"/>
  <c r="S26" i="3"/>
  <c r="S22" i="3"/>
  <c r="S48" i="3"/>
  <c r="S46" i="3"/>
  <c r="S42" i="3"/>
  <c r="S35" i="3"/>
  <c r="S20" i="3"/>
  <c r="S17" i="3"/>
  <c r="S29" i="3"/>
  <c r="S38" i="3"/>
  <c r="S43" i="3"/>
  <c r="S33" i="3"/>
  <c r="S39" i="3"/>
  <c r="S51" i="3"/>
  <c r="S49" i="3"/>
  <c r="S52" i="3"/>
  <c r="S53" i="3"/>
  <c r="S36" i="3"/>
  <c r="P45" i="3"/>
  <c r="P36" i="3"/>
  <c r="P31" i="3"/>
  <c r="P27" i="3"/>
  <c r="P23" i="3"/>
  <c r="P12" i="3"/>
  <c r="P3" i="3"/>
  <c r="P16" i="3"/>
  <c r="P15" i="3"/>
  <c r="P7" i="3"/>
  <c r="P37" i="3"/>
  <c r="P40" i="3"/>
  <c r="P6" i="3"/>
  <c r="P5" i="3"/>
  <c r="P25" i="3"/>
  <c r="P21" i="3"/>
  <c r="P44" i="3"/>
  <c r="P11" i="3"/>
  <c r="P10" i="3"/>
  <c r="P47" i="3"/>
  <c r="P28" i="3"/>
  <c r="P32" i="3"/>
  <c r="P9" i="3"/>
  <c r="P14" i="3"/>
  <c r="P13" i="3"/>
  <c r="P41" i="3"/>
  <c r="P8" i="3"/>
  <c r="P34" i="3"/>
  <c r="P18" i="3"/>
  <c r="P50" i="3"/>
  <c r="P30" i="3"/>
  <c r="P2" i="3"/>
  <c r="P4" i="3"/>
  <c r="P24" i="3"/>
  <c r="P19" i="3"/>
  <c r="P26" i="3"/>
  <c r="P22" i="3"/>
  <c r="P48" i="3"/>
  <c r="P46" i="3"/>
  <c r="P42" i="3"/>
  <c r="P35" i="3"/>
  <c r="P20" i="3"/>
  <c r="P17" i="3"/>
  <c r="P29" i="3"/>
  <c r="P38" i="3"/>
  <c r="P43" i="3"/>
  <c r="P33" i="3"/>
  <c r="P39" i="3"/>
  <c r="P51" i="3"/>
  <c r="P49" i="3"/>
  <c r="P52" i="3"/>
  <c r="P54" i="3"/>
  <c r="R45" i="3"/>
  <c r="R31" i="3"/>
  <c r="R27" i="3"/>
  <c r="R23" i="3"/>
  <c r="R12" i="3"/>
  <c r="R3" i="3"/>
  <c r="R16" i="3"/>
  <c r="R15" i="3"/>
  <c r="R7" i="3"/>
  <c r="R37" i="3"/>
  <c r="R40" i="3"/>
  <c r="R6" i="3"/>
  <c r="R5" i="3"/>
  <c r="R25" i="3"/>
  <c r="R21" i="3"/>
  <c r="R44" i="3"/>
  <c r="R11" i="3"/>
  <c r="R10" i="3"/>
  <c r="R47" i="3"/>
  <c r="R28" i="3"/>
  <c r="R32" i="3"/>
  <c r="R9" i="3"/>
  <c r="R14" i="3"/>
  <c r="R13" i="3"/>
  <c r="R41" i="3"/>
  <c r="R8" i="3"/>
  <c r="R34" i="3"/>
  <c r="R18" i="3"/>
  <c r="R50" i="3"/>
  <c r="R30" i="3"/>
  <c r="R2" i="3"/>
  <c r="R4" i="3"/>
  <c r="R24" i="3"/>
  <c r="R19" i="3"/>
  <c r="R26" i="3"/>
  <c r="R22" i="3"/>
  <c r="R48" i="3"/>
  <c r="R46" i="3"/>
  <c r="R42" i="3"/>
  <c r="R35" i="3"/>
  <c r="R20" i="3"/>
  <c r="R17" i="3"/>
  <c r="R29" i="3"/>
  <c r="R38" i="3"/>
  <c r="R43" i="3"/>
  <c r="R33" i="3"/>
  <c r="R39" i="3"/>
  <c r="R51" i="3"/>
  <c r="R49" i="3"/>
  <c r="R52" i="3"/>
  <c r="M53" i="3"/>
  <c r="P53" i="3"/>
  <c r="R53" i="3"/>
  <c r="R54" i="3"/>
  <c r="R36" i="3"/>
  <c r="Q45" i="3"/>
  <c r="Q31" i="3"/>
  <c r="Q27" i="3"/>
  <c r="Q23" i="3"/>
  <c r="Q12" i="3"/>
  <c r="Q3" i="3"/>
  <c r="Q16" i="3"/>
  <c r="Q15" i="3"/>
  <c r="Q7" i="3"/>
  <c r="Q37" i="3"/>
  <c r="Q40" i="3"/>
  <c r="Q6" i="3"/>
  <c r="Q5" i="3"/>
  <c r="Q25" i="3"/>
  <c r="Q21" i="3"/>
  <c r="Q44" i="3"/>
  <c r="Q11" i="3"/>
  <c r="Q10" i="3"/>
  <c r="Q47" i="3"/>
  <c r="Q28" i="3"/>
  <c r="Q32" i="3"/>
  <c r="Q9" i="3"/>
  <c r="Q14" i="3"/>
  <c r="Q13" i="3"/>
  <c r="Q41" i="3"/>
  <c r="Q8" i="3"/>
  <c r="Q34" i="3"/>
  <c r="Q18" i="3"/>
  <c r="Q50" i="3"/>
  <c r="Q30" i="3"/>
  <c r="Q2" i="3"/>
  <c r="Q4" i="3"/>
  <c r="Q24" i="3"/>
  <c r="Q19" i="3"/>
  <c r="Q26" i="3"/>
  <c r="Q22" i="3"/>
  <c r="Q48" i="3"/>
  <c r="Q46" i="3"/>
  <c r="Q42" i="3"/>
  <c r="Q35" i="3"/>
  <c r="Q20" i="3"/>
  <c r="Q17" i="3"/>
  <c r="Q29" i="3"/>
  <c r="Q38" i="3"/>
  <c r="Q43" i="3"/>
  <c r="Q33" i="3"/>
  <c r="Q39" i="3"/>
  <c r="Q51" i="3"/>
  <c r="Q49" i="3"/>
  <c r="Q52" i="3"/>
  <c r="Q36" i="3"/>
  <c r="N3" i="3"/>
  <c r="O3" i="3"/>
  <c r="N6" i="3"/>
  <c r="O6" i="3"/>
  <c r="N8" i="3"/>
  <c r="O8" i="3"/>
  <c r="N10" i="3"/>
  <c r="O10" i="3"/>
  <c r="N24" i="3"/>
  <c r="O24" i="3"/>
  <c r="N17" i="3"/>
  <c r="O17" i="3"/>
  <c r="N7" i="3"/>
  <c r="O7" i="3"/>
  <c r="N34" i="3"/>
  <c r="O34" i="3"/>
  <c r="N36" i="3"/>
  <c r="O36" i="3"/>
  <c r="N30" i="3"/>
  <c r="O30" i="3"/>
  <c r="N31" i="3"/>
  <c r="O31" i="3"/>
  <c r="N13" i="3"/>
  <c r="O13" i="3"/>
  <c r="N15" i="3"/>
  <c r="O15" i="3"/>
  <c r="N23" i="3"/>
  <c r="O23" i="3"/>
  <c r="N29" i="3"/>
  <c r="O29" i="3"/>
  <c r="N27" i="3"/>
  <c r="O27" i="3"/>
  <c r="N5" i="3"/>
  <c r="O5" i="3"/>
  <c r="N44" i="3"/>
  <c r="O44" i="3"/>
  <c r="N26" i="3"/>
  <c r="O26" i="3"/>
  <c r="N40" i="3"/>
  <c r="O40" i="3"/>
  <c r="N22" i="3"/>
  <c r="O22" i="3"/>
  <c r="N45" i="3"/>
  <c r="O45" i="3"/>
  <c r="N20" i="3"/>
  <c r="O20" i="3"/>
  <c r="N16" i="3"/>
  <c r="O16" i="3"/>
  <c r="N37" i="3"/>
  <c r="O37" i="3"/>
  <c r="N47" i="3"/>
  <c r="O47" i="3"/>
  <c r="N43" i="3"/>
  <c r="O43" i="3"/>
  <c r="N33" i="3"/>
  <c r="O33" i="3"/>
  <c r="N50" i="3"/>
  <c r="O50" i="3"/>
  <c r="N48" i="3"/>
  <c r="O48" i="3"/>
  <c r="N46" i="3"/>
  <c r="O46" i="3"/>
  <c r="N52" i="3"/>
  <c r="O52" i="3"/>
  <c r="N35" i="3"/>
  <c r="O35" i="3"/>
  <c r="N51" i="3"/>
  <c r="O51" i="3"/>
  <c r="N49" i="3"/>
  <c r="O49" i="3"/>
  <c r="N42" i="3"/>
  <c r="O42" i="3"/>
  <c r="N38" i="3"/>
  <c r="O38" i="3"/>
  <c r="N28" i="3"/>
  <c r="O28" i="3"/>
  <c r="N32" i="3"/>
  <c r="O32" i="3"/>
  <c r="N19" i="3"/>
  <c r="O19" i="3"/>
  <c r="N21" i="3"/>
  <c r="O21" i="3"/>
  <c r="N39" i="3"/>
  <c r="O39" i="3"/>
  <c r="N25" i="3"/>
  <c r="O25" i="3"/>
  <c r="N41" i="3"/>
  <c r="O41" i="3"/>
  <c r="N12" i="3"/>
  <c r="O12" i="3"/>
  <c r="N18" i="3"/>
  <c r="O18" i="3"/>
  <c r="N14" i="3"/>
  <c r="O14" i="3"/>
  <c r="N4" i="3"/>
  <c r="O4" i="3"/>
  <c r="N9" i="3"/>
  <c r="O9" i="3"/>
  <c r="N11" i="3"/>
  <c r="O11" i="3"/>
  <c r="B53" i="3"/>
  <c r="N53" i="3"/>
  <c r="O53" i="3"/>
  <c r="N2" i="3"/>
  <c r="O2" i="3"/>
  <c r="C53" i="3"/>
  <c r="D53" i="3"/>
  <c r="E53" i="3"/>
  <c r="F53" i="3"/>
  <c r="H53" i="3"/>
  <c r="I53" i="3"/>
  <c r="J53" i="3"/>
  <c r="K53" i="3"/>
  <c r="L53" i="3"/>
</calcChain>
</file>

<file path=xl/sharedStrings.xml><?xml version="1.0" encoding="utf-8"?>
<sst xmlns="http://schemas.openxmlformats.org/spreadsheetml/2006/main" count="77" uniqueCount="75">
  <si>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</si>
  <si>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</si>
  <si>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</si>
  <si>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</si>
  <si>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</si>
  <si>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</si>
  <si>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</si>
  <si>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</si>
  <si>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</si>
  <si>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</si>
  <si>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</si>
  <si>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</si>
  <si>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</si>
  <si>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</si>
  <si>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</si>
  <si>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</si>
  <si>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</si>
  <si>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</si>
  <si>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</si>
  <si>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</si>
  <si>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</si>
  <si>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</si>
  <si>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</si>
  <si>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</si>
  <si>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</si>
  <si>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</si>
  <si>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</si>
  <si>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</si>
  <si>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</si>
  <si>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</si>
  <si>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</si>
  <si>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</si>
  <si>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</si>
  <si>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</si>
  <si>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</si>
  <si>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</si>
  <si>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</si>
  <si>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</si>
  <si>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</si>
  <si>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</si>
  <si>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</si>
  <si>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</si>
  <si>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</si>
  <si>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</si>
  <si>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</si>
  <si>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</si>
  <si>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</si>
  <si>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</si>
  <si>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</si>
  <si>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</si>
  <si>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</si>
  <si>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SNAP_FY2010</t>
  </si>
  <si>
    <t>SNAP_FY2011</t>
  </si>
  <si>
    <t>SNAP_FY2012</t>
  </si>
  <si>
    <t>SNAP_FY2013</t>
  </si>
  <si>
    <t>SNAP_FY2014</t>
  </si>
  <si>
    <t>SNAP_FY2015</t>
  </si>
  <si>
    <t>POP_FY2010</t>
  </si>
  <si>
    <t>POP_FY2011</t>
  </si>
  <si>
    <t>POP_FY2012</t>
  </si>
  <si>
    <t>POP_FY2013</t>
  </si>
  <si>
    <t>POP_FY2014</t>
  </si>
  <si>
    <t>POP_FY2015</t>
  </si>
  <si>
    <t>State</t>
  </si>
  <si>
    <t>Source</t>
  </si>
  <si>
    <t>https://www.kff.org/other/state-indicator/total-snap-program-benefits/?activeTab=graph&amp;currentTimeframe=1&amp;startTimeframe=14&amp;sortModel=%7B%22colId%22:%22Location%22,%22sort%22:%22asc%22%7D</t>
  </si>
  <si>
    <t>Total</t>
  </si>
  <si>
    <t>SNAP_FY10-15_Change</t>
  </si>
  <si>
    <t>SNAP_FY10-15_%_Change</t>
  </si>
  <si>
    <t>SNAP_FY15_PER_PERSON</t>
  </si>
  <si>
    <t>Average</t>
  </si>
  <si>
    <t>Rank</t>
  </si>
  <si>
    <t>SNAP_FY15_PER_PERSON_Above_Average</t>
  </si>
  <si>
    <t>FY2015_Share_Total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</si>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</sst>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&quot;$&quot;#,##0.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 (Body)"/>
    </font>
    <font>
      <b/>
      <sz val="10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>
      <alignment horizontal="left"/>
    </xf>
    <xf numFmtId="3" fontId="2" fillId="0" borderId="0" xfId="0" applyNumberFormat="1" applyFont="1" applyBorder="1" applyAlignment="1" applyProtection="1">
      <alignment horizontal="left"/>
      <protection locked="0"/>
    </xf>
    <xf numFmtId="0" fontId="3" fillId="0" borderId="0" xfId="0" applyFont="1" applyBorder="1" applyAlignment="1">
      <alignment horizontal="left"/>
    </xf>
    <xf numFmtId="9" fontId="2" fillId="0" borderId="0" xfId="1" applyFont="1" applyBorder="1" applyAlignment="1">
      <alignment horizontal="left"/>
    </xf>
    <xf numFmtId="165" fontId="2" fillId="0" borderId="0" xfId="0" applyNumberFormat="1" applyFont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abSelected="1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S52" sqref="A1:S52"/>
    </sheetView>
  </sheetViews>
  <sheetFormatPr baseColWidth="10" defaultColWidth="14.5" defaultRowHeight="14" x14ac:dyDescent="0.2"/>
  <cols>
    <col min="1" max="16384" width="14.5" style="1"/>
  </cols>
  <sheetData>
    <row r="1" spans="1:19" x14ac:dyDescent="0.2">
      <c r="A1" s="1" t="s">
        <v>63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61</v>
      </c>
      <c r="M1" s="1" t="s">
        <v>62</v>
      </c>
      <c r="N1" s="1" t="s">
        <v>67</v>
      </c>
      <c r="O1" s="1" t="s">
        <v>68</v>
      </c>
      <c r="P1" s="1" t="s">
        <v>69</v>
      </c>
      <c r="Q1" s="1" t="s">
        <v>71</v>
      </c>
      <c r="R1" s="1" t="s">
        <v>72</v>
      </c>
      <c r="S1" s="1" t="s">
        <v>73</v>
      </c>
    </row>
    <row r="2" spans="1:19" x14ac:dyDescent="0.2">
      <c r="A2" s="1" t="s">
        <v>4</v>
      </c>
      <c r="B2" s="2">
        <v>5691851784</v>
      </c>
      <c r="C2" s="2">
        <v>6481947277</v>
      </c>
      <c r="D2" s="2">
        <v>7090221357</v>
      </c>
      <c r="E2" s="2">
        <v>7558348393</v>
      </c>
      <c r="F2" s="2">
        <v>7411483685</v>
      </c>
      <c r="G2" s="2">
        <v>7528039778</v>
      </c>
      <c r="H2" s="3">
        <v>37327690</v>
      </c>
      <c r="I2" s="3">
        <v>37672654</v>
      </c>
      <c r="J2" s="3">
        <v>38019006</v>
      </c>
      <c r="K2" s="3">
        <v>38347383</v>
      </c>
      <c r="L2" s="3">
        <v>38701278</v>
      </c>
      <c r="M2" s="3">
        <v>39032444</v>
      </c>
      <c r="N2" s="2">
        <f>G2-B2</f>
        <v>1836187994</v>
      </c>
      <c r="O2" s="5">
        <f>N2/B2</f>
        <v>0.32259940414499028</v>
      </c>
      <c r="P2" s="6">
        <f>G2/M2</f>
        <v>192.8662160637443</v>
      </c>
      <c r="Q2" s="1">
        <f>RANK(P2,$P$2:$P$52, 1)</f>
        <v>20</v>
      </c>
      <c r="R2" s="1" t="str">
        <f>IF(P2=$P$54,"average",IF(P2&gt;$P$54,"above average","below average"))</f>
        <v>below average</v>
      </c>
      <c r="S2" s="5">
        <f>G2/$G$53</f>
        <v>0.10833293413260982</v>
      </c>
    </row>
    <row r="3" spans="1:19" x14ac:dyDescent="0.2">
      <c r="A3" s="1" t="s">
        <v>9</v>
      </c>
      <c r="B3" s="2">
        <v>4416942533</v>
      </c>
      <c r="C3" s="2">
        <v>5148715738</v>
      </c>
      <c r="D3" s="2">
        <v>5592221094</v>
      </c>
      <c r="E3" s="2">
        <v>5906158957</v>
      </c>
      <c r="F3" s="2">
        <v>5472834001</v>
      </c>
      <c r="G3" s="2">
        <v>5688711691</v>
      </c>
      <c r="H3" s="3">
        <v>18846461</v>
      </c>
      <c r="I3" s="3">
        <v>19097369</v>
      </c>
      <c r="J3" s="3">
        <v>19341327</v>
      </c>
      <c r="K3" s="3">
        <v>19584927</v>
      </c>
      <c r="L3" s="3">
        <v>19897747</v>
      </c>
      <c r="M3" s="3">
        <v>20268567</v>
      </c>
      <c r="N3" s="2">
        <f>G3-B3</f>
        <v>1271769158</v>
      </c>
      <c r="O3" s="5">
        <f>N3/B3</f>
        <v>0.28792974970770352</v>
      </c>
      <c r="P3" s="6">
        <f>G3/M3</f>
        <v>280.6666939502926</v>
      </c>
      <c r="Q3" s="1">
        <f>RANK(P3,$P$2:$P$52, 1)</f>
        <v>45</v>
      </c>
      <c r="R3" s="1" t="str">
        <f>IF(P3=$P$54,"average",IF(P3&gt;$P$54,"above average","below average"))</f>
        <v>above average</v>
      </c>
      <c r="S3" s="5">
        <f>G3/$G$53</f>
        <v>8.186391771221993E-2</v>
      </c>
    </row>
    <row r="4" spans="1:19" x14ac:dyDescent="0.2">
      <c r="A4" s="1" t="s">
        <v>43</v>
      </c>
      <c r="B4" s="2">
        <v>5447397414</v>
      </c>
      <c r="C4" s="2">
        <v>5993125493</v>
      </c>
      <c r="D4" s="2">
        <v>6006734649</v>
      </c>
      <c r="E4" s="2">
        <v>5934441831</v>
      </c>
      <c r="F4" s="2">
        <v>5330650619</v>
      </c>
      <c r="G4" s="2">
        <v>5265414124</v>
      </c>
      <c r="H4" s="3">
        <v>25241648</v>
      </c>
      <c r="I4" s="3">
        <v>25644424</v>
      </c>
      <c r="J4" s="3">
        <v>26078327</v>
      </c>
      <c r="K4" s="3">
        <v>26479279</v>
      </c>
      <c r="L4" s="3">
        <v>26954436</v>
      </c>
      <c r="M4" s="3">
        <v>27454880</v>
      </c>
      <c r="N4" s="2">
        <f>G4-B4</f>
        <v>-181983290</v>
      </c>
      <c r="O4" s="5">
        <f>N4/B4</f>
        <v>-3.3407382676412897E-2</v>
      </c>
      <c r="P4" s="6">
        <f>G4/M4</f>
        <v>191.78427019167449</v>
      </c>
      <c r="Q4" s="1">
        <f>RANK(P4,$P$2:$P$52, 1)</f>
        <v>19</v>
      </c>
      <c r="R4" s="1" t="str">
        <f>IF(P4=$P$54,"average",IF(P4&gt;$P$54,"above average","below average"))</f>
        <v>below average</v>
      </c>
      <c r="S4" s="5">
        <f>G4/$G$53</f>
        <v>7.5772415967194889E-2</v>
      </c>
    </row>
    <row r="5" spans="1:19" x14ac:dyDescent="0.2">
      <c r="A5" s="1" t="s">
        <v>32</v>
      </c>
      <c r="B5" s="2">
        <v>4984900302</v>
      </c>
      <c r="C5" s="2">
        <v>5350660541</v>
      </c>
      <c r="D5" s="2">
        <v>5444101662</v>
      </c>
      <c r="E5" s="2">
        <v>5621405245</v>
      </c>
      <c r="F5" s="2">
        <v>5200758093</v>
      </c>
      <c r="G5" s="2">
        <v>5046486639</v>
      </c>
      <c r="H5" s="3">
        <v>19405185</v>
      </c>
      <c r="I5" s="3">
        <v>19526372</v>
      </c>
      <c r="J5" s="3">
        <v>19625409</v>
      </c>
      <c r="K5" s="3">
        <v>19712514</v>
      </c>
      <c r="L5" s="3">
        <v>19773580</v>
      </c>
      <c r="M5" s="3">
        <v>19819347</v>
      </c>
      <c r="N5" s="2">
        <f>G5-B5</f>
        <v>61586337</v>
      </c>
      <c r="O5" s="5">
        <f>N5/B5</f>
        <v>1.2354577477766375E-2</v>
      </c>
      <c r="P5" s="6">
        <f>G5/M5</f>
        <v>254.62426380647153</v>
      </c>
      <c r="Q5" s="1">
        <f>RANK(P5,$P$2:$P$52, 1)</f>
        <v>38</v>
      </c>
      <c r="R5" s="1" t="str">
        <f>IF(P5=$P$54,"average",IF(P5&gt;$P$54,"above average","below average"))</f>
        <v>above average</v>
      </c>
      <c r="S5" s="5">
        <f>G5/$G$53</f>
        <v>7.2621920285485836E-2</v>
      </c>
    </row>
    <row r="6" spans="1:19" x14ac:dyDescent="0.2">
      <c r="A6" s="1" t="s">
        <v>13</v>
      </c>
      <c r="B6" s="2">
        <v>2784473892</v>
      </c>
      <c r="C6" s="2">
        <v>2995469012</v>
      </c>
      <c r="D6" s="2">
        <v>3128689275</v>
      </c>
      <c r="E6" s="2">
        <v>3378095657</v>
      </c>
      <c r="F6" s="2">
        <v>3202509863</v>
      </c>
      <c r="G6" s="2">
        <v>3303102831</v>
      </c>
      <c r="H6" s="3">
        <v>12841196</v>
      </c>
      <c r="I6" s="3">
        <v>12862298</v>
      </c>
      <c r="J6" s="3">
        <v>12878494</v>
      </c>
      <c r="K6" s="3">
        <v>12890403</v>
      </c>
      <c r="L6" s="3">
        <v>12882438</v>
      </c>
      <c r="M6" s="3">
        <v>12862051</v>
      </c>
      <c r="N6" s="2">
        <f>G6-B6</f>
        <v>518628939</v>
      </c>
      <c r="O6" s="5">
        <f>N6/B6</f>
        <v>0.18625742568104495</v>
      </c>
      <c r="P6" s="6">
        <f>G6/M6</f>
        <v>256.80996219032255</v>
      </c>
      <c r="Q6" s="1">
        <f>RANK(P6,$P$2:$P$52, 1)</f>
        <v>39</v>
      </c>
      <c r="R6" s="1" t="str">
        <f>IF(P6=$P$54,"average",IF(P6&gt;$P$54,"above average","below average"))</f>
        <v>above average</v>
      </c>
      <c r="S6" s="5">
        <f>G6/$G$53</f>
        <v>4.7533598649372073E-2</v>
      </c>
    </row>
    <row r="7" spans="1:19" x14ac:dyDescent="0.2">
      <c r="A7" s="1" t="s">
        <v>10</v>
      </c>
      <c r="B7" s="2">
        <v>2565169527</v>
      </c>
      <c r="C7" s="2">
        <v>2891615163</v>
      </c>
      <c r="D7" s="2">
        <v>3119435907</v>
      </c>
      <c r="E7" s="2">
        <v>3188743586</v>
      </c>
      <c r="F7" s="2">
        <v>2827853876</v>
      </c>
      <c r="G7" s="2">
        <v>2803606880</v>
      </c>
      <c r="H7" s="3">
        <v>9712696</v>
      </c>
      <c r="I7" s="3">
        <v>9810595</v>
      </c>
      <c r="J7" s="3">
        <v>9911171</v>
      </c>
      <c r="K7" s="3">
        <v>9981773</v>
      </c>
      <c r="L7" s="3">
        <v>10083850</v>
      </c>
      <c r="M7" s="3">
        <v>10199533</v>
      </c>
      <c r="N7" s="2">
        <f>G7-B7</f>
        <v>238437353</v>
      </c>
      <c r="O7" s="5">
        <f>N7/B7</f>
        <v>9.2951888945466951E-2</v>
      </c>
      <c r="P7" s="6">
        <f>G7/M7</f>
        <v>274.87600461707416</v>
      </c>
      <c r="Q7" s="1">
        <f>RANK(P7,$P$2:$P$52, 1)</f>
        <v>42</v>
      </c>
      <c r="R7" s="1" t="str">
        <f>IF(P7=$P$54,"average",IF(P7&gt;$P$54,"above average","below average"))</f>
        <v>above average</v>
      </c>
      <c r="S7" s="5">
        <f>G7/$G$53</f>
        <v>4.0345557199680852E-2</v>
      </c>
    </row>
    <row r="8" spans="1:19" x14ac:dyDescent="0.2">
      <c r="A8" s="1" t="s">
        <v>38</v>
      </c>
      <c r="B8" s="2">
        <v>2332575204</v>
      </c>
      <c r="C8" s="2">
        <v>2647473519</v>
      </c>
      <c r="D8" s="2">
        <v>2772898224</v>
      </c>
      <c r="E8" s="2">
        <v>2748346529</v>
      </c>
      <c r="F8" s="2">
        <v>2573657445</v>
      </c>
      <c r="G8" s="2">
        <v>2699655059</v>
      </c>
      <c r="H8" s="3">
        <v>12711063</v>
      </c>
      <c r="I8" s="3">
        <v>12742811</v>
      </c>
      <c r="J8" s="3">
        <v>12768034</v>
      </c>
      <c r="K8" s="3">
        <v>12778450</v>
      </c>
      <c r="L8" s="3">
        <v>12790341</v>
      </c>
      <c r="M8" s="3">
        <v>12791124</v>
      </c>
      <c r="N8" s="2">
        <f>G8-B8</f>
        <v>367079855</v>
      </c>
      <c r="O8" s="5">
        <f>N8/B8</f>
        <v>0.15737106969606626</v>
      </c>
      <c r="P8" s="6">
        <f>G8/M8</f>
        <v>211.05690625780815</v>
      </c>
      <c r="Q8" s="1">
        <f>RANK(P8,$P$2:$P$52, 1)</f>
        <v>25</v>
      </c>
      <c r="R8" s="1" t="str">
        <f>IF(P8=$P$54,"average",IF(P8&gt;$P$54,"above average","below average"))</f>
        <v>below average</v>
      </c>
      <c r="S8" s="5">
        <f>G8/$G$53</f>
        <v>3.8849629161379531E-2</v>
      </c>
    </row>
    <row r="9" spans="1:19" x14ac:dyDescent="0.2">
      <c r="A9" s="1" t="s">
        <v>35</v>
      </c>
      <c r="B9" s="2">
        <v>2733689660</v>
      </c>
      <c r="C9" s="2">
        <v>2986317777</v>
      </c>
      <c r="D9" s="2">
        <v>3006931315</v>
      </c>
      <c r="E9" s="2">
        <v>2923160707</v>
      </c>
      <c r="F9" s="2">
        <v>2582757967</v>
      </c>
      <c r="G9" s="2">
        <v>2528834777</v>
      </c>
      <c r="H9" s="3">
        <v>11539282</v>
      </c>
      <c r="I9" s="3">
        <v>11543332</v>
      </c>
      <c r="J9" s="3">
        <v>11546969</v>
      </c>
      <c r="K9" s="3">
        <v>11567845</v>
      </c>
      <c r="L9" s="3">
        <v>11593741</v>
      </c>
      <c r="M9" s="3">
        <v>11606027</v>
      </c>
      <c r="N9" s="2">
        <f>G9-B9</f>
        <v>-204854883</v>
      </c>
      <c r="O9" s="5">
        <f>N9/B9</f>
        <v>-7.4937139353265139E-2</v>
      </c>
      <c r="P9" s="6">
        <f>G9/M9</f>
        <v>217.88978924484667</v>
      </c>
      <c r="Q9" s="1">
        <f>RANK(P9,$P$2:$P$52, 1)</f>
        <v>29</v>
      </c>
      <c r="R9" s="1" t="str">
        <f>IF(P9=$P$54,"average",IF(P9&gt;$P$54,"above average","below average"))</f>
        <v>above average</v>
      </c>
      <c r="S9" s="5">
        <f>G9/$G$53</f>
        <v>3.6391424515264302E-2</v>
      </c>
    </row>
    <row r="10" spans="1:19" x14ac:dyDescent="0.2">
      <c r="A10" s="1" t="s">
        <v>33</v>
      </c>
      <c r="B10" s="2">
        <v>2072127398</v>
      </c>
      <c r="C10" s="2">
        <v>2377093020</v>
      </c>
      <c r="D10" s="2">
        <v>2430133033</v>
      </c>
      <c r="E10" s="2">
        <v>2491197794</v>
      </c>
      <c r="F10" s="2">
        <v>2383571501</v>
      </c>
      <c r="G10" s="2">
        <v>2395550386</v>
      </c>
      <c r="H10" s="3">
        <v>9574247</v>
      </c>
      <c r="I10" s="3">
        <v>9662940</v>
      </c>
      <c r="J10" s="3">
        <v>9755299</v>
      </c>
      <c r="K10" s="3">
        <v>9849812</v>
      </c>
      <c r="L10" s="3">
        <v>9941160</v>
      </c>
      <c r="M10" s="3">
        <v>10041769</v>
      </c>
      <c r="N10" s="2">
        <f>G10-B10</f>
        <v>323422988</v>
      </c>
      <c r="O10" s="5">
        <f>N10/B10</f>
        <v>0.15608257885695886</v>
      </c>
      <c r="P10" s="6">
        <f>G10/M10</f>
        <v>238.55860317041748</v>
      </c>
      <c r="Q10" s="1">
        <f>RANK(P10,$P$2:$P$52, 1)</f>
        <v>33</v>
      </c>
      <c r="R10" s="1" t="str">
        <f>IF(P10=$P$54,"average",IF(P10&gt;$P$54,"above average","below average"))</f>
        <v>above average</v>
      </c>
      <c r="S10" s="5">
        <f>G10/$G$53</f>
        <v>3.4473383487730824E-2</v>
      </c>
    </row>
    <row r="11" spans="1:19" x14ac:dyDescent="0.2">
      <c r="A11" s="1" t="s">
        <v>22</v>
      </c>
      <c r="B11" s="2">
        <v>2808763231</v>
      </c>
      <c r="C11" s="2">
        <v>3151479174</v>
      </c>
      <c r="D11" s="2">
        <v>2980301907</v>
      </c>
      <c r="E11" s="2">
        <v>2911624110</v>
      </c>
      <c r="F11" s="2">
        <v>2576165148</v>
      </c>
      <c r="G11" s="2">
        <v>2369233695</v>
      </c>
      <c r="H11" s="3">
        <v>9876731</v>
      </c>
      <c r="I11" s="3">
        <v>9876199</v>
      </c>
      <c r="J11" s="3">
        <v>9886610</v>
      </c>
      <c r="K11" s="3">
        <v>9899219</v>
      </c>
      <c r="L11" s="3">
        <v>9914675</v>
      </c>
      <c r="M11" s="3">
        <v>9918170</v>
      </c>
      <c r="N11" s="2">
        <f>G11-B11</f>
        <v>-439529536</v>
      </c>
      <c r="O11" s="5">
        <f>N11/B11</f>
        <v>-0.1564850789660597</v>
      </c>
      <c r="P11" s="6">
        <f>G11/M11</f>
        <v>238.87810906649111</v>
      </c>
      <c r="Q11" s="1">
        <f>RANK(P11,$P$2:$P$52, 1)</f>
        <v>34</v>
      </c>
      <c r="R11" s="1" t="str">
        <f>IF(P11=$P$54,"average",IF(P11&gt;$P$54,"above average","below average"))</f>
        <v>above average</v>
      </c>
      <c r="S11" s="5">
        <f>G11/$G$53</f>
        <v>3.4094670776750879E-2</v>
      </c>
    </row>
    <row r="12" spans="1:19" x14ac:dyDescent="0.2">
      <c r="A12" s="1" t="s">
        <v>42</v>
      </c>
      <c r="B12" s="2">
        <v>1966107581</v>
      </c>
      <c r="C12" s="2">
        <v>2048637590</v>
      </c>
      <c r="D12" s="2">
        <v>2089053032</v>
      </c>
      <c r="E12" s="2">
        <v>2127681953</v>
      </c>
      <c r="F12" s="2">
        <v>1951918832</v>
      </c>
      <c r="G12" s="2">
        <v>1884708816</v>
      </c>
      <c r="H12" s="3">
        <v>6355882</v>
      </c>
      <c r="I12" s="3">
        <v>6396281</v>
      </c>
      <c r="J12" s="3">
        <v>6450632</v>
      </c>
      <c r="K12" s="3">
        <v>6490795</v>
      </c>
      <c r="L12" s="3">
        <v>6540007</v>
      </c>
      <c r="M12" s="3">
        <v>6590726</v>
      </c>
      <c r="N12" s="2">
        <f>G12-B12</f>
        <v>-81398765</v>
      </c>
      <c r="O12" s="5">
        <f>N12/B12</f>
        <v>-4.1400972045791629E-2</v>
      </c>
      <c r="P12" s="6">
        <f>G12/M12</f>
        <v>285.96376423477471</v>
      </c>
      <c r="Q12" s="1">
        <f>RANK(P12,$P$2:$P$52, 1)</f>
        <v>46</v>
      </c>
      <c r="R12" s="1" t="str">
        <f>IF(P12=$P$54,"average",IF(P12&gt;$P$54,"above average","below average"))</f>
        <v>above average</v>
      </c>
      <c r="S12" s="5">
        <f>G12/$G$53</f>
        <v>2.7122071886437504E-2</v>
      </c>
    </row>
    <row r="13" spans="1:19" x14ac:dyDescent="0.2">
      <c r="A13" s="1" t="s">
        <v>47</v>
      </c>
      <c r="B13" s="2">
        <v>1386585984</v>
      </c>
      <c r="C13" s="2">
        <v>1602557358</v>
      </c>
      <c r="D13" s="2">
        <v>1684648246</v>
      </c>
      <c r="E13" s="2">
        <v>1678737077</v>
      </c>
      <c r="F13" s="2">
        <v>1547545882</v>
      </c>
      <c r="G13" s="2">
        <v>1527741099</v>
      </c>
      <c r="H13" s="3">
        <v>6741386</v>
      </c>
      <c r="I13" s="3">
        <v>6819155</v>
      </c>
      <c r="J13" s="3">
        <v>6890899</v>
      </c>
      <c r="K13" s="3">
        <v>6963410</v>
      </c>
      <c r="L13" s="3">
        <v>7046931</v>
      </c>
      <c r="M13" s="3">
        <v>7152818</v>
      </c>
      <c r="N13" s="2">
        <f>G13-B13</f>
        <v>141155115</v>
      </c>
      <c r="O13" s="5">
        <f>N13/B13</f>
        <v>0.10180047730815661</v>
      </c>
      <c r="P13" s="6">
        <f>G13/M13</f>
        <v>213.58590404509104</v>
      </c>
      <c r="Q13" s="1">
        <f>RANK(P13,$P$2:$P$52, 1)</f>
        <v>27</v>
      </c>
      <c r="R13" s="1" t="str">
        <f>IF(P13=$P$54,"average",IF(P13&gt;$P$54,"above average","below average"))</f>
        <v>above average</v>
      </c>
      <c r="S13" s="5">
        <f>G13/$G$53</f>
        <v>2.1985095819142726E-2</v>
      </c>
    </row>
    <row r="14" spans="1:19" x14ac:dyDescent="0.2">
      <c r="A14" s="1" t="s">
        <v>2</v>
      </c>
      <c r="B14" s="2">
        <v>1587702249</v>
      </c>
      <c r="C14" s="2">
        <v>1648821864</v>
      </c>
      <c r="D14" s="2">
        <v>1706601437</v>
      </c>
      <c r="E14" s="2">
        <v>1648236258</v>
      </c>
      <c r="F14" s="2">
        <v>1476761898</v>
      </c>
      <c r="G14" s="2">
        <v>1459584642</v>
      </c>
      <c r="H14" s="3">
        <v>6407002</v>
      </c>
      <c r="I14" s="3">
        <v>6465488</v>
      </c>
      <c r="J14" s="3">
        <v>6544211</v>
      </c>
      <c r="K14" s="3">
        <v>6616124</v>
      </c>
      <c r="L14" s="3">
        <v>6706435</v>
      </c>
      <c r="M14" s="3">
        <v>6802262</v>
      </c>
      <c r="N14" s="2">
        <f>G14-B14</f>
        <v>-128117607</v>
      </c>
      <c r="O14" s="5">
        <f>N14/B14</f>
        <v>-8.0693723952771204E-2</v>
      </c>
      <c r="P14" s="6">
        <f>G14/M14</f>
        <v>214.57342307602971</v>
      </c>
      <c r="Q14" s="1">
        <f>RANK(P14,$P$2:$P$52, 1)</f>
        <v>28</v>
      </c>
      <c r="R14" s="1" t="str">
        <f>IF(P14=$P$54,"average",IF(P14&gt;$P$54,"above average","below average"))</f>
        <v>above average</v>
      </c>
      <c r="S14" s="5">
        <f>G14/$G$53</f>
        <v>2.1004284188939747E-2</v>
      </c>
    </row>
    <row r="15" spans="1:19" x14ac:dyDescent="0.2">
      <c r="A15" s="1" t="s">
        <v>0</v>
      </c>
      <c r="B15" s="2">
        <v>1226018708</v>
      </c>
      <c r="C15" s="2">
        <v>1492961298</v>
      </c>
      <c r="D15" s="2">
        <v>1390011732</v>
      </c>
      <c r="E15" s="2">
        <v>1414951864</v>
      </c>
      <c r="F15" s="2">
        <v>1318133562</v>
      </c>
      <c r="G15" s="2">
        <v>1341906577</v>
      </c>
      <c r="H15" s="3">
        <v>4785579</v>
      </c>
      <c r="I15" s="3">
        <v>4798649</v>
      </c>
      <c r="J15" s="3">
        <v>4813946</v>
      </c>
      <c r="K15" s="3">
        <v>4827660</v>
      </c>
      <c r="L15" s="3">
        <v>4840037</v>
      </c>
      <c r="M15" s="3">
        <v>4850858</v>
      </c>
      <c r="N15" s="2">
        <f>G15-B15</f>
        <v>115887869</v>
      </c>
      <c r="O15" s="5">
        <f>N15/B15</f>
        <v>9.4523736256070245E-2</v>
      </c>
      <c r="P15" s="6">
        <f>G15/M15</f>
        <v>276.63283010964244</v>
      </c>
      <c r="Q15" s="1">
        <f>RANK(P15,$P$2:$P$52, 1)</f>
        <v>43</v>
      </c>
      <c r="R15" s="1" t="str">
        <f>IF(P15=$P$54,"average",IF(P15&gt;$P$54,"above average","below average"))</f>
        <v>above average</v>
      </c>
      <c r="S15" s="5">
        <f>G15/$G$53</f>
        <v>1.931082740065948E-2</v>
      </c>
    </row>
    <row r="16" spans="1:19" x14ac:dyDescent="0.2">
      <c r="A16" s="1" t="s">
        <v>18</v>
      </c>
      <c r="B16" s="2">
        <v>1286198597</v>
      </c>
      <c r="C16" s="2">
        <v>1386115227</v>
      </c>
      <c r="D16" s="2">
        <v>1549558693</v>
      </c>
      <c r="E16" s="2">
        <v>1479828133</v>
      </c>
      <c r="F16" s="2">
        <v>1288316273</v>
      </c>
      <c r="G16" s="2">
        <v>1298445656</v>
      </c>
      <c r="H16" s="3">
        <v>4544871</v>
      </c>
      <c r="I16" s="3">
        <v>4574388</v>
      </c>
      <c r="J16" s="3">
        <v>4602681</v>
      </c>
      <c r="K16" s="3">
        <v>4626795</v>
      </c>
      <c r="L16" s="3">
        <v>4648797</v>
      </c>
      <c r="M16" s="3">
        <v>4671211</v>
      </c>
      <c r="N16" s="2">
        <f>G16-B16</f>
        <v>12247059</v>
      </c>
      <c r="O16" s="5">
        <f>N16/B16</f>
        <v>9.5219035602788805E-3</v>
      </c>
      <c r="P16" s="6">
        <f>G16/M16</f>
        <v>277.96767390725876</v>
      </c>
      <c r="Q16" s="1">
        <f>RANK(P16,$P$2:$P$52, 1)</f>
        <v>44</v>
      </c>
      <c r="R16" s="1" t="str">
        <f>IF(P16=$P$54,"average",IF(P16&gt;$P$54,"above average","below average"))</f>
        <v>above average</v>
      </c>
      <c r="S16" s="5">
        <f>G16/$G$53</f>
        <v>1.8685399104465431E-2</v>
      </c>
    </row>
    <row r="17" spans="1:19" x14ac:dyDescent="0.2">
      <c r="A17" s="1" t="s">
        <v>30</v>
      </c>
      <c r="B17" s="2">
        <v>1030292837</v>
      </c>
      <c r="C17" s="2">
        <v>1213993288</v>
      </c>
      <c r="D17" s="2">
        <v>1321101694</v>
      </c>
      <c r="E17" s="2">
        <v>1419226622</v>
      </c>
      <c r="F17" s="2">
        <v>1290688313</v>
      </c>
      <c r="G17" s="2">
        <v>1291435885</v>
      </c>
      <c r="H17" s="3">
        <v>8803708</v>
      </c>
      <c r="I17" s="3">
        <v>8844694</v>
      </c>
      <c r="J17" s="3">
        <v>8882095</v>
      </c>
      <c r="K17" s="3">
        <v>8913735</v>
      </c>
      <c r="L17" s="3">
        <v>8943010</v>
      </c>
      <c r="M17" s="3">
        <v>8960001</v>
      </c>
      <c r="N17" s="2">
        <f>G17-B17</f>
        <v>261143048</v>
      </c>
      <c r="O17" s="5">
        <f>N17/B17</f>
        <v>0.25346487777241528</v>
      </c>
      <c r="P17" s="6">
        <f>G17/M17</f>
        <v>144.13345322171281</v>
      </c>
      <c r="Q17" s="1">
        <f>RANK(P17,$P$2:$P$52, 1)</f>
        <v>9</v>
      </c>
      <c r="R17" s="1" t="str">
        <f>IF(P17=$P$54,"average",IF(P17&gt;$P$54,"above average","below average"))</f>
        <v>below average</v>
      </c>
      <c r="S17" s="5">
        <f>G17/$G$53</f>
        <v>1.8584524363839471E-2</v>
      </c>
    </row>
    <row r="18" spans="1:19" x14ac:dyDescent="0.2">
      <c r="A18" s="1" t="s">
        <v>25</v>
      </c>
      <c r="B18" s="2">
        <v>1361300993</v>
      </c>
      <c r="C18" s="2">
        <v>1437886768</v>
      </c>
      <c r="D18" s="2">
        <v>1462076136</v>
      </c>
      <c r="E18" s="2">
        <v>1428882352</v>
      </c>
      <c r="F18" s="2">
        <v>1236444630</v>
      </c>
      <c r="G18" s="2">
        <v>1258535557</v>
      </c>
      <c r="H18" s="3">
        <v>5995681</v>
      </c>
      <c r="I18" s="3">
        <v>6010280</v>
      </c>
      <c r="J18" s="3">
        <v>6023267</v>
      </c>
      <c r="K18" s="3">
        <v>6041142</v>
      </c>
      <c r="L18" s="3">
        <v>6058014</v>
      </c>
      <c r="M18" s="3">
        <v>6072640</v>
      </c>
      <c r="N18" s="2">
        <f>G18-B18</f>
        <v>-102765436</v>
      </c>
      <c r="O18" s="5">
        <f>N18/B18</f>
        <v>-7.5490605331542573E-2</v>
      </c>
      <c r="P18" s="6">
        <f>G18/M18</f>
        <v>207.24685754465932</v>
      </c>
      <c r="Q18" s="1">
        <f>RANK(P18,$P$2:$P$52, 1)</f>
        <v>23</v>
      </c>
      <c r="R18" s="1" t="str">
        <f>IF(P18=$P$54,"average",IF(P18&gt;$P$54,"above average","below average"))</f>
        <v>below average</v>
      </c>
      <c r="S18" s="5">
        <f>G18/$G$53</f>
        <v>1.8111069231923023E-2</v>
      </c>
    </row>
    <row r="19" spans="1:19" x14ac:dyDescent="0.2">
      <c r="A19" s="1" t="s">
        <v>14</v>
      </c>
      <c r="B19" s="2">
        <v>1291225153</v>
      </c>
      <c r="C19" s="2">
        <v>1386478333</v>
      </c>
      <c r="D19" s="2">
        <v>1444409807</v>
      </c>
      <c r="E19" s="2">
        <v>1461136176</v>
      </c>
      <c r="F19" s="2">
        <v>1311468403</v>
      </c>
      <c r="G19" s="2">
        <v>1244188231</v>
      </c>
      <c r="H19" s="3">
        <v>6490029</v>
      </c>
      <c r="I19" s="3">
        <v>6515358</v>
      </c>
      <c r="J19" s="3">
        <v>6535665</v>
      </c>
      <c r="K19" s="3">
        <v>6567484</v>
      </c>
      <c r="L19" s="3">
        <v>6593182</v>
      </c>
      <c r="M19" s="3">
        <v>6610596</v>
      </c>
      <c r="N19" s="2">
        <f>G19-B19</f>
        <v>-47036922</v>
      </c>
      <c r="O19" s="5">
        <f>N19/B19</f>
        <v>-3.6428133304804045E-2</v>
      </c>
      <c r="P19" s="6">
        <f>G19/M19</f>
        <v>188.21120380068604</v>
      </c>
      <c r="Q19" s="1">
        <f>RANK(P19,$P$2:$P$52, 1)</f>
        <v>17</v>
      </c>
      <c r="R19" s="1" t="str">
        <f>IF(P19=$P$54,"average",IF(P19&gt;$P$54,"above average","below average"))</f>
        <v>below average</v>
      </c>
      <c r="S19" s="5">
        <f>G19/$G$53</f>
        <v>1.7904602745510537E-2</v>
      </c>
    </row>
    <row r="20" spans="1:19" x14ac:dyDescent="0.2">
      <c r="A20" s="1" t="s">
        <v>46</v>
      </c>
      <c r="B20" s="2">
        <v>1213496417</v>
      </c>
      <c r="C20" s="2">
        <v>1335038906</v>
      </c>
      <c r="D20" s="2">
        <v>1403720773</v>
      </c>
      <c r="E20" s="2">
        <v>1442442319</v>
      </c>
      <c r="F20" s="2">
        <v>1303281631</v>
      </c>
      <c r="G20" s="2">
        <v>1230788073</v>
      </c>
      <c r="H20" s="3">
        <v>8025206</v>
      </c>
      <c r="I20" s="3">
        <v>8107548</v>
      </c>
      <c r="J20" s="3">
        <v>8188656</v>
      </c>
      <c r="K20" s="3">
        <v>8261689</v>
      </c>
      <c r="L20" s="3">
        <v>8316902</v>
      </c>
      <c r="M20" s="3">
        <v>8366767</v>
      </c>
      <c r="N20" s="2">
        <f>G20-B20</f>
        <v>17291656</v>
      </c>
      <c r="O20" s="5">
        <f>N20/B20</f>
        <v>1.4249449572128403E-2</v>
      </c>
      <c r="P20" s="6">
        <f>G20/M20</f>
        <v>147.10438010285216</v>
      </c>
      <c r="Q20" s="1">
        <f>RANK(P20,$P$2:$P$52, 1)</f>
        <v>10</v>
      </c>
      <c r="R20" s="1" t="str">
        <f>IF(P20=$P$54,"average",IF(P20&gt;$P$54,"above average","below average"))</f>
        <v>below average</v>
      </c>
      <c r="S20" s="5">
        <f>G20/$G$53</f>
        <v>1.7711766565470289E-2</v>
      </c>
    </row>
    <row r="21" spans="1:19" x14ac:dyDescent="0.2">
      <c r="A21" s="1" t="s">
        <v>40</v>
      </c>
      <c r="B21" s="2">
        <v>1256298352</v>
      </c>
      <c r="C21" s="2">
        <v>1339644859</v>
      </c>
      <c r="D21" s="2">
        <v>1371335000</v>
      </c>
      <c r="E21" s="2">
        <v>1381782118</v>
      </c>
      <c r="F21" s="2">
        <v>1235696260</v>
      </c>
      <c r="G21" s="2">
        <v>1208604782</v>
      </c>
      <c r="H21" s="3">
        <v>4635834</v>
      </c>
      <c r="I21" s="3">
        <v>4672744</v>
      </c>
      <c r="J21" s="3">
        <v>4719009</v>
      </c>
      <c r="K21" s="3">
        <v>4765862</v>
      </c>
      <c r="L21" s="3">
        <v>4824758</v>
      </c>
      <c r="M21" s="3">
        <v>4892423</v>
      </c>
      <c r="N21" s="2">
        <f>G21-B21</f>
        <v>-47693570</v>
      </c>
      <c r="O21" s="5">
        <f>N21/B21</f>
        <v>-3.7963569660083421E-2</v>
      </c>
      <c r="P21" s="6">
        <f>G21/M21</f>
        <v>247.0360355185968</v>
      </c>
      <c r="Q21" s="1">
        <f>RANK(P21,$P$2:$P$52, 1)</f>
        <v>36</v>
      </c>
      <c r="R21" s="1" t="str">
        <f>IF(P21=$P$54,"average",IF(P21&gt;$P$54,"above average","below average"))</f>
        <v>above average</v>
      </c>
      <c r="S21" s="5">
        <f>G21/$G$53</f>
        <v>1.7392535919297219E-2</v>
      </c>
    </row>
    <row r="22" spans="1:19" x14ac:dyDescent="0.2">
      <c r="A22" s="1" t="s">
        <v>21</v>
      </c>
      <c r="B22" s="2">
        <v>1165907744</v>
      </c>
      <c r="C22" s="2">
        <v>1291609491</v>
      </c>
      <c r="D22" s="2">
        <v>1369997551</v>
      </c>
      <c r="E22" s="2">
        <v>1394535579</v>
      </c>
      <c r="F22" s="2">
        <v>1272977488</v>
      </c>
      <c r="G22" s="2">
        <v>1202312621</v>
      </c>
      <c r="H22" s="3">
        <v>6564943</v>
      </c>
      <c r="I22" s="3">
        <v>6612178</v>
      </c>
      <c r="J22" s="3">
        <v>6659627</v>
      </c>
      <c r="K22" s="3">
        <v>6711138</v>
      </c>
      <c r="L22" s="3">
        <v>6757925</v>
      </c>
      <c r="M22" s="3">
        <v>6794002</v>
      </c>
      <c r="N22" s="2">
        <f>G22-B22</f>
        <v>36404877</v>
      </c>
      <c r="O22" s="5">
        <f>N22/B22</f>
        <v>3.1224491978329289E-2</v>
      </c>
      <c r="P22" s="6">
        <f>G22/M22</f>
        <v>176.96677466388735</v>
      </c>
      <c r="Q22" s="1">
        <f>RANK(P22,$P$2:$P$52, 1)</f>
        <v>15</v>
      </c>
      <c r="R22" s="1" t="str">
        <f>IF(P22=$P$54,"average",IF(P22&gt;$P$54,"above average","below average"))</f>
        <v>below average</v>
      </c>
      <c r="S22" s="5">
        <f>G22/$G$53</f>
        <v>1.7301988009978668E-2</v>
      </c>
    </row>
    <row r="23" spans="1:19" x14ac:dyDescent="0.2">
      <c r="A23" s="1" t="s">
        <v>37</v>
      </c>
      <c r="B23" s="2">
        <v>1066932095</v>
      </c>
      <c r="C23" s="2">
        <v>1189202056</v>
      </c>
      <c r="D23" s="2">
        <v>1253656139</v>
      </c>
      <c r="E23" s="2">
        <v>1250176428</v>
      </c>
      <c r="F23" s="2">
        <v>1161871005</v>
      </c>
      <c r="G23" s="2">
        <v>1152976715</v>
      </c>
      <c r="H23" s="3">
        <v>3837073</v>
      </c>
      <c r="I23" s="3">
        <v>3865845</v>
      </c>
      <c r="J23" s="3">
        <v>3893920</v>
      </c>
      <c r="K23" s="3">
        <v>3919664</v>
      </c>
      <c r="L23" s="3">
        <v>3960673</v>
      </c>
      <c r="M23" s="3">
        <v>4016537</v>
      </c>
      <c r="N23" s="2">
        <f>G23-B23</f>
        <v>86044620</v>
      </c>
      <c r="O23" s="5">
        <f>N23/B23</f>
        <v>8.064676318505537E-2</v>
      </c>
      <c r="P23" s="6">
        <f>G23/M23</f>
        <v>287.0574116459029</v>
      </c>
      <c r="Q23" s="1">
        <f>RANK(P23,$P$2:$P$52, 1)</f>
        <v>47</v>
      </c>
      <c r="R23" s="1" t="str">
        <f>IF(P23=$P$54,"average",IF(P23&gt;$P$54,"above average","below average"))</f>
        <v>above average</v>
      </c>
      <c r="S23" s="5">
        <f>G23/$G$53</f>
        <v>1.6592015213250093E-2</v>
      </c>
    </row>
    <row r="24" spans="1:19" x14ac:dyDescent="0.2">
      <c r="A24" s="1" t="s">
        <v>20</v>
      </c>
      <c r="B24" s="2">
        <v>877975713</v>
      </c>
      <c r="C24" s="2">
        <v>1035175750</v>
      </c>
      <c r="D24" s="2">
        <v>1104337614</v>
      </c>
      <c r="E24" s="2">
        <v>1178661931</v>
      </c>
      <c r="F24" s="2">
        <v>1133135874</v>
      </c>
      <c r="G24" s="2">
        <v>1149657589</v>
      </c>
      <c r="H24" s="3">
        <v>5788099</v>
      </c>
      <c r="I24" s="3">
        <v>5843115</v>
      </c>
      <c r="J24" s="3">
        <v>5891680</v>
      </c>
      <c r="K24" s="3">
        <v>5932654</v>
      </c>
      <c r="L24" s="3">
        <v>5970245</v>
      </c>
      <c r="M24" s="3">
        <v>6000561</v>
      </c>
      <c r="N24" s="2">
        <f>G24-B24</f>
        <v>271681876</v>
      </c>
      <c r="O24" s="5">
        <f>N24/B24</f>
        <v>0.30944122027211474</v>
      </c>
      <c r="P24" s="6">
        <f>G24/M24</f>
        <v>191.59168434418049</v>
      </c>
      <c r="Q24" s="1">
        <f>RANK(P24,$P$2:$P$52, 1)</f>
        <v>18</v>
      </c>
      <c r="R24" s="1" t="str">
        <f>IF(P24=$P$54,"average",IF(P24&gt;$P$54,"above average","below average"))</f>
        <v>below average</v>
      </c>
      <c r="S24" s="5">
        <f>G24/$G$53</f>
        <v>1.6544251031744749E-2</v>
      </c>
    </row>
    <row r="25" spans="1:19" x14ac:dyDescent="0.2">
      <c r="A25" s="1" t="s">
        <v>17</v>
      </c>
      <c r="B25" s="2">
        <v>1186291238</v>
      </c>
      <c r="C25" s="2">
        <v>1260888769</v>
      </c>
      <c r="D25" s="2">
        <v>1298611475</v>
      </c>
      <c r="E25" s="2">
        <v>1332998664</v>
      </c>
      <c r="F25" s="2">
        <v>1170989948</v>
      </c>
      <c r="G25" s="2">
        <v>1112381122</v>
      </c>
      <c r="H25" s="3">
        <v>4347948</v>
      </c>
      <c r="I25" s="3">
        <v>4368505</v>
      </c>
      <c r="J25" s="3">
        <v>4383673</v>
      </c>
      <c r="K25" s="3">
        <v>4399121</v>
      </c>
      <c r="L25" s="3">
        <v>4410415</v>
      </c>
      <c r="M25" s="3">
        <v>4422057</v>
      </c>
      <c r="N25" s="2">
        <f>G25-B25</f>
        <v>-73910116</v>
      </c>
      <c r="O25" s="5">
        <f>N25/B25</f>
        <v>-6.2303516735575853E-2</v>
      </c>
      <c r="P25" s="6">
        <f>G25/M25</f>
        <v>251.55286826922404</v>
      </c>
      <c r="Q25" s="1">
        <f>RANK(P25,$P$2:$P$52, 1)</f>
        <v>37</v>
      </c>
      <c r="R25" s="1" t="str">
        <f>IF(P25=$P$54,"average",IF(P25&gt;$P$54,"above average","below average"))</f>
        <v>above average</v>
      </c>
      <c r="S25" s="5">
        <f>G25/$G$53</f>
        <v>1.600782067758949E-2</v>
      </c>
    </row>
    <row r="26" spans="1:19" x14ac:dyDescent="0.2">
      <c r="A26" s="1" t="s">
        <v>49</v>
      </c>
      <c r="B26" s="2">
        <v>1000496070</v>
      </c>
      <c r="C26" s="2">
        <v>1117802969</v>
      </c>
      <c r="D26" s="2">
        <v>1167767096</v>
      </c>
      <c r="E26" s="2">
        <v>1198302422</v>
      </c>
      <c r="F26" s="2">
        <v>1112980884</v>
      </c>
      <c r="G26" s="2">
        <v>1051153941</v>
      </c>
      <c r="H26" s="3">
        <v>5690403</v>
      </c>
      <c r="I26" s="3">
        <v>5705812</v>
      </c>
      <c r="J26" s="3">
        <v>5721075</v>
      </c>
      <c r="K26" s="3">
        <v>5736673</v>
      </c>
      <c r="L26" s="3">
        <v>5751272</v>
      </c>
      <c r="M26" s="3">
        <v>5759744</v>
      </c>
      <c r="N26" s="2">
        <f>G26-B26</f>
        <v>50657871</v>
      </c>
      <c r="O26" s="5">
        <f>N26/B26</f>
        <v>5.0632753609916731E-2</v>
      </c>
      <c r="P26" s="6">
        <f>G26/M26</f>
        <v>182.50011476204497</v>
      </c>
      <c r="Q26" s="1">
        <f>RANK(P26,$P$2:$P$52, 1)</f>
        <v>16</v>
      </c>
      <c r="R26" s="1" t="str">
        <f>IF(P26=$P$54,"average",IF(P26&gt;$P$54,"above average","below average"))</f>
        <v>below average</v>
      </c>
      <c r="S26" s="5">
        <f>G26/$G$53</f>
        <v>1.5126725417468461E-2</v>
      </c>
    </row>
    <row r="27" spans="1:19" x14ac:dyDescent="0.2">
      <c r="A27" s="1" t="s">
        <v>24</v>
      </c>
      <c r="B27" s="2">
        <v>846542922</v>
      </c>
      <c r="C27" s="2">
        <v>921109139</v>
      </c>
      <c r="D27" s="2">
        <v>980027716</v>
      </c>
      <c r="E27" s="2">
        <v>993077956</v>
      </c>
      <c r="F27" s="2">
        <v>912985504</v>
      </c>
      <c r="G27" s="2">
        <v>916551543</v>
      </c>
      <c r="H27" s="3">
        <v>2970437</v>
      </c>
      <c r="I27" s="3">
        <v>2977452</v>
      </c>
      <c r="J27" s="3">
        <v>2982963</v>
      </c>
      <c r="K27" s="3">
        <v>2987721</v>
      </c>
      <c r="L27" s="3">
        <v>2988578</v>
      </c>
      <c r="M27" s="3">
        <v>2985297</v>
      </c>
      <c r="N27" s="2">
        <f>G27-B27</f>
        <v>70008621</v>
      </c>
      <c r="O27" s="5">
        <f>N27/B27</f>
        <v>8.2699434583424464E-2</v>
      </c>
      <c r="P27" s="6">
        <f>G27/M27</f>
        <v>307.02189530890894</v>
      </c>
      <c r="Q27" s="1">
        <f>RANK(P27,$P$2:$P$52, 1)</f>
        <v>48</v>
      </c>
      <c r="R27" s="1" t="str">
        <f>IF(P27=$P$54,"average",IF(P27&gt;$P$54,"above average","below average"))</f>
        <v>above average</v>
      </c>
      <c r="S27" s="5">
        <f>G27/$G$53</f>
        <v>1.3189717491548687E-2</v>
      </c>
    </row>
    <row r="28" spans="1:19" x14ac:dyDescent="0.2">
      <c r="A28" s="1" t="s">
        <v>36</v>
      </c>
      <c r="B28" s="2">
        <v>899655548</v>
      </c>
      <c r="C28" s="2">
        <v>947338484</v>
      </c>
      <c r="D28" s="2">
        <v>947199555</v>
      </c>
      <c r="E28" s="2">
        <v>958684325</v>
      </c>
      <c r="F28" s="2">
        <v>865049765</v>
      </c>
      <c r="G28" s="2">
        <v>864950565</v>
      </c>
      <c r="H28" s="3">
        <v>3759529</v>
      </c>
      <c r="I28" s="3">
        <v>3785232</v>
      </c>
      <c r="J28" s="3">
        <v>3815298</v>
      </c>
      <c r="K28" s="3">
        <v>3849840</v>
      </c>
      <c r="L28" s="3">
        <v>3875008</v>
      </c>
      <c r="M28" s="3">
        <v>3904353</v>
      </c>
      <c r="N28" s="2">
        <f>G28-B28</f>
        <v>-34704983</v>
      </c>
      <c r="O28" s="5">
        <f>N28/B28</f>
        <v>-3.8575856145334417E-2</v>
      </c>
      <c r="P28" s="6">
        <f>G28/M28</f>
        <v>221.53492909068416</v>
      </c>
      <c r="Q28" s="1">
        <f>RANK(P28,$P$2:$P$52, 1)</f>
        <v>31</v>
      </c>
      <c r="R28" s="1" t="str">
        <f>IF(P28=$P$54,"average",IF(P28&gt;$P$54,"above average","below average"))</f>
        <v>above average</v>
      </c>
      <c r="S28" s="5">
        <f>G28/$G$53</f>
        <v>1.2447148972292352E-2</v>
      </c>
    </row>
    <row r="29" spans="1:19" x14ac:dyDescent="0.2">
      <c r="A29" s="1" t="s">
        <v>5</v>
      </c>
      <c r="B29" s="2">
        <v>687709379</v>
      </c>
      <c r="C29" s="2">
        <v>762800608</v>
      </c>
      <c r="D29" s="2">
        <v>808505391</v>
      </c>
      <c r="E29" s="2">
        <v>823529607</v>
      </c>
      <c r="F29" s="2">
        <v>765737085</v>
      </c>
      <c r="G29" s="2">
        <v>771959823</v>
      </c>
      <c r="H29" s="3">
        <v>5048029</v>
      </c>
      <c r="I29" s="3">
        <v>5116411</v>
      </c>
      <c r="J29" s="3">
        <v>5186330</v>
      </c>
      <c r="K29" s="3">
        <v>5262556</v>
      </c>
      <c r="L29" s="3">
        <v>5342311</v>
      </c>
      <c r="M29" s="3">
        <v>5440445</v>
      </c>
      <c r="N29" s="2">
        <f>G29-B29</f>
        <v>84250444</v>
      </c>
      <c r="O29" s="5">
        <f>N29/B29</f>
        <v>0.12250879015567417</v>
      </c>
      <c r="P29" s="6">
        <f>G29/M29</f>
        <v>141.89277219051016</v>
      </c>
      <c r="Q29" s="1">
        <f>RANK(P29,$P$2:$P$52, 1)</f>
        <v>8</v>
      </c>
      <c r="R29" s="1" t="str">
        <f>IF(P29=$P$54,"average",IF(P29&gt;$P$54,"above average","below average"))</f>
        <v>below average</v>
      </c>
      <c r="S29" s="5">
        <f>G29/$G$53</f>
        <v>1.1108957328105146E-2</v>
      </c>
    </row>
    <row r="30" spans="1:19" x14ac:dyDescent="0.2">
      <c r="A30" s="1" t="s">
        <v>6</v>
      </c>
      <c r="B30" s="2">
        <v>569684382</v>
      </c>
      <c r="C30" s="2">
        <v>647390087</v>
      </c>
      <c r="D30" s="2">
        <v>696670564</v>
      </c>
      <c r="E30" s="2">
        <v>707654612</v>
      </c>
      <c r="F30" s="2">
        <v>697435672</v>
      </c>
      <c r="G30" s="2">
        <v>715334947</v>
      </c>
      <c r="H30" s="3">
        <v>3580171</v>
      </c>
      <c r="I30" s="3">
        <v>3591927</v>
      </c>
      <c r="J30" s="3">
        <v>3597705</v>
      </c>
      <c r="K30" s="3">
        <v>3602470</v>
      </c>
      <c r="L30" s="3">
        <v>3600188</v>
      </c>
      <c r="M30" s="3">
        <v>3593862</v>
      </c>
      <c r="N30" s="2">
        <f>G30-B30</f>
        <v>145650565</v>
      </c>
      <c r="O30" s="5">
        <f>N30/B30</f>
        <v>0.25566887491045875</v>
      </c>
      <c r="P30" s="6">
        <f>G30/M30</f>
        <v>199.04352114800179</v>
      </c>
      <c r="Q30" s="1">
        <f>RANK(P30,$P$2:$P$52, 1)</f>
        <v>21</v>
      </c>
      <c r="R30" s="1" t="str">
        <f>IF(P30=$P$54,"average",IF(P30&gt;$P$54,"above average","below average"))</f>
        <v>below average</v>
      </c>
      <c r="S30" s="5">
        <f>G30/$G$53</f>
        <v>1.0294091952406383E-2</v>
      </c>
    </row>
    <row r="31" spans="1:19" x14ac:dyDescent="0.2">
      <c r="A31" s="1" t="s">
        <v>31</v>
      </c>
      <c r="B31" s="2">
        <v>541806403</v>
      </c>
      <c r="C31" s="2">
        <v>631681353</v>
      </c>
      <c r="D31" s="2">
        <v>674066965</v>
      </c>
      <c r="E31" s="2">
        <v>679481811</v>
      </c>
      <c r="F31" s="2">
        <v>630130306</v>
      </c>
      <c r="G31" s="2">
        <v>685206629</v>
      </c>
      <c r="H31" s="3">
        <v>2064607</v>
      </c>
      <c r="I31" s="3">
        <v>2077744</v>
      </c>
      <c r="J31" s="3">
        <v>2083590</v>
      </c>
      <c r="K31" s="3">
        <v>2085161</v>
      </c>
      <c r="L31" s="3">
        <v>2083207</v>
      </c>
      <c r="M31" s="3">
        <v>2082264</v>
      </c>
      <c r="N31" s="2">
        <f>G31-B31</f>
        <v>143400226</v>
      </c>
      <c r="O31" s="5">
        <f>N31/B31</f>
        <v>0.26467060043216212</v>
      </c>
      <c r="P31" s="6">
        <f>G31/M31</f>
        <v>329.06808598717549</v>
      </c>
      <c r="Q31" s="1">
        <f>RANK(P31,$P$2:$P$52, 1)</f>
        <v>49</v>
      </c>
      <c r="R31" s="1" t="str">
        <f>IF(P31=$P$54,"average",IF(P31&gt;$P$54,"above average","below average"))</f>
        <v>above average</v>
      </c>
      <c r="S31" s="5">
        <f>G31/$G$53</f>
        <v>9.8605276799434861E-3</v>
      </c>
    </row>
    <row r="32" spans="1:19" x14ac:dyDescent="0.2">
      <c r="A32" s="1" t="s">
        <v>3</v>
      </c>
      <c r="B32" s="2">
        <v>686400617</v>
      </c>
      <c r="C32" s="2">
        <v>722195399</v>
      </c>
      <c r="D32" s="2">
        <v>733396874</v>
      </c>
      <c r="E32" s="2">
        <v>731845896</v>
      </c>
      <c r="F32" s="2">
        <v>663719268</v>
      </c>
      <c r="G32" s="2">
        <v>648769562</v>
      </c>
      <c r="H32" s="3">
        <v>2921737</v>
      </c>
      <c r="I32" s="3">
        <v>2938640</v>
      </c>
      <c r="J32" s="3">
        <v>2949208</v>
      </c>
      <c r="K32" s="3">
        <v>2956780</v>
      </c>
      <c r="L32" s="3">
        <v>2964800</v>
      </c>
      <c r="M32" s="3">
        <v>2975626</v>
      </c>
      <c r="N32" s="2">
        <f>G32-B32</f>
        <v>-37631055</v>
      </c>
      <c r="O32" s="5">
        <f>N32/B32</f>
        <v>-5.4823748796251445E-2</v>
      </c>
      <c r="P32" s="6">
        <f>G32/M32</f>
        <v>218.0279248803445</v>
      </c>
      <c r="Q32" s="1">
        <f>RANK(P32,$P$2:$P$52, 1)</f>
        <v>30</v>
      </c>
      <c r="R32" s="1" t="str">
        <f>IF(P32=$P$54,"average",IF(P32&gt;$P$54,"above average","below average"))</f>
        <v>above average</v>
      </c>
      <c r="S32" s="5">
        <f>G32/$G$53</f>
        <v>9.3361767870547147E-3</v>
      </c>
    </row>
    <row r="33" spans="1:19" x14ac:dyDescent="0.2">
      <c r="A33" s="1" t="s">
        <v>23</v>
      </c>
      <c r="B33" s="2">
        <v>624886794</v>
      </c>
      <c r="C33" s="2">
        <v>698408893</v>
      </c>
      <c r="D33" s="2">
        <v>749536081</v>
      </c>
      <c r="E33" s="2">
        <v>771362512</v>
      </c>
      <c r="F33" s="2">
        <v>670202668</v>
      </c>
      <c r="G33" s="2">
        <v>627557916</v>
      </c>
      <c r="H33" s="3">
        <v>5310711</v>
      </c>
      <c r="I33" s="3">
        <v>5345967</v>
      </c>
      <c r="J33" s="3">
        <v>5377695</v>
      </c>
      <c r="K33" s="3">
        <v>5416074</v>
      </c>
      <c r="L33" s="3">
        <v>5452649</v>
      </c>
      <c r="M33" s="3">
        <v>5483238</v>
      </c>
      <c r="N33" s="2">
        <f>G33-B33</f>
        <v>2671122</v>
      </c>
      <c r="O33" s="5">
        <f>N33/B33</f>
        <v>4.2745694510548417E-3</v>
      </c>
      <c r="P33" s="6">
        <f>G33/M33</f>
        <v>114.45024199204923</v>
      </c>
      <c r="Q33" s="1">
        <f>RANK(P33,$P$2:$P$52, 1)</f>
        <v>5</v>
      </c>
      <c r="R33" s="1" t="str">
        <f>IF(P33=$P$54,"average",IF(P33&gt;$P$54,"above average","below average"))</f>
        <v>below average</v>
      </c>
      <c r="S33" s="5">
        <f>G33/$G$53</f>
        <v>9.0309286857259072E-3</v>
      </c>
    </row>
    <row r="34" spans="1:19" x14ac:dyDescent="0.2">
      <c r="A34" s="1" t="s">
        <v>28</v>
      </c>
      <c r="B34" s="2">
        <v>414596369</v>
      </c>
      <c r="C34" s="2">
        <v>496867234</v>
      </c>
      <c r="D34" s="2">
        <v>525318612</v>
      </c>
      <c r="E34" s="2">
        <v>535230693</v>
      </c>
      <c r="F34" s="2">
        <v>536711313</v>
      </c>
      <c r="G34" s="2">
        <v>605592527</v>
      </c>
      <c r="H34" s="3">
        <v>2702797</v>
      </c>
      <c r="I34" s="3">
        <v>2718170</v>
      </c>
      <c r="J34" s="3">
        <v>2752410</v>
      </c>
      <c r="K34" s="3">
        <v>2786547</v>
      </c>
      <c r="L34" s="3">
        <v>2831730</v>
      </c>
      <c r="M34" s="3">
        <v>2883057</v>
      </c>
      <c r="N34" s="2">
        <f>G34-B34</f>
        <v>190996158</v>
      </c>
      <c r="O34" s="5">
        <f>N34/B34</f>
        <v>0.46067976538405236</v>
      </c>
      <c r="P34" s="6">
        <f>G34/M34</f>
        <v>210.05222130537135</v>
      </c>
      <c r="Q34" s="1">
        <f>RANK(P34,$P$2:$P$52, 1)</f>
        <v>24</v>
      </c>
      <c r="R34" s="1" t="str">
        <f>IF(P34=$P$54,"average",IF(P34&gt;$P$54,"above average","below average"))</f>
        <v>below average</v>
      </c>
      <c r="S34" s="5">
        <f>G34/$G$53</f>
        <v>8.7148337779003344E-3</v>
      </c>
    </row>
    <row r="35" spans="1:19" x14ac:dyDescent="0.2">
      <c r="A35" s="1" t="s">
        <v>15</v>
      </c>
      <c r="B35" s="2">
        <v>526119310</v>
      </c>
      <c r="C35" s="2">
        <v>566732507</v>
      </c>
      <c r="D35" s="2">
        <v>593443715</v>
      </c>
      <c r="E35" s="2">
        <v>586542123</v>
      </c>
      <c r="F35" s="2">
        <v>532085213</v>
      </c>
      <c r="G35" s="2">
        <v>516608025</v>
      </c>
      <c r="H35" s="3">
        <v>3050223</v>
      </c>
      <c r="I35" s="3">
        <v>3063690</v>
      </c>
      <c r="J35" s="3">
        <v>3074386</v>
      </c>
      <c r="K35" s="3">
        <v>3089876</v>
      </c>
      <c r="L35" s="3">
        <v>3105563</v>
      </c>
      <c r="M35" s="3">
        <v>3118473</v>
      </c>
      <c r="N35" s="2">
        <f>G35-B35</f>
        <v>-9511285</v>
      </c>
      <c r="O35" s="5">
        <f>N35/B35</f>
        <v>-1.8078190287294339E-2</v>
      </c>
      <c r="P35" s="6">
        <f>G35/M35</f>
        <v>165.66057329981692</v>
      </c>
      <c r="Q35" s="1">
        <f>RANK(P35,$P$2:$P$52, 1)</f>
        <v>11</v>
      </c>
      <c r="R35" s="1" t="str">
        <f>IF(P35=$P$54,"average",IF(P35&gt;$P$54,"above average","below average"))</f>
        <v>below average</v>
      </c>
      <c r="S35" s="5">
        <f>G35/$G$53</f>
        <v>7.4342942910924992E-3</v>
      </c>
    </row>
    <row r="36" spans="1:19" x14ac:dyDescent="0.2">
      <c r="A36" s="1" t="s">
        <v>11</v>
      </c>
      <c r="B36" s="2">
        <v>358144853</v>
      </c>
      <c r="C36" s="2">
        <v>412604147</v>
      </c>
      <c r="D36" s="2">
        <v>453331174</v>
      </c>
      <c r="E36" s="2">
        <v>494182027</v>
      </c>
      <c r="F36" s="2">
        <v>525397960</v>
      </c>
      <c r="G36" s="2">
        <v>505466329</v>
      </c>
      <c r="H36" s="3">
        <v>1363817</v>
      </c>
      <c r="I36" s="3">
        <v>1378323</v>
      </c>
      <c r="J36" s="3">
        <v>1392772</v>
      </c>
      <c r="K36" s="3">
        <v>1408038</v>
      </c>
      <c r="L36" s="3">
        <v>1417710</v>
      </c>
      <c r="M36" s="3">
        <v>1426320</v>
      </c>
      <c r="N36" s="2">
        <f>G36-B36</f>
        <v>147321476</v>
      </c>
      <c r="O36" s="5">
        <f>N36/B36</f>
        <v>0.41134606505150584</v>
      </c>
      <c r="P36" s="6">
        <f>G36/M36</f>
        <v>354.38494096696394</v>
      </c>
      <c r="Q36" s="1">
        <f>RANK(P36,$P$2:$P$52, 1)</f>
        <v>51</v>
      </c>
      <c r="R36" s="1" t="str">
        <f>IF(P36=$P$54,"average",IF(P36&gt;$P$54,"above average","below average"))</f>
        <v>above average</v>
      </c>
      <c r="S36" s="5">
        <f>G36/$G$53</f>
        <v>7.273958711779948E-3</v>
      </c>
    </row>
    <row r="37" spans="1:19" x14ac:dyDescent="0.2">
      <c r="A37" s="1" t="s">
        <v>48</v>
      </c>
      <c r="B37" s="2">
        <v>486939521</v>
      </c>
      <c r="C37" s="2">
        <v>497390191</v>
      </c>
      <c r="D37" s="2">
        <v>500402535</v>
      </c>
      <c r="E37" s="2">
        <v>504485785</v>
      </c>
      <c r="F37" s="2">
        <v>476134200</v>
      </c>
      <c r="G37" s="2">
        <v>497268953</v>
      </c>
      <c r="H37" s="3">
        <v>1854315</v>
      </c>
      <c r="I37" s="3">
        <v>1854891</v>
      </c>
      <c r="J37" s="3">
        <v>1855360</v>
      </c>
      <c r="K37" s="3">
        <v>1852333</v>
      </c>
      <c r="L37" s="3">
        <v>1847624</v>
      </c>
      <c r="M37" s="3">
        <v>1839767</v>
      </c>
      <c r="N37" s="2">
        <f>G37-B37</f>
        <v>10329432</v>
      </c>
      <c r="O37" s="5">
        <f>N37/B37</f>
        <v>2.1212967020600489E-2</v>
      </c>
      <c r="P37" s="6">
        <f>G37/M37</f>
        <v>270.28909258618074</v>
      </c>
      <c r="Q37" s="1">
        <f>RANK(P37,$P$2:$P$52, 1)</f>
        <v>41</v>
      </c>
      <c r="R37" s="1" t="str">
        <f>IF(P37=$P$54,"average",IF(P37&gt;$P$54,"above average","below average"))</f>
        <v>above average</v>
      </c>
      <c r="S37" s="5">
        <f>G37/$G$53</f>
        <v>7.1559936344880518E-3</v>
      </c>
    </row>
    <row r="38" spans="1:19" x14ac:dyDescent="0.2">
      <c r="A38" s="1" t="s">
        <v>16</v>
      </c>
      <c r="B38" s="2">
        <v>402630483</v>
      </c>
      <c r="C38" s="2">
        <v>452767878</v>
      </c>
      <c r="D38" s="2">
        <v>457478972</v>
      </c>
      <c r="E38" s="2">
        <v>474255829</v>
      </c>
      <c r="F38" s="2">
        <v>395209994</v>
      </c>
      <c r="G38" s="2">
        <v>374432741</v>
      </c>
      <c r="H38" s="3">
        <v>2858403</v>
      </c>
      <c r="I38" s="3">
        <v>2868756</v>
      </c>
      <c r="J38" s="3">
        <v>2885316</v>
      </c>
      <c r="K38" s="3">
        <v>2892900</v>
      </c>
      <c r="L38" s="3">
        <v>2899553</v>
      </c>
      <c r="M38" s="3">
        <v>2905789</v>
      </c>
      <c r="N38" s="2">
        <f>G38-B38</f>
        <v>-28197742</v>
      </c>
      <c r="O38" s="5">
        <f>N38/B38</f>
        <v>-7.0033798210951653E-2</v>
      </c>
      <c r="P38" s="6">
        <f>G38/M38</f>
        <v>128.85751202169186</v>
      </c>
      <c r="Q38" s="1">
        <f>RANK(P38,$P$2:$P$52, 1)</f>
        <v>7</v>
      </c>
      <c r="R38" s="1" t="str">
        <f>IF(P38=$P$54,"average",IF(P38&gt;$P$54,"above average","below average"))</f>
        <v>below average</v>
      </c>
      <c r="S38" s="5">
        <f>G38/$G$53</f>
        <v>5.3883080674451706E-3</v>
      </c>
    </row>
    <row r="39" spans="1:19" x14ac:dyDescent="0.2">
      <c r="A39" s="1" t="s">
        <v>44</v>
      </c>
      <c r="B39" s="2">
        <v>366903456</v>
      </c>
      <c r="C39" s="2">
        <v>401261439</v>
      </c>
      <c r="D39" s="2">
        <v>404542100</v>
      </c>
      <c r="E39" s="2">
        <v>377903214</v>
      </c>
      <c r="F39" s="2">
        <v>316671764</v>
      </c>
      <c r="G39" s="2">
        <v>313810557</v>
      </c>
      <c r="H39" s="3">
        <v>2775260</v>
      </c>
      <c r="I39" s="3">
        <v>2815430</v>
      </c>
      <c r="J39" s="3">
        <v>2854222</v>
      </c>
      <c r="K39" s="3">
        <v>2899961</v>
      </c>
      <c r="L39" s="3">
        <v>2938671</v>
      </c>
      <c r="M39" s="3">
        <v>2984917</v>
      </c>
      <c r="N39" s="2">
        <f>G39-B39</f>
        <v>-53092899</v>
      </c>
      <c r="O39" s="5">
        <f>N39/B39</f>
        <v>-0.14470536630758801</v>
      </c>
      <c r="P39" s="6">
        <f>G39/M39</f>
        <v>105.13208809491185</v>
      </c>
      <c r="Q39" s="1">
        <f>RANK(P39,$P$2:$P$52, 1)</f>
        <v>4</v>
      </c>
      <c r="R39" s="1" t="str">
        <f>IF(P39=$P$54,"average",IF(P39&gt;$P$54,"above average","below average"))</f>
        <v>below average</v>
      </c>
      <c r="S39" s="5">
        <f>G39/$G$53</f>
        <v>4.5159190711171349E-3</v>
      </c>
    </row>
    <row r="40" spans="1:19" x14ac:dyDescent="0.2">
      <c r="A40" s="1" t="s">
        <v>39</v>
      </c>
      <c r="B40" s="2">
        <v>237618372</v>
      </c>
      <c r="C40" s="2">
        <v>274736117</v>
      </c>
      <c r="D40" s="2">
        <v>289245852</v>
      </c>
      <c r="E40" s="2">
        <v>302852007</v>
      </c>
      <c r="F40" s="2">
        <v>279843287</v>
      </c>
      <c r="G40" s="2">
        <v>282777163</v>
      </c>
      <c r="H40" s="3">
        <v>1053169</v>
      </c>
      <c r="I40" s="3">
        <v>1052154</v>
      </c>
      <c r="J40" s="3">
        <v>1052761</v>
      </c>
      <c r="K40" s="3">
        <v>1052784</v>
      </c>
      <c r="L40" s="3">
        <v>1054782</v>
      </c>
      <c r="M40" s="3">
        <v>1055916</v>
      </c>
      <c r="N40" s="2">
        <f>G40-B40</f>
        <v>45158791</v>
      </c>
      <c r="O40" s="5">
        <f>N40/B40</f>
        <v>0.19004755659213085</v>
      </c>
      <c r="P40" s="6">
        <f>G40/M40</f>
        <v>267.80270684410505</v>
      </c>
      <c r="Q40" s="1">
        <f>RANK(P40,$P$2:$P$52, 1)</f>
        <v>40</v>
      </c>
      <c r="R40" s="1" t="str">
        <f>IF(P40=$P$54,"average",IF(P40&gt;$P$54,"above average","below average"))</f>
        <v>above average</v>
      </c>
      <c r="S40" s="5">
        <f>G40/$G$53</f>
        <v>4.0693302209973085E-3</v>
      </c>
    </row>
    <row r="41" spans="1:19" x14ac:dyDescent="0.2">
      <c r="A41" s="1" t="s">
        <v>19</v>
      </c>
      <c r="B41" s="2">
        <v>356097335</v>
      </c>
      <c r="C41" s="2">
        <v>382131426</v>
      </c>
      <c r="D41" s="2">
        <v>376750999</v>
      </c>
      <c r="E41" s="2">
        <v>367069888</v>
      </c>
      <c r="F41" s="2">
        <v>321550513</v>
      </c>
      <c r="G41" s="2">
        <v>282015650</v>
      </c>
      <c r="H41" s="3">
        <v>1327568</v>
      </c>
      <c r="I41" s="3">
        <v>1327968</v>
      </c>
      <c r="J41" s="3">
        <v>1328101</v>
      </c>
      <c r="K41" s="3">
        <v>1327975</v>
      </c>
      <c r="L41" s="3">
        <v>1328903</v>
      </c>
      <c r="M41" s="3">
        <v>1327787</v>
      </c>
      <c r="N41" s="2">
        <f>G41-B41</f>
        <v>-74081685</v>
      </c>
      <c r="O41" s="5">
        <f>N41/B41</f>
        <v>-0.20803774058011415</v>
      </c>
      <c r="P41" s="6">
        <f>G41/M41</f>
        <v>212.39524863551156</v>
      </c>
      <c r="Q41" s="1">
        <f>RANK(P41,$P$2:$P$52, 1)</f>
        <v>26</v>
      </c>
      <c r="R41" s="1" t="str">
        <f>IF(P41=$P$54,"average",IF(P41&gt;$P$54,"above average","below average"))</f>
        <v>above average</v>
      </c>
      <c r="S41" s="5">
        <f>G41/$G$53</f>
        <v>4.0583715996160537E-3</v>
      </c>
    </row>
    <row r="42" spans="1:19" x14ac:dyDescent="0.2">
      <c r="A42" s="1" t="s">
        <v>12</v>
      </c>
      <c r="B42" s="2">
        <v>299552014</v>
      </c>
      <c r="C42" s="2">
        <v>361999149</v>
      </c>
      <c r="D42" s="2">
        <v>361230209</v>
      </c>
      <c r="E42" s="2">
        <v>346782947</v>
      </c>
      <c r="F42" s="2">
        <v>295662973</v>
      </c>
      <c r="G42" s="2">
        <v>273758132</v>
      </c>
      <c r="H42" s="3">
        <v>1570912</v>
      </c>
      <c r="I42" s="3">
        <v>1583180</v>
      </c>
      <c r="J42" s="3">
        <v>1594673</v>
      </c>
      <c r="K42" s="3">
        <v>1610187</v>
      </c>
      <c r="L42" s="3">
        <v>1630391</v>
      </c>
      <c r="M42" s="3">
        <v>1649324</v>
      </c>
      <c r="N42" s="2">
        <f>G42-B42</f>
        <v>-25793882</v>
      </c>
      <c r="O42" s="5">
        <f>N42/B42</f>
        <v>-8.6108190879998561E-2</v>
      </c>
      <c r="P42" s="6">
        <f>G42/M42</f>
        <v>165.98202172526442</v>
      </c>
      <c r="Q42" s="1">
        <f>RANK(P42,$P$2:$P$52, 1)</f>
        <v>12</v>
      </c>
      <c r="R42" s="1" t="str">
        <f>IF(P42=$P$54,"average",IF(P42&gt;$P$54,"above average","below average"))</f>
        <v>below average</v>
      </c>
      <c r="S42" s="5">
        <f>G42/$G$53</f>
        <v>3.9395410434589105E-3</v>
      </c>
    </row>
    <row r="43" spans="1:19" x14ac:dyDescent="0.2">
      <c r="A43" s="1" t="s">
        <v>27</v>
      </c>
      <c r="B43" s="2">
        <v>237577180</v>
      </c>
      <c r="C43" s="2">
        <v>256477504</v>
      </c>
      <c r="D43" s="2">
        <v>258674634</v>
      </c>
      <c r="E43" s="2">
        <v>264636314</v>
      </c>
      <c r="F43" s="2">
        <v>238904358</v>
      </c>
      <c r="G43" s="2">
        <v>242092503</v>
      </c>
      <c r="H43" s="3">
        <v>1829956</v>
      </c>
      <c r="I43" s="3">
        <v>1841641</v>
      </c>
      <c r="J43" s="3">
        <v>1854862</v>
      </c>
      <c r="K43" s="3">
        <v>1867414</v>
      </c>
      <c r="L43" s="3">
        <v>1880920</v>
      </c>
      <c r="M43" s="3">
        <v>1893564</v>
      </c>
      <c r="N43" s="2">
        <f>G43-B43</f>
        <v>4515323</v>
      </c>
      <c r="O43" s="5">
        <f>N43/B43</f>
        <v>1.9005710060200225E-2</v>
      </c>
      <c r="P43" s="6">
        <f>G43/M43</f>
        <v>127.85018251297554</v>
      </c>
      <c r="Q43" s="1">
        <f>RANK(P43,$P$2:$P$52, 1)</f>
        <v>6</v>
      </c>
      <c r="R43" s="1" t="str">
        <f>IF(P43=$P$54,"average",IF(P43&gt;$P$54,"above average","below average"))</f>
        <v>below average</v>
      </c>
      <c r="S43" s="5">
        <f>G43/$G$53</f>
        <v>3.4838539586550051E-3</v>
      </c>
    </row>
    <row r="44" spans="1:19" x14ac:dyDescent="0.2">
      <c r="A44" s="1" t="s">
        <v>7</v>
      </c>
      <c r="B44" s="2">
        <v>171155272</v>
      </c>
      <c r="C44" s="2">
        <v>205304944</v>
      </c>
      <c r="D44" s="2">
        <v>226577031</v>
      </c>
      <c r="E44" s="2">
        <v>235028481</v>
      </c>
      <c r="F44" s="2">
        <v>220352805</v>
      </c>
      <c r="G44" s="2">
        <v>228935464</v>
      </c>
      <c r="H44" s="3">
        <v>899712</v>
      </c>
      <c r="I44" s="3">
        <v>907884</v>
      </c>
      <c r="J44" s="3">
        <v>916868</v>
      </c>
      <c r="K44" s="3">
        <v>925114</v>
      </c>
      <c r="L44" s="3">
        <v>934805</v>
      </c>
      <c r="M44" s="3">
        <v>944107</v>
      </c>
      <c r="N44" s="2">
        <f>G44-B44</f>
        <v>57780192</v>
      </c>
      <c r="O44" s="5">
        <f>N44/B44</f>
        <v>0.33758932064914715</v>
      </c>
      <c r="P44" s="6">
        <f>G44/M44</f>
        <v>242.4888958560841</v>
      </c>
      <c r="Q44" s="1">
        <f>RANK(P44,$P$2:$P$52, 1)</f>
        <v>35</v>
      </c>
      <c r="R44" s="1" t="str">
        <f>IF(P44=$P$54,"average",IF(P44&gt;$P$54,"above average","below average"))</f>
        <v>above average</v>
      </c>
      <c r="S44" s="5">
        <f>G44/$G$53</f>
        <v>3.2945164044708994E-3</v>
      </c>
    </row>
    <row r="45" spans="1:19" x14ac:dyDescent="0.2">
      <c r="A45" s="1" t="s">
        <v>8</v>
      </c>
      <c r="B45" s="2">
        <v>195893308</v>
      </c>
      <c r="C45" s="2">
        <v>229250674</v>
      </c>
      <c r="D45" s="2">
        <v>233302973</v>
      </c>
      <c r="E45" s="2">
        <v>235020570</v>
      </c>
      <c r="F45" s="2">
        <v>222604041</v>
      </c>
      <c r="G45" s="2">
        <v>224104447</v>
      </c>
      <c r="H45" s="3">
        <v>605040</v>
      </c>
      <c r="I45" s="3">
        <v>620336</v>
      </c>
      <c r="J45" s="3">
        <v>635630</v>
      </c>
      <c r="K45" s="3">
        <v>650114</v>
      </c>
      <c r="L45" s="3">
        <v>660797</v>
      </c>
      <c r="M45" s="3">
        <v>672736</v>
      </c>
      <c r="N45" s="2">
        <f>G45-B45</f>
        <v>28211139</v>
      </c>
      <c r="O45" s="5">
        <f>N45/B45</f>
        <v>0.14401277556658545</v>
      </c>
      <c r="P45" s="6">
        <f>G45/M45</f>
        <v>333.12391041954049</v>
      </c>
      <c r="Q45" s="1">
        <f>RANK(P45,$P$2:$P$52, 1)</f>
        <v>50</v>
      </c>
      <c r="R45" s="1" t="str">
        <f>IF(P45=$P$54,"average",IF(P45&gt;$P$54,"above average","below average"))</f>
        <v>above average</v>
      </c>
      <c r="S45" s="5">
        <f>G45/$G$53</f>
        <v>3.224995219422969E-3</v>
      </c>
    </row>
    <row r="46" spans="1:19" x14ac:dyDescent="0.2">
      <c r="A46" s="1" t="s">
        <v>26</v>
      </c>
      <c r="B46" s="2">
        <v>176546027</v>
      </c>
      <c r="C46" s="2">
        <v>193310950</v>
      </c>
      <c r="D46" s="2">
        <v>193011254</v>
      </c>
      <c r="E46" s="2">
        <v>192259685</v>
      </c>
      <c r="F46" s="2">
        <v>176169543</v>
      </c>
      <c r="G46" s="2">
        <v>171413823</v>
      </c>
      <c r="H46" s="3">
        <v>990507</v>
      </c>
      <c r="I46" s="3">
        <v>996866</v>
      </c>
      <c r="J46" s="3">
        <v>1003522</v>
      </c>
      <c r="K46" s="3">
        <v>1011921</v>
      </c>
      <c r="L46" s="3">
        <v>1019931</v>
      </c>
      <c r="M46" s="3">
        <v>1028317</v>
      </c>
      <c r="N46" s="2">
        <f>G46-B46</f>
        <v>-5132204</v>
      </c>
      <c r="O46" s="5">
        <f>N46/B46</f>
        <v>-2.9070062278999911E-2</v>
      </c>
      <c r="P46" s="6">
        <f>G46/M46</f>
        <v>166.6935614212349</v>
      </c>
      <c r="Q46" s="1">
        <f>RANK(P46,$P$2:$P$52, 1)</f>
        <v>13</v>
      </c>
      <c r="R46" s="1" t="str">
        <f>IF(P46=$P$54,"average",IF(P46&gt;$P$54,"above average","below average"))</f>
        <v>below average</v>
      </c>
      <c r="S46" s="5">
        <f>G46/$G$53</f>
        <v>2.4667460513089013E-3</v>
      </c>
    </row>
    <row r="47" spans="1:19" x14ac:dyDescent="0.2">
      <c r="A47" s="1" t="s">
        <v>1</v>
      </c>
      <c r="B47" s="2">
        <v>159413978</v>
      </c>
      <c r="C47" s="2">
        <v>176385311</v>
      </c>
      <c r="D47" s="2">
        <v>186325119</v>
      </c>
      <c r="E47" s="2">
        <v>189565646</v>
      </c>
      <c r="F47" s="2">
        <v>174241813</v>
      </c>
      <c r="G47" s="2">
        <v>168054411</v>
      </c>
      <c r="H47" s="3">
        <v>714015</v>
      </c>
      <c r="I47" s="3">
        <v>722259</v>
      </c>
      <c r="J47" s="3">
        <v>730825</v>
      </c>
      <c r="K47" s="3">
        <v>736760</v>
      </c>
      <c r="L47" s="3">
        <v>736759</v>
      </c>
      <c r="M47" s="3">
        <v>737979</v>
      </c>
      <c r="N47" s="2">
        <f>G47-B47</f>
        <v>8640433</v>
      </c>
      <c r="O47" s="5">
        <f>N47/B47</f>
        <v>5.4201225691764623E-2</v>
      </c>
      <c r="P47" s="6">
        <f>G47/M47</f>
        <v>227.7224839731212</v>
      </c>
      <c r="Q47" s="1">
        <f>RANK(P47,$P$2:$P$52, 1)</f>
        <v>32</v>
      </c>
      <c r="R47" s="1" t="str">
        <f>IF(P47=$P$54,"average",IF(P47&gt;$P$54,"above average","below average"))</f>
        <v>above average</v>
      </c>
      <c r="S47" s="5">
        <f>G47/$G$53</f>
        <v>2.4184021304938354E-3</v>
      </c>
    </row>
    <row r="48" spans="1:19" x14ac:dyDescent="0.2">
      <c r="A48" s="1" t="s">
        <v>41</v>
      </c>
      <c r="B48" s="2">
        <v>153075454</v>
      </c>
      <c r="C48" s="2">
        <v>162135500</v>
      </c>
      <c r="D48" s="2">
        <v>165488630</v>
      </c>
      <c r="E48" s="2">
        <v>165040184</v>
      </c>
      <c r="F48" s="2">
        <v>148938276</v>
      </c>
      <c r="G48" s="2">
        <v>148866948</v>
      </c>
      <c r="H48" s="3">
        <v>816227</v>
      </c>
      <c r="I48" s="3">
        <v>823338</v>
      </c>
      <c r="J48" s="3">
        <v>832576</v>
      </c>
      <c r="K48" s="3">
        <v>842513</v>
      </c>
      <c r="L48" s="3">
        <v>849455</v>
      </c>
      <c r="M48" s="3">
        <v>854036</v>
      </c>
      <c r="N48" s="2">
        <f>G48-B48</f>
        <v>-4208506</v>
      </c>
      <c r="O48" s="5">
        <f>N48/B48</f>
        <v>-2.749301661388507E-2</v>
      </c>
      <c r="P48" s="6">
        <f>G48/M48</f>
        <v>174.3099213616288</v>
      </c>
      <c r="Q48" s="1">
        <f>RANK(P48,$P$2:$P$52, 1)</f>
        <v>14</v>
      </c>
      <c r="R48" s="1" t="str">
        <f>IF(P48=$P$54,"average",IF(P48&gt;$P$54,"above average","below average"))</f>
        <v>below average</v>
      </c>
      <c r="S48" s="5">
        <f>G48/$G$53</f>
        <v>2.1422832168523981E-3</v>
      </c>
    </row>
    <row r="49" spans="1:19" x14ac:dyDescent="0.2">
      <c r="A49" s="1" t="s">
        <v>29</v>
      </c>
      <c r="B49" s="2">
        <v>151813784</v>
      </c>
      <c r="C49" s="2">
        <v>162679478</v>
      </c>
      <c r="D49" s="2">
        <v>166472605</v>
      </c>
      <c r="E49" s="2">
        <v>162970800</v>
      </c>
      <c r="F49" s="2">
        <v>140718624</v>
      </c>
      <c r="G49" s="2">
        <v>132497777</v>
      </c>
      <c r="H49" s="3">
        <v>1316700</v>
      </c>
      <c r="I49" s="3">
        <v>1318345</v>
      </c>
      <c r="J49" s="3">
        <v>1320923</v>
      </c>
      <c r="K49" s="3">
        <v>1322622</v>
      </c>
      <c r="L49" s="3">
        <v>1328684</v>
      </c>
      <c r="M49" s="3">
        <v>1330134</v>
      </c>
      <c r="N49" s="2">
        <f>G49-B49</f>
        <v>-19316007</v>
      </c>
      <c r="O49" s="5">
        <f>N49/B49</f>
        <v>-0.12723486952937027</v>
      </c>
      <c r="P49" s="6">
        <f>G49/M49</f>
        <v>99.612352590039805</v>
      </c>
      <c r="Q49" s="1">
        <f>RANK(P49,$P$2:$P$52, 1)</f>
        <v>2</v>
      </c>
      <c r="R49" s="1" t="str">
        <f>IF(P49=$P$54,"average",IF(P49&gt;$P$54,"above average","below average"))</f>
        <v>below average</v>
      </c>
      <c r="S49" s="5">
        <f>G49/$G$53</f>
        <v>1.9067211879520204E-3</v>
      </c>
    </row>
    <row r="50" spans="1:19" x14ac:dyDescent="0.2">
      <c r="A50" s="1" t="s">
        <v>45</v>
      </c>
      <c r="B50" s="2">
        <v>124311833</v>
      </c>
      <c r="C50" s="2">
        <v>134856526</v>
      </c>
      <c r="D50" s="2">
        <v>141255732</v>
      </c>
      <c r="E50" s="2">
        <v>150054164</v>
      </c>
      <c r="F50" s="2">
        <v>130324476</v>
      </c>
      <c r="G50" s="2">
        <v>124409407</v>
      </c>
      <c r="H50" s="3">
        <v>625842</v>
      </c>
      <c r="I50" s="3">
        <v>626210</v>
      </c>
      <c r="J50" s="3">
        <v>625606</v>
      </c>
      <c r="K50" s="3">
        <v>626044</v>
      </c>
      <c r="L50" s="3">
        <v>625665</v>
      </c>
      <c r="M50" s="3">
        <v>624455</v>
      </c>
      <c r="N50" s="2">
        <f>G50-B50</f>
        <v>97574</v>
      </c>
      <c r="O50" s="5">
        <f>N50/B50</f>
        <v>7.8491321095715803E-4</v>
      </c>
      <c r="P50" s="6">
        <f>G50/M50</f>
        <v>199.22877869502207</v>
      </c>
      <c r="Q50" s="1">
        <f>RANK(P50,$P$2:$P$52, 1)</f>
        <v>22</v>
      </c>
      <c r="R50" s="1" t="str">
        <f>IF(P50=$P$54,"average",IF(P50&gt;$P$54,"above average","below average"))</f>
        <v>below average</v>
      </c>
      <c r="S50" s="5">
        <f>G50/$G$53</f>
        <v>1.7903247713163249E-3</v>
      </c>
    </row>
    <row r="51" spans="1:19" x14ac:dyDescent="0.2">
      <c r="A51" s="1" t="s">
        <v>34</v>
      </c>
      <c r="B51" s="2">
        <v>95014675</v>
      </c>
      <c r="C51" s="2">
        <v>95918344</v>
      </c>
      <c r="D51" s="2">
        <v>90677717</v>
      </c>
      <c r="E51" s="2">
        <v>85530266</v>
      </c>
      <c r="F51" s="2">
        <v>75765024</v>
      </c>
      <c r="G51" s="2">
        <v>77912538</v>
      </c>
      <c r="H51" s="3">
        <v>674518</v>
      </c>
      <c r="I51" s="3">
        <v>684830</v>
      </c>
      <c r="J51" s="3">
        <v>701380</v>
      </c>
      <c r="K51" s="3">
        <v>722908</v>
      </c>
      <c r="L51" s="3">
        <v>738658</v>
      </c>
      <c r="M51" s="3">
        <v>754859</v>
      </c>
      <c r="N51" s="2">
        <f>G51-B51</f>
        <v>-17102137</v>
      </c>
      <c r="O51" s="5">
        <f>N51/B51</f>
        <v>-0.17999469029389409</v>
      </c>
      <c r="P51" s="6">
        <f>G51/M51</f>
        <v>103.21469042562916</v>
      </c>
      <c r="Q51" s="1">
        <f>RANK(P51,$P$2:$P$52, 1)</f>
        <v>3</v>
      </c>
      <c r="R51" s="1" t="str">
        <f>IF(P51=$P$54,"average",IF(P51&gt;$P$54,"above average","below average"))</f>
        <v>below average</v>
      </c>
      <c r="S51" s="5">
        <f>G51/$G$53</f>
        <v>1.1212073921188651E-3</v>
      </c>
    </row>
    <row r="52" spans="1:19" x14ac:dyDescent="0.2">
      <c r="A52" s="1" t="s">
        <v>50</v>
      </c>
      <c r="B52" s="2">
        <v>51674879</v>
      </c>
      <c r="C52" s="2">
        <v>53162213</v>
      </c>
      <c r="D52" s="2">
        <v>51769558</v>
      </c>
      <c r="E52" s="2">
        <v>56980056</v>
      </c>
      <c r="F52" s="2">
        <v>49272569</v>
      </c>
      <c r="G52" s="2">
        <v>46448470</v>
      </c>
      <c r="H52" s="3">
        <v>564376</v>
      </c>
      <c r="I52" s="3">
        <v>567602</v>
      </c>
      <c r="J52" s="3">
        <v>576608</v>
      </c>
      <c r="K52" s="3">
        <v>582341</v>
      </c>
      <c r="L52" s="3">
        <v>583334</v>
      </c>
      <c r="M52" s="3">
        <v>586102</v>
      </c>
      <c r="N52" s="2">
        <f>G52-B52</f>
        <v>-5226409</v>
      </c>
      <c r="O52" s="5">
        <f>N52/B52</f>
        <v>-0.10114022714983038</v>
      </c>
      <c r="P52" s="6">
        <f>G52/M52</f>
        <v>79.24980634770057</v>
      </c>
      <c r="Q52" s="1">
        <f>RANK(P52,$P$2:$P$52, 1)</f>
        <v>1</v>
      </c>
      <c r="R52" s="1" t="str">
        <f>IF(P52=$P$54,"average",IF(P52&gt;$P$54,"above average","below average"))</f>
        <v>below average</v>
      </c>
      <c r="S52" s="5">
        <f>G52/$G$53</f>
        <v>6.6842088903086864E-4</v>
      </c>
    </row>
    <row r="53" spans="1:19" x14ac:dyDescent="0.2">
      <c r="A53" s="4" t="s">
        <v>66</v>
      </c>
      <c r="B53" s="2">
        <f>SUM(B2:B52)</f>
        <v>64562484824</v>
      </c>
      <c r="C53" s="2">
        <f>SUM(C2:C52)</f>
        <v>71657606735</v>
      </c>
      <c r="D53" s="2">
        <f>SUM(D2:D52)</f>
        <v>74453257415</v>
      </c>
      <c r="E53" s="2">
        <f>SUM(E2:E52)</f>
        <v>75891130103</v>
      </c>
      <c r="F53" s="2">
        <f>SUM(F2:F52)</f>
        <v>69836272095</v>
      </c>
      <c r="G53" s="2">
        <f>SUM(G2:G52)</f>
        <v>69489854016</v>
      </c>
      <c r="H53" s="2">
        <f>SUM(H2:H52)</f>
        <v>309338421</v>
      </c>
      <c r="I53" s="2">
        <f>SUM(I2:I52)</f>
        <v>311644280</v>
      </c>
      <c r="J53" s="2">
        <f>SUM(J2:J52)</f>
        <v>313993272</v>
      </c>
      <c r="K53" s="2">
        <f>SUM(K2:K52)</f>
        <v>316234505</v>
      </c>
      <c r="L53" s="2">
        <f>SUM(L2:L52)</f>
        <v>318622525</v>
      </c>
      <c r="M53" s="2">
        <f>SUM(M2:M52)</f>
        <v>321039839</v>
      </c>
      <c r="N53" s="2">
        <f>G53-B53</f>
        <v>4927369192</v>
      </c>
      <c r="O53" s="5">
        <f t="shared" ref="O3:O53" si="0">N53/B53</f>
        <v>7.6319385869862533E-2</v>
      </c>
      <c r="P53" s="6">
        <f t="shared" ref="P3:P53" si="1">G53/M53</f>
        <v>216.4524322976626</v>
      </c>
      <c r="Q53" s="1" t="s">
        <v>74</v>
      </c>
      <c r="R53" s="1" t="str">
        <f t="shared" ref="R3:R54" si="2">IF(P53=$P$54,"average",IF(P53&gt;$P$54,"above average","below average"))</f>
        <v>above average</v>
      </c>
      <c r="S53" s="5">
        <f t="shared" ref="S3:S54" si="3">G53/$G$53</f>
        <v>1</v>
      </c>
    </row>
    <row r="54" spans="1:19" x14ac:dyDescent="0.2">
      <c r="A54" s="4" t="s">
        <v>70</v>
      </c>
      <c r="P54" s="6">
        <f>AVERAGE(P2:P52)</f>
        <v>212.06324622521868</v>
      </c>
      <c r="Q54" s="1" t="s">
        <v>74</v>
      </c>
      <c r="R54" s="1" t="str">
        <f t="shared" si="2"/>
        <v>average</v>
      </c>
      <c r="S54" s="5" t="s">
        <v>74</v>
      </c>
    </row>
  </sheetData>
  <sortState ref="A2:S52">
    <sortCondition descending="1" ref="S2:S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baseColWidth="10" defaultRowHeight="16" x14ac:dyDescent="0.2"/>
  <sheetData>
    <row r="1" spans="1:2" x14ac:dyDescent="0.2">
      <c r="A1" t="s">
        <v>64</v>
      </c>
      <c r="B1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joint</vt:lpstr>
      <vt:lpstr>Source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2018-09-18T15:42:39Z</dcterms:created>
  <dcterms:modified xsi:type="dcterms:W3CDTF">2018-09-24T02:11:45Z</dcterms:modified>
</cp:coreProperties>
</file>