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12/"/>
    </mc:Choice>
  </mc:AlternateContent>
  <xr:revisionPtr revIDLastSave="0" documentId="8_{3783B6AF-2A1F-F84E-ABFE-5E8A121ADAC7}" xr6:coauthVersionLast="36" xr6:coauthVersionMax="36" xr10:uidLastSave="{00000000-0000-0000-0000-000000000000}"/>
  <bookViews>
    <workbookView xWindow="5580" yWindow="2360" windowWidth="27640" windowHeight="16940" activeTab="2" xr2:uid="{EB3FD4AA-82BF-4040-AAE4-325AB4716775}"/>
  </bookViews>
  <sheets>
    <sheet name="DNA_020" sheetId="2" r:id="rId1"/>
    <sheet name="DNA_021" sheetId="3" r:id="rId2"/>
    <sheet name="DNA_022" sheetId="4" r:id="rId3"/>
  </sheets>
  <externalReferences>
    <externalReference r:id="rId4"/>
    <externalReference r:id="rId5"/>
    <externalReference r:id="rId6"/>
  </externalReferences>
  <definedNames>
    <definedName name="_xlnm.Print_Area" localSheetId="0">DNA_020!$A$1:$L$99</definedName>
    <definedName name="_xlnm.Print_Area" localSheetId="1">DNA_021!$A$1:$L$99</definedName>
    <definedName name="_xlnm.Print_Area" localSheetId="2">DNA_022!$A$1:$L$99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D46" i="4" l="1"/>
  <c r="E46" i="4" s="1"/>
  <c r="D82" i="4"/>
  <c r="E82" i="4" s="1"/>
  <c r="D16" i="4"/>
  <c r="E16" i="4" s="1"/>
  <c r="D40" i="4"/>
  <c r="E40" i="4" s="1"/>
  <c r="D6" i="4"/>
  <c r="E6" i="4" s="1"/>
  <c r="D54" i="4"/>
  <c r="E54" i="4" s="1"/>
  <c r="D4" i="4"/>
  <c r="E4" i="4" s="1"/>
  <c r="D93" i="4"/>
  <c r="E93" i="4" s="1"/>
  <c r="D69" i="4"/>
  <c r="E69" i="4" s="1"/>
  <c r="D22" i="4"/>
  <c r="E22" i="4" s="1"/>
  <c r="D47" i="4"/>
  <c r="E47" i="4" s="1"/>
  <c r="D20" i="4"/>
  <c r="E20" i="4" s="1"/>
  <c r="D45" i="4"/>
  <c r="E45" i="4" s="1"/>
  <c r="D90" i="4"/>
  <c r="E90" i="4" s="1"/>
  <c r="D50" i="4"/>
  <c r="E50" i="4" s="1"/>
  <c r="D70" i="4"/>
  <c r="E70" i="4" s="1"/>
  <c r="D55" i="4"/>
  <c r="E55" i="4" s="1"/>
  <c r="D67" i="4"/>
  <c r="E67" i="4" s="1"/>
  <c r="D73" i="4"/>
  <c r="E73" i="4" s="1"/>
  <c r="D63" i="4"/>
  <c r="E63" i="4" s="1"/>
  <c r="D11" i="4"/>
  <c r="E11" i="4" s="1"/>
  <c r="D29" i="4"/>
  <c r="E29" i="4" s="1"/>
  <c r="D57" i="4"/>
  <c r="E57" i="4" s="1"/>
  <c r="D17" i="4"/>
  <c r="E17" i="4" s="1"/>
  <c r="D13" i="4"/>
  <c r="E13" i="4" s="1"/>
  <c r="D58" i="4"/>
  <c r="E58" i="4" s="1"/>
  <c r="D76" i="4"/>
  <c r="E76" i="4" s="1"/>
  <c r="D97" i="4" l="1"/>
  <c r="E97" i="4" s="1"/>
  <c r="D79" i="4"/>
  <c r="E79" i="4" s="1"/>
  <c r="D78" i="4"/>
  <c r="E78" i="4" s="1"/>
  <c r="D26" i="4"/>
  <c r="E26" i="4" s="1"/>
  <c r="D33" i="4"/>
  <c r="E33" i="4" s="1"/>
  <c r="D37" i="4"/>
  <c r="E37" i="4" s="1"/>
  <c r="D83" i="4"/>
  <c r="E83" i="4" s="1"/>
  <c r="D65" i="4"/>
  <c r="E65" i="4" s="1"/>
  <c r="D21" i="4"/>
  <c r="E21" i="4" s="1"/>
  <c r="D88" i="4"/>
  <c r="E88" i="4" s="1"/>
  <c r="D85" i="4"/>
  <c r="E85" i="4" s="1"/>
  <c r="D68" i="4"/>
  <c r="E68" i="4" s="1"/>
  <c r="D53" i="4"/>
  <c r="E53" i="4" s="1"/>
  <c r="D38" i="4"/>
  <c r="E38" i="4" s="1"/>
  <c r="D48" i="4"/>
  <c r="E48" i="4" s="1"/>
  <c r="D91" i="4"/>
  <c r="E91" i="4" s="1"/>
  <c r="D14" i="4"/>
  <c r="E14" i="4" s="1"/>
  <c r="D28" i="4"/>
  <c r="E28" i="4" s="1"/>
  <c r="D52" i="4"/>
  <c r="E52" i="4" s="1"/>
  <c r="D94" i="4"/>
  <c r="E94" i="4" s="1"/>
  <c r="D77" i="4"/>
  <c r="E77" i="4" s="1"/>
  <c r="D23" i="4"/>
  <c r="E23" i="4" s="1"/>
  <c r="D51" i="4"/>
  <c r="E51" i="4" s="1"/>
  <c r="D64" i="4"/>
  <c r="E64" i="4" s="1"/>
  <c r="D31" i="4"/>
  <c r="E31" i="4" s="1"/>
  <c r="D62" i="4"/>
  <c r="E62" i="4" s="1"/>
  <c r="D89" i="4"/>
  <c r="E89" i="4" s="1"/>
  <c r="D44" i="4"/>
  <c r="E44" i="4" s="1"/>
  <c r="D42" i="4"/>
  <c r="E42" i="4" s="1"/>
  <c r="D15" i="4"/>
  <c r="E15" i="4" s="1"/>
  <c r="D61" i="4"/>
  <c r="E61" i="4" s="1"/>
  <c r="D92" i="4"/>
  <c r="E92" i="4" s="1"/>
  <c r="D10" i="4"/>
  <c r="E10" i="4" s="1"/>
  <c r="D72" i="4"/>
  <c r="E72" i="4" s="1"/>
  <c r="D30" i="4"/>
  <c r="E30" i="4" s="1"/>
  <c r="D35" i="4"/>
  <c r="E35" i="4" s="1"/>
  <c r="D39" i="4"/>
  <c r="E39" i="4" s="1"/>
  <c r="D95" i="4"/>
  <c r="E95" i="4" s="1"/>
  <c r="D12" i="4"/>
  <c r="E12" i="4" s="1"/>
  <c r="D7" i="4"/>
  <c r="E7" i="4" s="1"/>
  <c r="D43" i="4"/>
  <c r="E43" i="4" s="1"/>
  <c r="D36" i="4"/>
  <c r="E36" i="4" s="1"/>
  <c r="D18" i="4"/>
  <c r="E18" i="4" s="1"/>
  <c r="D25" i="4"/>
  <c r="E25" i="4" s="1"/>
  <c r="D27" i="4"/>
  <c r="E27" i="4" s="1"/>
  <c r="D9" i="4"/>
  <c r="E9" i="4" s="1"/>
  <c r="D96" i="4"/>
  <c r="E96" i="4" s="1"/>
  <c r="D32" i="4"/>
  <c r="E32" i="4" s="1"/>
  <c r="D5" i="4"/>
  <c r="E5" i="4" s="1"/>
  <c r="D80" i="4"/>
  <c r="E80" i="4" s="1"/>
  <c r="D34" i="4"/>
  <c r="E34" i="4" s="1"/>
  <c r="D81" i="4"/>
  <c r="E81" i="4" s="1"/>
  <c r="D8" i="4"/>
  <c r="E8" i="4" s="1"/>
  <c r="D24" i="4"/>
  <c r="E24" i="4" s="1"/>
  <c r="D59" i="4"/>
  <c r="E59" i="4" s="1"/>
  <c r="D19" i="4"/>
  <c r="E19" i="4" s="1"/>
  <c r="D41" i="4"/>
  <c r="E41" i="4" s="1"/>
  <c r="D87" i="4"/>
  <c r="E87" i="4" s="1"/>
  <c r="D75" i="4"/>
  <c r="E75" i="4" s="1"/>
  <c r="D71" i="4"/>
  <c r="E71" i="4" s="1"/>
  <c r="D66" i="4"/>
  <c r="E66" i="4" s="1"/>
  <c r="D56" i="4"/>
  <c r="E56" i="4" s="1"/>
  <c r="D84" i="4" l="1"/>
  <c r="E84" i="4" s="1"/>
  <c r="D49" i="4"/>
  <c r="E49" i="4" s="1"/>
  <c r="D86" i="4"/>
  <c r="E86" i="4" s="1"/>
  <c r="D60" i="4"/>
  <c r="E60" i="4" s="1"/>
  <c r="D74" i="4"/>
  <c r="E74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D21" i="3" l="1"/>
  <c r="E21" i="3" s="1"/>
  <c r="D46" i="3"/>
  <c r="E46" i="3" s="1"/>
  <c r="D17" i="3"/>
  <c r="E17" i="3" s="1"/>
  <c r="D40" i="3"/>
  <c r="E40" i="3" s="1"/>
  <c r="D6" i="3"/>
  <c r="E6" i="3" s="1"/>
  <c r="D54" i="3"/>
  <c r="E54" i="3" s="1"/>
  <c r="D4" i="3"/>
  <c r="E4" i="3" s="1"/>
  <c r="D94" i="3"/>
  <c r="E94" i="3" s="1"/>
  <c r="D69" i="3"/>
  <c r="E69" i="3" s="1"/>
  <c r="D23" i="3"/>
  <c r="E23" i="3" s="1"/>
  <c r="D79" i="3"/>
  <c r="E79" i="3" s="1"/>
  <c r="D47" i="3"/>
  <c r="E47" i="3" s="1"/>
  <c r="D9" i="3"/>
  <c r="E9" i="3" s="1"/>
  <c r="D45" i="3"/>
  <c r="E45" i="3" s="1"/>
  <c r="D91" i="3"/>
  <c r="E91" i="3" s="1"/>
  <c r="D50" i="3"/>
  <c r="E50" i="3" s="1"/>
  <c r="D55" i="3"/>
  <c r="E55" i="3" s="1"/>
  <c r="D67" i="3"/>
  <c r="E67" i="3" s="1"/>
  <c r="D73" i="3"/>
  <c r="E73" i="3" s="1"/>
  <c r="D63" i="3"/>
  <c r="E63" i="3" s="1"/>
  <c r="D78" i="3"/>
  <c r="E78" i="3" s="1"/>
  <c r="D57" i="3"/>
  <c r="E57" i="3" s="1"/>
  <c r="D18" i="3"/>
  <c r="E18" i="3" s="1"/>
  <c r="D14" i="3"/>
  <c r="E14" i="3" s="1"/>
  <c r="D58" i="3"/>
  <c r="E58" i="3" s="1"/>
  <c r="D76" i="3" l="1"/>
  <c r="E76" i="3" s="1"/>
  <c r="D70" i="3"/>
  <c r="E70" i="3" s="1"/>
  <c r="D29" i="3"/>
  <c r="E29" i="3" s="1"/>
  <c r="D12" i="3"/>
  <c r="E12" i="3" s="1"/>
  <c r="D26" i="3"/>
  <c r="E26" i="3" s="1"/>
  <c r="D49" i="3"/>
  <c r="E49" i="3" s="1"/>
  <c r="D33" i="3"/>
  <c r="E33" i="3" s="1"/>
  <c r="D86" i="3"/>
  <c r="E86" i="3" s="1"/>
  <c r="D37" i="3"/>
  <c r="E37" i="3" s="1"/>
  <c r="D83" i="3"/>
  <c r="E83" i="3" s="1"/>
  <c r="D65" i="3"/>
  <c r="E65" i="3" s="1"/>
  <c r="D22" i="3"/>
  <c r="E22" i="3" s="1"/>
  <c r="D88" i="3"/>
  <c r="E88" i="3" s="1"/>
  <c r="D85" i="3"/>
  <c r="E85" i="3" s="1"/>
  <c r="D68" i="3"/>
  <c r="E68" i="3" s="1"/>
  <c r="D53" i="3"/>
  <c r="E53" i="3" s="1"/>
  <c r="D38" i="3"/>
  <c r="E38" i="3" s="1"/>
  <c r="D48" i="3"/>
  <c r="E48" i="3" s="1"/>
  <c r="D60" i="3"/>
  <c r="E60" i="3" s="1"/>
  <c r="D92" i="3"/>
  <c r="E92" i="3" s="1"/>
  <c r="D15" i="3"/>
  <c r="E15" i="3" s="1"/>
  <c r="D28" i="3"/>
  <c r="E28" i="3" s="1"/>
  <c r="D52" i="3"/>
  <c r="E52" i="3" s="1"/>
  <c r="D95" i="3"/>
  <c r="E95" i="3" s="1"/>
  <c r="D77" i="3"/>
  <c r="E77" i="3" s="1"/>
  <c r="D24" i="3"/>
  <c r="E24" i="3" s="1"/>
  <c r="D51" i="3"/>
  <c r="E51" i="3" s="1"/>
  <c r="D64" i="3"/>
  <c r="E64" i="3" s="1"/>
  <c r="D31" i="3"/>
  <c r="E31" i="3" s="1"/>
  <c r="D62" i="3"/>
  <c r="E62" i="3" s="1"/>
  <c r="D90" i="3"/>
  <c r="E90" i="3" s="1"/>
  <c r="D44" i="3"/>
  <c r="E44" i="3" s="1"/>
  <c r="D42" i="3"/>
  <c r="E42" i="3" s="1"/>
  <c r="D16" i="3"/>
  <c r="E16" i="3" s="1"/>
  <c r="D61" i="3"/>
  <c r="E61" i="3" s="1"/>
  <c r="D93" i="3"/>
  <c r="E93" i="3" s="1"/>
  <c r="D11" i="3"/>
  <c r="E11" i="3" s="1"/>
  <c r="D72" i="3"/>
  <c r="E72" i="3" s="1"/>
  <c r="D30" i="3"/>
  <c r="E30" i="3" s="1"/>
  <c r="D35" i="3"/>
  <c r="E35" i="3" s="1"/>
  <c r="D39" i="3"/>
  <c r="E39" i="3" s="1"/>
  <c r="D96" i="3"/>
  <c r="E96" i="3" s="1"/>
  <c r="D13" i="3"/>
  <c r="E13" i="3" s="1"/>
  <c r="D7" i="3"/>
  <c r="E7" i="3" s="1"/>
  <c r="D43" i="3"/>
  <c r="E43" i="3" s="1"/>
  <c r="D36" i="3"/>
  <c r="E36" i="3" s="1"/>
  <c r="D19" i="3"/>
  <c r="E19" i="3" s="1"/>
  <c r="D89" i="3"/>
  <c r="E89" i="3" s="1"/>
  <c r="D27" i="3"/>
  <c r="E27" i="3" s="1"/>
  <c r="D10" i="3"/>
  <c r="E10" i="3" s="1"/>
  <c r="D97" i="3"/>
  <c r="E97" i="3" s="1"/>
  <c r="D32" i="3"/>
  <c r="E32" i="3" s="1"/>
  <c r="D5" i="3"/>
  <c r="E5" i="3" s="1"/>
  <c r="D80" i="3"/>
  <c r="E80" i="3" s="1"/>
  <c r="D34" i="3"/>
  <c r="E34" i="3" s="1"/>
  <c r="D81" i="3"/>
  <c r="E81" i="3" s="1"/>
  <c r="D8" i="3"/>
  <c r="E8" i="3" s="1"/>
  <c r="D25" i="3"/>
  <c r="E25" i="3" s="1"/>
  <c r="D59" i="3"/>
  <c r="E59" i="3" s="1"/>
  <c r="D20" i="3"/>
  <c r="E20" i="3" s="1"/>
  <c r="D41" i="3"/>
  <c r="E41" i="3" s="1"/>
  <c r="D87" i="3"/>
  <c r="E87" i="3" s="1"/>
  <c r="D75" i="3"/>
  <c r="E75" i="3" s="1"/>
  <c r="D71" i="3"/>
  <c r="E71" i="3" s="1"/>
  <c r="D66" i="3"/>
  <c r="E66" i="3" s="1"/>
  <c r="D56" i="3"/>
  <c r="E56" i="3" s="1"/>
  <c r="D82" i="3" l="1"/>
  <c r="E82" i="3" s="1"/>
  <c r="D74" i="3"/>
  <c r="E74" i="3" s="1"/>
  <c r="D84" i="3"/>
  <c r="E84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17" i="2" l="1"/>
  <c r="E17" i="2" s="1"/>
  <c r="D6" i="2"/>
  <c r="E6" i="2" s="1"/>
  <c r="D97" i="2"/>
  <c r="E97" i="2" s="1"/>
  <c r="D81" i="2"/>
  <c r="E81" i="2" s="1"/>
  <c r="D54" i="2"/>
  <c r="E54" i="2" s="1"/>
  <c r="D4" i="2"/>
  <c r="E4" i="2" s="1"/>
  <c r="D93" i="2"/>
  <c r="E93" i="2" s="1"/>
  <c r="D69" i="2"/>
  <c r="E69" i="2" s="1"/>
  <c r="D27" i="2"/>
  <c r="E27" i="2" s="1"/>
  <c r="D74" i="2"/>
  <c r="E74" i="2" s="1"/>
  <c r="D23" i="2"/>
  <c r="E23" i="2" s="1"/>
  <c r="D47" i="2"/>
  <c r="E47" i="2" s="1"/>
  <c r="D9" i="2"/>
  <c r="E9" i="2" s="1"/>
  <c r="D21" i="2"/>
  <c r="E21" i="2" s="1"/>
  <c r="D46" i="2"/>
  <c r="E46" i="2" s="1"/>
  <c r="D45" i="2"/>
  <c r="E45" i="2" s="1"/>
  <c r="D90" i="2"/>
  <c r="E90" i="2" s="1"/>
  <c r="D50" i="2"/>
  <c r="E50" i="2" s="1"/>
  <c r="D55" i="2"/>
  <c r="E55" i="2" s="1"/>
  <c r="D67" i="2"/>
  <c r="E67" i="2" s="1"/>
  <c r="D73" i="2"/>
  <c r="E73" i="2" s="1"/>
  <c r="D63" i="2"/>
  <c r="E63" i="2" s="1"/>
  <c r="D12" i="2"/>
  <c r="E12" i="2" s="1"/>
  <c r="D78" i="2"/>
  <c r="E78" i="2" s="1"/>
  <c r="D30" i="2"/>
  <c r="E30" i="2" s="1"/>
  <c r="D57" i="2"/>
  <c r="E57" i="2" s="1"/>
  <c r="D18" i="2"/>
  <c r="E18" i="2" s="1"/>
  <c r="D14" i="2"/>
  <c r="E14" i="2" s="1"/>
  <c r="D58" i="2"/>
  <c r="E58" i="2" s="1"/>
  <c r="D76" i="2"/>
  <c r="E76" i="2" s="1"/>
  <c r="D70" i="2" l="1"/>
  <c r="E70" i="2" s="1"/>
  <c r="D34" i="2"/>
  <c r="E34" i="2" s="1"/>
  <c r="D38" i="2"/>
  <c r="E38" i="2" s="1"/>
  <c r="D82" i="2"/>
  <c r="E82" i="2" s="1"/>
  <c r="D65" i="2"/>
  <c r="E65" i="2" s="1"/>
  <c r="D22" i="2"/>
  <c r="E22" i="2" s="1"/>
  <c r="D87" i="2"/>
  <c r="E87" i="2" s="1"/>
  <c r="D84" i="2"/>
  <c r="E84" i="2" s="1"/>
  <c r="D68" i="2"/>
  <c r="E68" i="2" s="1"/>
  <c r="D53" i="2"/>
  <c r="E53" i="2" s="1"/>
  <c r="D39" i="2"/>
  <c r="E39" i="2" s="1"/>
  <c r="D48" i="2"/>
  <c r="E48" i="2" s="1"/>
  <c r="D60" i="2"/>
  <c r="E60" i="2" s="1"/>
  <c r="D91" i="2"/>
  <c r="E91" i="2" s="1"/>
  <c r="D15" i="2"/>
  <c r="E15" i="2" s="1"/>
  <c r="D29" i="2"/>
  <c r="E29" i="2" s="1"/>
  <c r="D52" i="2"/>
  <c r="E52" i="2" s="1"/>
  <c r="D94" i="2"/>
  <c r="E94" i="2" s="1"/>
  <c r="D77" i="2"/>
  <c r="E77" i="2" s="1"/>
  <c r="D24" i="2"/>
  <c r="E24" i="2" s="1"/>
  <c r="D51" i="2"/>
  <c r="E51" i="2" s="1"/>
  <c r="D64" i="2"/>
  <c r="E64" i="2" s="1"/>
  <c r="D32" i="2"/>
  <c r="E32" i="2" s="1"/>
  <c r="D62" i="2"/>
  <c r="E62" i="2" s="1"/>
  <c r="D89" i="2"/>
  <c r="E89" i="2" s="1"/>
  <c r="D44" i="2"/>
  <c r="E44" i="2" s="1"/>
  <c r="D42" i="2"/>
  <c r="E42" i="2" s="1"/>
  <c r="D16" i="2"/>
  <c r="E16" i="2" s="1"/>
  <c r="D61" i="2"/>
  <c r="E61" i="2" s="1"/>
  <c r="D92" i="2"/>
  <c r="E92" i="2" s="1"/>
  <c r="D11" i="2"/>
  <c r="E11" i="2" s="1"/>
  <c r="D72" i="2"/>
  <c r="E72" i="2" s="1"/>
  <c r="D31" i="2"/>
  <c r="E31" i="2" s="1"/>
  <c r="D36" i="2"/>
  <c r="E36" i="2" s="1"/>
  <c r="D40" i="2"/>
  <c r="E40" i="2" s="1"/>
  <c r="D95" i="2"/>
  <c r="E95" i="2" s="1"/>
  <c r="D13" i="2"/>
  <c r="E13" i="2" s="1"/>
  <c r="D7" i="2"/>
  <c r="E7" i="2" s="1"/>
  <c r="D43" i="2"/>
  <c r="E43" i="2" s="1"/>
  <c r="D37" i="2"/>
  <c r="E37" i="2" s="1"/>
  <c r="D19" i="2"/>
  <c r="E19" i="2" s="1"/>
  <c r="D88" i="2"/>
  <c r="E88" i="2" s="1"/>
  <c r="D26" i="2"/>
  <c r="E26" i="2" s="1"/>
  <c r="D28" i="2"/>
  <c r="E28" i="2" s="1"/>
  <c r="D10" i="2"/>
  <c r="E10" i="2" s="1"/>
  <c r="D96" i="2"/>
  <c r="E96" i="2" s="1"/>
  <c r="D33" i="2"/>
  <c r="E33" i="2" s="1"/>
  <c r="D5" i="2"/>
  <c r="E5" i="2" s="1"/>
  <c r="D79" i="2"/>
  <c r="E79" i="2" s="1"/>
  <c r="D35" i="2"/>
  <c r="E35" i="2" s="1"/>
  <c r="D80" i="2"/>
  <c r="E80" i="2" s="1"/>
  <c r="D8" i="2"/>
  <c r="E8" i="2" s="1"/>
  <c r="D25" i="2"/>
  <c r="E25" i="2" s="1"/>
  <c r="D59" i="2"/>
  <c r="E59" i="2" s="1"/>
  <c r="D20" i="2"/>
  <c r="E20" i="2" s="1"/>
  <c r="D41" i="2"/>
  <c r="E41" i="2" s="1"/>
  <c r="D86" i="2"/>
  <c r="E86" i="2" s="1"/>
  <c r="D75" i="2"/>
  <c r="E75" i="2" s="1"/>
  <c r="D71" i="2"/>
  <c r="E71" i="2" s="1"/>
  <c r="D66" i="2"/>
  <c r="E66" i="2" s="1"/>
  <c r="D56" i="2"/>
  <c r="E56" i="2" s="1"/>
  <c r="D85" i="2" l="1"/>
  <c r="E85" i="2" s="1"/>
  <c r="D49" i="2"/>
  <c r="E49" i="2" s="1"/>
  <c r="D83" i="2"/>
  <c r="E83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<sst xmlns="http://schemas.openxmlformats.org/spreadsheetml/2006/main" count="18" uniqueCount="6">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</sst>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50C39DB2-138A-FB4C-A7DD-FDE6C386CC25}"/>
    <cellStyle name="Normal" xfId="0" builtinId="0"/>
    <cellStyle name="Normal 2" xfId="1" xr:uid="{757C7B3E-2336-F946-A9D5-FCE0D3D3335E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3-2148-8166-41659BFD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9-8847-A6EA-666DA357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A-5E4D-8E62-D73C7CCD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8A76D-64E3-4F46-9D81-53423011A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70863-1EBA-ED48-9AC5-60EBF63DC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B96C8-D87D-DB4A-BD11-15BDDFAC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20/Noyes_012_DNA_020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21/Noyes_012_DNA_021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22/Noyes_012_DNA_022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Noyes_012_DNA_020_qMQC</v>
          </cell>
        </row>
        <row r="5">
          <cell r="T5" t="str">
            <v>A01</v>
          </cell>
          <cell r="U5" t="str">
            <v>USDA1109</v>
          </cell>
        </row>
        <row r="6">
          <cell r="T6" t="str">
            <v>A02</v>
          </cell>
          <cell r="U6" t="str">
            <v>USDA826</v>
          </cell>
        </row>
        <row r="7">
          <cell r="T7" t="str">
            <v>A03</v>
          </cell>
          <cell r="U7" t="str">
            <v>USDA936</v>
          </cell>
        </row>
        <row r="8">
          <cell r="T8" t="str">
            <v>A04</v>
          </cell>
          <cell r="U8" t="str">
            <v>USDA666</v>
          </cell>
        </row>
        <row r="9">
          <cell r="T9" t="str">
            <v>A05</v>
          </cell>
          <cell r="U9" t="str">
            <v>USDA1136</v>
          </cell>
        </row>
        <row r="10">
          <cell r="T10" t="str">
            <v>A06</v>
          </cell>
          <cell r="U10" t="str">
            <v>USDA1052</v>
          </cell>
        </row>
        <row r="11">
          <cell r="T11" t="str">
            <v>A07</v>
          </cell>
          <cell r="U11" t="str">
            <v>USDA792</v>
          </cell>
        </row>
        <row r="12">
          <cell r="T12" t="str">
            <v>A08</v>
          </cell>
          <cell r="U12" t="str">
            <v>USDA1090</v>
          </cell>
        </row>
        <row r="13">
          <cell r="T13" t="str">
            <v>A09</v>
          </cell>
          <cell r="U13" t="str">
            <v>USDA706</v>
          </cell>
        </row>
        <row r="14">
          <cell r="T14" t="str">
            <v>A10</v>
          </cell>
          <cell r="U14" t="str">
            <v>USDA944</v>
          </cell>
        </row>
        <row r="15">
          <cell r="T15" t="str">
            <v>A11</v>
          </cell>
          <cell r="U15" t="str">
            <v>USDA890</v>
          </cell>
        </row>
        <row r="16">
          <cell r="T16" t="str">
            <v>A12</v>
          </cell>
          <cell r="U16" t="str">
            <v>USDA1012</v>
          </cell>
        </row>
        <row r="17">
          <cell r="T17" t="str">
            <v>B01</v>
          </cell>
          <cell r="U17" t="str">
            <v>USDA1048</v>
          </cell>
        </row>
        <row r="18">
          <cell r="T18" t="str">
            <v>B02</v>
          </cell>
          <cell r="U18" t="str">
            <v>USDA1067</v>
          </cell>
        </row>
        <row r="19">
          <cell r="T19" t="str">
            <v>B03</v>
          </cell>
          <cell r="U19" t="str">
            <v>USDA1105</v>
          </cell>
        </row>
        <row r="20">
          <cell r="T20" t="str">
            <v>B04</v>
          </cell>
          <cell r="U20" t="str">
            <v>USDA964</v>
          </cell>
        </row>
        <row r="21">
          <cell r="T21" t="str">
            <v>B05</v>
          </cell>
          <cell r="U21" t="str">
            <v>USDA1145</v>
          </cell>
        </row>
        <row r="22">
          <cell r="T22" t="str">
            <v>B06</v>
          </cell>
          <cell r="U22" t="str">
            <v>USDA1046</v>
          </cell>
        </row>
        <row r="23">
          <cell r="T23" t="str">
            <v>B07</v>
          </cell>
          <cell r="U23" t="str">
            <v>USDA1003</v>
          </cell>
        </row>
        <row r="24">
          <cell r="T24" t="str">
            <v>B08</v>
          </cell>
          <cell r="U24" t="str">
            <v>USDA956</v>
          </cell>
        </row>
        <row r="25">
          <cell r="T25" t="str">
            <v>B09</v>
          </cell>
          <cell r="U25" t="str">
            <v>USDA1031</v>
          </cell>
        </row>
        <row r="26">
          <cell r="T26" t="str">
            <v>B10</v>
          </cell>
          <cell r="U26" t="str">
            <v>USDA1057</v>
          </cell>
        </row>
        <row r="27">
          <cell r="T27" t="str">
            <v>B11</v>
          </cell>
          <cell r="U27" t="str">
            <v>USDA1097</v>
          </cell>
        </row>
        <row r="28">
          <cell r="T28" t="str">
            <v>B12</v>
          </cell>
          <cell r="U28" t="str">
            <v>USDA1065</v>
          </cell>
        </row>
        <row r="29">
          <cell r="T29" t="str">
            <v>C01</v>
          </cell>
          <cell r="U29" t="str">
            <v>USDA1022</v>
          </cell>
        </row>
        <row r="30">
          <cell r="T30" t="str">
            <v>C02</v>
          </cell>
          <cell r="U30" t="str">
            <v>USDA1163</v>
          </cell>
        </row>
        <row r="31">
          <cell r="T31" t="str">
            <v>C03</v>
          </cell>
          <cell r="U31" t="str">
            <v>USDA1041</v>
          </cell>
        </row>
        <row r="32">
          <cell r="T32" t="str">
            <v>C04</v>
          </cell>
          <cell r="U32" t="str">
            <v>USDA1132</v>
          </cell>
        </row>
        <row r="33">
          <cell r="T33" t="str">
            <v>C05</v>
          </cell>
          <cell r="U33" t="str">
            <v>USDA1175</v>
          </cell>
        </row>
        <row r="34">
          <cell r="T34" t="str">
            <v>C06</v>
          </cell>
          <cell r="U34" t="str">
            <v>USDA1087</v>
          </cell>
        </row>
        <row r="35">
          <cell r="T35" t="str">
            <v>C07</v>
          </cell>
          <cell r="U35" t="str">
            <v>USDA941</v>
          </cell>
        </row>
        <row r="36">
          <cell r="T36" t="str">
            <v>C08</v>
          </cell>
          <cell r="U36" t="str">
            <v>USDA680</v>
          </cell>
        </row>
        <row r="37">
          <cell r="T37" t="str">
            <v>C09</v>
          </cell>
          <cell r="U37" t="str">
            <v>USDA1171</v>
          </cell>
        </row>
        <row r="38">
          <cell r="T38" t="str">
            <v>C10</v>
          </cell>
          <cell r="U38" t="str">
            <v>USDA961</v>
          </cell>
        </row>
        <row r="39">
          <cell r="T39" t="str">
            <v>C11</v>
          </cell>
          <cell r="U39" t="str">
            <v>USDA1094</v>
          </cell>
        </row>
        <row r="40">
          <cell r="T40" t="str">
            <v>C12</v>
          </cell>
          <cell r="U40" t="str">
            <v>USDA908</v>
          </cell>
        </row>
        <row r="41">
          <cell r="T41" t="str">
            <v>D01</v>
          </cell>
          <cell r="U41" t="str">
            <v>USDA1027</v>
          </cell>
        </row>
        <row r="43">
          <cell r="T43" t="str">
            <v>D03</v>
          </cell>
          <cell r="U43" t="str">
            <v>USDA858</v>
          </cell>
        </row>
        <row r="44">
          <cell r="T44" t="str">
            <v>D04</v>
          </cell>
          <cell r="U44" t="str">
            <v>USDA799</v>
          </cell>
        </row>
        <row r="45">
          <cell r="T45" t="str">
            <v>D05</v>
          </cell>
          <cell r="U45" t="str">
            <v>USDA1063</v>
          </cell>
        </row>
        <row r="46">
          <cell r="T46" t="str">
            <v>D06</v>
          </cell>
          <cell r="U46" t="str">
            <v>USDA1161</v>
          </cell>
        </row>
        <row r="47">
          <cell r="T47" t="str">
            <v>D07</v>
          </cell>
          <cell r="U47" t="str">
            <v>USDA1079</v>
          </cell>
        </row>
        <row r="48">
          <cell r="T48" t="str">
            <v>D08</v>
          </cell>
          <cell r="U48" t="str">
            <v>USDA990</v>
          </cell>
        </row>
        <row r="49">
          <cell r="T49" t="str">
            <v>D09</v>
          </cell>
          <cell r="U49" t="str">
            <v>USDA1167</v>
          </cell>
        </row>
        <row r="50">
          <cell r="T50" t="str">
            <v>D10</v>
          </cell>
          <cell r="U50" t="str">
            <v>USDA1051</v>
          </cell>
        </row>
        <row r="51">
          <cell r="T51" t="str">
            <v>D11</v>
          </cell>
          <cell r="U51" t="str">
            <v>USDA670</v>
          </cell>
        </row>
        <row r="52">
          <cell r="T52" t="str">
            <v>D12</v>
          </cell>
          <cell r="U52" t="str">
            <v>USDA1112</v>
          </cell>
        </row>
        <row r="53">
          <cell r="T53" t="str">
            <v>E01</v>
          </cell>
          <cell r="U53" t="str">
            <v>USDA976</v>
          </cell>
        </row>
        <row r="54">
          <cell r="T54" t="str">
            <v>E02</v>
          </cell>
          <cell r="U54" t="str">
            <v>USDA1131</v>
          </cell>
        </row>
        <row r="55">
          <cell r="T55" t="str">
            <v>E03</v>
          </cell>
          <cell r="U55" t="str">
            <v>USDA763</v>
          </cell>
        </row>
        <row r="56">
          <cell r="T56" t="str">
            <v>E04</v>
          </cell>
          <cell r="U56" t="str">
            <v>USDA955</v>
          </cell>
        </row>
        <row r="57">
          <cell r="T57" t="str">
            <v>E05</v>
          </cell>
          <cell r="U57" t="str">
            <v>USDA1017</v>
          </cell>
        </row>
        <row r="58">
          <cell r="T58" t="str">
            <v>E06</v>
          </cell>
          <cell r="U58" t="str">
            <v>USDA1172</v>
          </cell>
        </row>
        <row r="59">
          <cell r="T59" t="str">
            <v>E07</v>
          </cell>
          <cell r="U59" t="str">
            <v>USDA1127</v>
          </cell>
        </row>
        <row r="60">
          <cell r="T60" t="str">
            <v>E08</v>
          </cell>
          <cell r="U60" t="str">
            <v>USDA1133</v>
          </cell>
        </row>
        <row r="61">
          <cell r="T61" t="str">
            <v>E09</v>
          </cell>
          <cell r="U61" t="str">
            <v>USDA1011</v>
          </cell>
        </row>
        <row r="62">
          <cell r="T62" t="str">
            <v>E10</v>
          </cell>
          <cell r="U62" t="str">
            <v>USDA1212</v>
          </cell>
        </row>
        <row r="63">
          <cell r="T63" t="str">
            <v>E11</v>
          </cell>
          <cell r="U63" t="str">
            <v>USDA1069</v>
          </cell>
        </row>
        <row r="64">
          <cell r="T64" t="str">
            <v>E12</v>
          </cell>
          <cell r="U64" t="str">
            <v>USDA1028</v>
          </cell>
        </row>
        <row r="65">
          <cell r="T65" t="str">
            <v>F01</v>
          </cell>
          <cell r="U65" t="str">
            <v>USDA1159</v>
          </cell>
        </row>
        <row r="66">
          <cell r="T66" t="str">
            <v>F02</v>
          </cell>
          <cell r="U66" t="str">
            <v>USDA864</v>
          </cell>
        </row>
        <row r="67">
          <cell r="T67" t="str">
            <v>F03</v>
          </cell>
          <cell r="U67" t="str">
            <v>USDA1110</v>
          </cell>
        </row>
        <row r="68">
          <cell r="T68" t="str">
            <v>F04</v>
          </cell>
          <cell r="U68" t="str">
            <v>USDA787</v>
          </cell>
        </row>
        <row r="69">
          <cell r="T69" t="str">
            <v>F05</v>
          </cell>
          <cell r="U69" t="str">
            <v>USDA1036</v>
          </cell>
        </row>
        <row r="70">
          <cell r="T70" t="str">
            <v>F06</v>
          </cell>
          <cell r="U70" t="str">
            <v>USDA1008</v>
          </cell>
        </row>
        <row r="71">
          <cell r="T71" t="str">
            <v>F07</v>
          </cell>
          <cell r="U71" t="str">
            <v>USDA841</v>
          </cell>
        </row>
        <row r="72">
          <cell r="T72" t="str">
            <v>F08</v>
          </cell>
          <cell r="U72" t="str">
            <v>USDA966</v>
          </cell>
        </row>
        <row r="73">
          <cell r="T73" t="str">
            <v>F09</v>
          </cell>
          <cell r="U73" t="str">
            <v>USDA997</v>
          </cell>
        </row>
        <row r="74">
          <cell r="T74" t="str">
            <v>F10</v>
          </cell>
          <cell r="U74" t="str">
            <v>USDA932</v>
          </cell>
        </row>
        <row r="75">
          <cell r="T75" t="str">
            <v>F11</v>
          </cell>
          <cell r="U75" t="str">
            <v>USDA1116</v>
          </cell>
        </row>
        <row r="76">
          <cell r="T76" t="str">
            <v>F12</v>
          </cell>
          <cell r="U76" t="str">
            <v>USDA991</v>
          </cell>
        </row>
        <row r="77">
          <cell r="T77" t="str">
            <v>G01</v>
          </cell>
          <cell r="U77" t="str">
            <v>USDA1119</v>
          </cell>
        </row>
        <row r="78">
          <cell r="T78" t="str">
            <v>G02</v>
          </cell>
          <cell r="U78" t="str">
            <v>USDA1016</v>
          </cell>
        </row>
        <row r="79">
          <cell r="T79" t="str">
            <v>G03</v>
          </cell>
          <cell r="U79" t="str">
            <v>USDA1123</v>
          </cell>
        </row>
        <row r="80">
          <cell r="T80" t="str">
            <v>G04</v>
          </cell>
          <cell r="U80" t="str">
            <v>USDA1035</v>
          </cell>
        </row>
        <row r="82">
          <cell r="T82" t="str">
            <v>G06</v>
          </cell>
          <cell r="U82" t="str">
            <v>USDA1176</v>
          </cell>
        </row>
        <row r="83">
          <cell r="T83" t="str">
            <v>G07</v>
          </cell>
          <cell r="U83" t="str">
            <v>USDA1118</v>
          </cell>
        </row>
        <row r="84">
          <cell r="T84" t="str">
            <v>G08</v>
          </cell>
          <cell r="U84" t="str">
            <v>USDA935</v>
          </cell>
        </row>
        <row r="85">
          <cell r="T85" t="str">
            <v>G09</v>
          </cell>
          <cell r="U85" t="str">
            <v>USDA1120</v>
          </cell>
        </row>
        <row r="86">
          <cell r="T86" t="str">
            <v>G10</v>
          </cell>
          <cell r="U86" t="str">
            <v>USDA809</v>
          </cell>
        </row>
        <row r="87">
          <cell r="T87" t="str">
            <v>G11</v>
          </cell>
          <cell r="U87" t="str">
            <v>USDA949</v>
          </cell>
        </row>
        <row r="88">
          <cell r="T88" t="str">
            <v>G12</v>
          </cell>
          <cell r="U88" t="str">
            <v>USDA1068</v>
          </cell>
        </row>
        <row r="89">
          <cell r="T89" t="str">
            <v>H01</v>
          </cell>
          <cell r="U89" t="str">
            <v>USDA1111</v>
          </cell>
        </row>
        <row r="90">
          <cell r="T90" t="str">
            <v>H02</v>
          </cell>
          <cell r="U90" t="str">
            <v>USDA926</v>
          </cell>
        </row>
        <row r="91">
          <cell r="T91" t="str">
            <v>H03</v>
          </cell>
          <cell r="U91" t="str">
            <v>USDA980</v>
          </cell>
        </row>
        <row r="92">
          <cell r="T92" t="str">
            <v>H04</v>
          </cell>
          <cell r="U92" t="str">
            <v>USDA1037</v>
          </cell>
        </row>
        <row r="93">
          <cell r="T93" t="str">
            <v>H05</v>
          </cell>
          <cell r="U93" t="str">
            <v>USDA1070</v>
          </cell>
        </row>
        <row r="94">
          <cell r="T94" t="str">
            <v>H06</v>
          </cell>
          <cell r="U94" t="str">
            <v>USDA998</v>
          </cell>
        </row>
        <row r="95">
          <cell r="T95" t="str">
            <v>H07</v>
          </cell>
          <cell r="U95" t="str">
            <v>USDA663</v>
          </cell>
        </row>
        <row r="96">
          <cell r="T96" t="str">
            <v>H08</v>
          </cell>
          <cell r="U96" t="str">
            <v>USDA1019</v>
          </cell>
        </row>
        <row r="97">
          <cell r="T97" t="str">
            <v>H09</v>
          </cell>
          <cell r="U97" t="str">
            <v>USDA978</v>
          </cell>
        </row>
        <row r="98">
          <cell r="T98" t="str">
            <v>H10</v>
          </cell>
          <cell r="U98" t="str">
            <v>USDA1038</v>
          </cell>
        </row>
        <row r="99">
          <cell r="T99" t="str">
            <v>H11</v>
          </cell>
          <cell r="U99" t="str">
            <v>USDA959</v>
          </cell>
        </row>
        <row r="100">
          <cell r="T100" t="str">
            <v>H12</v>
          </cell>
          <cell r="U100" t="str">
            <v>USDA1026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675206.13214731356</v>
          </cell>
        </row>
        <row r="4">
          <cell r="Z4">
            <v>1070105.7281464108</v>
          </cell>
        </row>
        <row r="5">
          <cell r="Z5">
            <v>443296.17352347163</v>
          </cell>
        </row>
        <row r="6">
          <cell r="Z6">
            <v>138873.97187669578</v>
          </cell>
        </row>
        <row r="7">
          <cell r="Z7">
            <v>315876.48391309078</v>
          </cell>
        </row>
        <row r="8">
          <cell r="Z8">
            <v>476128.4235921668</v>
          </cell>
        </row>
        <row r="9">
          <cell r="Z9">
            <v>184775.31170291986</v>
          </cell>
        </row>
        <row r="10">
          <cell r="Z10">
            <v>695974.08580649912</v>
          </cell>
        </row>
        <row r="11">
          <cell r="Z11">
            <v>246172.35672216525</v>
          </cell>
        </row>
        <row r="12">
          <cell r="Z12">
            <v>2250730.4958452806</v>
          </cell>
        </row>
        <row r="13">
          <cell r="Z13">
            <v>411402.81888283603</v>
          </cell>
        </row>
        <row r="14">
          <cell r="Z14">
            <v>146085.42183278105</v>
          </cell>
        </row>
        <row r="15">
          <cell r="Z15">
            <v>1409798.8960017394</v>
          </cell>
        </row>
        <row r="16">
          <cell r="Z16">
            <v>413795.32046512683</v>
          </cell>
        </row>
        <row r="17">
          <cell r="Z17">
            <v>728193.95257007878</v>
          </cell>
        </row>
        <row r="18">
          <cell r="Z18">
            <v>501119.31190209853</v>
          </cell>
        </row>
        <row r="19">
          <cell r="Z19">
            <v>957928.79146811867</v>
          </cell>
        </row>
        <row r="20">
          <cell r="Z20">
            <v>621788.65561937448</v>
          </cell>
        </row>
        <row r="21">
          <cell r="Z21">
            <v>1078142.5766911209</v>
          </cell>
        </row>
        <row r="22">
          <cell r="Z22">
            <v>5096785.7468213243</v>
          </cell>
        </row>
        <row r="23">
          <cell r="Z23">
            <v>121012128.66885059</v>
          </cell>
        </row>
        <row r="24">
          <cell r="Z24">
            <v>220896.54460408798</v>
          </cell>
        </row>
        <row r="25">
          <cell r="Z25">
            <v>768615.02605169395</v>
          </cell>
        </row>
        <row r="26">
          <cell r="Z26">
            <v>1471804.4066192424</v>
          </cell>
        </row>
        <row r="27">
          <cell r="Z27">
            <v>47908326.981330119</v>
          </cell>
        </row>
        <row r="28">
          <cell r="Z28">
            <v>652970.17868726701</v>
          </cell>
        </row>
        <row r="29">
          <cell r="Z29">
            <v>393796.99246744189</v>
          </cell>
        </row>
        <row r="30">
          <cell r="Z30">
            <v>4075451.5291758329</v>
          </cell>
        </row>
        <row r="31">
          <cell r="Z31">
            <v>561868.72564780386</v>
          </cell>
        </row>
        <row r="32">
          <cell r="Z32">
            <v>437584.89099085022</v>
          </cell>
        </row>
        <row r="33">
          <cell r="Z33">
            <v>2227266.8178002718</v>
          </cell>
        </row>
        <row r="34">
          <cell r="Z34">
            <v>361783.7847612793</v>
          </cell>
        </row>
        <row r="35">
          <cell r="Z35">
            <v>884200.0939769051</v>
          </cell>
        </row>
        <row r="36">
          <cell r="Z36">
            <v>2305798.9994411431</v>
          </cell>
        </row>
        <row r="37">
          <cell r="Z37">
            <v>843488.28226140758</v>
          </cell>
        </row>
        <row r="38">
          <cell r="Z38">
            <v>2520970.305248261</v>
          </cell>
        </row>
        <row r="39">
          <cell r="Z39">
            <v>9602108.7743287273</v>
          </cell>
        </row>
        <row r="41">
          <cell r="Z41">
            <v>804712.74107407266</v>
          </cell>
        </row>
        <row r="42">
          <cell r="Z42">
            <v>3300025.2946983776</v>
          </cell>
        </row>
        <row r="43">
          <cell r="Z43">
            <v>378033.48836405977</v>
          </cell>
        </row>
        <row r="44">
          <cell r="Z44">
            <v>296631.07163732185</v>
          </cell>
        </row>
        <row r="45">
          <cell r="Z45">
            <v>3013270.2211069143</v>
          </cell>
        </row>
        <row r="46">
          <cell r="Z46">
            <v>72717.644191581523</v>
          </cell>
        </row>
        <row r="47">
          <cell r="Z47">
            <v>628719.12222628132</v>
          </cell>
        </row>
        <row r="48">
          <cell r="Z48">
            <v>619270.59688028484</v>
          </cell>
        </row>
        <row r="49">
          <cell r="Z49">
            <v>2521549.0798154012</v>
          </cell>
        </row>
        <row r="50">
          <cell r="Z50">
            <v>46979.599561951916</v>
          </cell>
        </row>
        <row r="51">
          <cell r="Z51">
            <v>117838.49880239561</v>
          </cell>
        </row>
        <row r="52">
          <cell r="Z52">
            <v>2109799.7043370581</v>
          </cell>
        </row>
        <row r="53">
          <cell r="Z53">
            <v>2903959.1279163747</v>
          </cell>
        </row>
        <row r="54">
          <cell r="Z54">
            <v>2166700.085200015</v>
          </cell>
        </row>
        <row r="55">
          <cell r="Z55">
            <v>6642084.7823656006</v>
          </cell>
        </row>
        <row r="56">
          <cell r="Z56">
            <v>581819.55254580046</v>
          </cell>
        </row>
        <row r="57">
          <cell r="Z57">
            <v>1903971.6156292867</v>
          </cell>
        </row>
        <row r="58">
          <cell r="Z58">
            <v>279733.63527268992</v>
          </cell>
        </row>
        <row r="59">
          <cell r="Z59">
            <v>2177504.5067166793</v>
          </cell>
        </row>
        <row r="60">
          <cell r="Z60">
            <v>9.6375833819011074</v>
          </cell>
        </row>
        <row r="61">
          <cell r="Z61">
            <v>791417.29661183746</v>
          </cell>
        </row>
        <row r="62">
          <cell r="Z62">
            <v>135091750.80507156</v>
          </cell>
        </row>
        <row r="63">
          <cell r="Z63">
            <v>470927.55130563647</v>
          </cell>
        </row>
        <row r="64">
          <cell r="Z64">
            <v>367905.49923832132</v>
          </cell>
        </row>
        <row r="65">
          <cell r="Z65">
            <v>178070.31260289857</v>
          </cell>
        </row>
        <row r="66">
          <cell r="Z66">
            <v>686829.8728870349</v>
          </cell>
        </row>
        <row r="67">
          <cell r="Z67">
            <v>2105800.2428997587</v>
          </cell>
        </row>
        <row r="68">
          <cell r="Z68">
            <v>42515.287952170467</v>
          </cell>
        </row>
        <row r="69">
          <cell r="Z69">
            <v>1023759.5432718694</v>
          </cell>
        </row>
        <row r="70">
          <cell r="Z70">
            <v>258475.72656699936</v>
          </cell>
        </row>
        <row r="71">
          <cell r="Z71">
            <v>960459.72165551735</v>
          </cell>
        </row>
        <row r="72">
          <cell r="Z72">
            <v>591987.81726598309</v>
          </cell>
        </row>
        <row r="73">
          <cell r="Z73">
            <v>146602.77527417737</v>
          </cell>
        </row>
        <row r="74">
          <cell r="Z74">
            <v>379799.99079687503</v>
          </cell>
        </row>
        <row r="75">
          <cell r="Z75">
            <v>1918082.3594361686</v>
          </cell>
        </row>
        <row r="76">
          <cell r="Z76">
            <v>3667548.2789123305</v>
          </cell>
        </row>
        <row r="77">
          <cell r="Z77">
            <v>3784683.6573456195</v>
          </cell>
        </row>
        <row r="78">
          <cell r="Z78">
            <v>1539584.5613566919</v>
          </cell>
        </row>
        <row r="80">
          <cell r="Z80">
            <v>919309.58015362278</v>
          </cell>
        </row>
        <row r="81">
          <cell r="Z81">
            <v>401917.35691307136</v>
          </cell>
        </row>
        <row r="82">
          <cell r="Z82">
            <v>1667624.2439526103</v>
          </cell>
        </row>
        <row r="83">
          <cell r="Z83">
            <v>491067.44958697743</v>
          </cell>
        </row>
        <row r="84">
          <cell r="Z84">
            <v>2364127.5051538353</v>
          </cell>
        </row>
        <row r="85">
          <cell r="Z85">
            <v>3328778.5897020339</v>
          </cell>
        </row>
        <row r="86">
          <cell r="Z86">
            <v>343402.664141435</v>
          </cell>
        </row>
        <row r="87">
          <cell r="Z87">
            <v>798280.49505035963</v>
          </cell>
        </row>
        <row r="88">
          <cell r="Z88">
            <v>3292847.245813726</v>
          </cell>
        </row>
        <row r="89">
          <cell r="Z89">
            <v>44659.122519979115</v>
          </cell>
        </row>
        <row r="90">
          <cell r="Z90">
            <v>839480.30495929869</v>
          </cell>
        </row>
        <row r="91">
          <cell r="Z91">
            <v>1075887.069292838</v>
          </cell>
        </row>
        <row r="92">
          <cell r="Z92">
            <v>1732732.1000483779</v>
          </cell>
        </row>
        <row r="93">
          <cell r="Z93">
            <v>178955.45733707503</v>
          </cell>
        </row>
        <row r="94">
          <cell r="Z94">
            <v>376457.37806370313</v>
          </cell>
        </row>
        <row r="95">
          <cell r="Z95">
            <v>265909.17087547883</v>
          </cell>
        </row>
        <row r="96">
          <cell r="Z96">
            <v>452691.32938930037</v>
          </cell>
        </row>
        <row r="97">
          <cell r="Z97">
            <v>3157469.1386787686</v>
          </cell>
        </row>
        <row r="98">
          <cell r="Z98">
            <v>143084509.41375154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Noyes_012_DNA_021_qMQC</v>
          </cell>
        </row>
        <row r="5">
          <cell r="T5" t="str">
            <v>A01</v>
          </cell>
          <cell r="U5" t="str">
            <v>USDA994</v>
          </cell>
        </row>
        <row r="6">
          <cell r="T6" t="str">
            <v>A02</v>
          </cell>
          <cell r="U6" t="str">
            <v>USDA938</v>
          </cell>
        </row>
        <row r="7">
          <cell r="T7" t="str">
            <v>A03</v>
          </cell>
          <cell r="U7" t="str">
            <v>USDA1139</v>
          </cell>
        </row>
        <row r="8">
          <cell r="T8" t="str">
            <v>A04</v>
          </cell>
          <cell r="U8" t="str">
            <v>USDA931</v>
          </cell>
        </row>
        <row r="9">
          <cell r="T9" t="str">
            <v>A05</v>
          </cell>
          <cell r="U9" t="str">
            <v>USDA1108</v>
          </cell>
        </row>
        <row r="10">
          <cell r="T10" t="str">
            <v>A06</v>
          </cell>
          <cell r="U10" t="str">
            <v>USDA1058</v>
          </cell>
        </row>
        <row r="11">
          <cell r="T11" t="str">
            <v>A07</v>
          </cell>
          <cell r="U11" t="str">
            <v>USDA801</v>
          </cell>
        </row>
        <row r="12">
          <cell r="T12" t="str">
            <v>A08</v>
          </cell>
          <cell r="U12" t="str">
            <v>USDA780</v>
          </cell>
        </row>
        <row r="13">
          <cell r="T13" t="str">
            <v>A09</v>
          </cell>
          <cell r="U13" t="str">
            <v>USDA1071</v>
          </cell>
        </row>
        <row r="14">
          <cell r="T14" t="str">
            <v>A10</v>
          </cell>
          <cell r="U14" t="str">
            <v>USDA962</v>
          </cell>
        </row>
        <row r="15">
          <cell r="T15" t="str">
            <v>A11</v>
          </cell>
          <cell r="U15" t="str">
            <v>USDA599</v>
          </cell>
        </row>
        <row r="16">
          <cell r="T16" t="str">
            <v>A12</v>
          </cell>
          <cell r="U16" t="str">
            <v>USDA989</v>
          </cell>
        </row>
        <row r="17">
          <cell r="T17" t="str">
            <v>B01</v>
          </cell>
          <cell r="U17" t="str">
            <v>USDA1044</v>
          </cell>
        </row>
        <row r="18">
          <cell r="T18" t="str">
            <v>B02</v>
          </cell>
          <cell r="U18" t="str">
            <v>USDA1095</v>
          </cell>
        </row>
        <row r="19">
          <cell r="T19" t="str">
            <v>B03</v>
          </cell>
          <cell r="U19" t="str">
            <v>USDA1174</v>
          </cell>
        </row>
        <row r="20">
          <cell r="T20" t="str">
            <v>B04</v>
          </cell>
          <cell r="U20" t="str">
            <v>USDA1129</v>
          </cell>
        </row>
        <row r="21">
          <cell r="T21" t="str">
            <v>B05</v>
          </cell>
          <cell r="U21" t="str">
            <v>USDA967</v>
          </cell>
        </row>
        <row r="22">
          <cell r="T22" t="str">
            <v>B06</v>
          </cell>
          <cell r="U22" t="str">
            <v>USDA1156</v>
          </cell>
        </row>
        <row r="23">
          <cell r="T23" t="str">
            <v>B07</v>
          </cell>
          <cell r="U23" t="str">
            <v>USDA1010</v>
          </cell>
        </row>
        <row r="24">
          <cell r="T24" t="str">
            <v>B08</v>
          </cell>
          <cell r="U24" t="str">
            <v>USDA943</v>
          </cell>
        </row>
        <row r="25">
          <cell r="T25" t="str">
            <v>B09</v>
          </cell>
          <cell r="U25" t="str">
            <v>USDA968</v>
          </cell>
        </row>
        <row r="26">
          <cell r="T26" t="str">
            <v>B10</v>
          </cell>
          <cell r="U26" t="str">
            <v>USDA1062</v>
          </cell>
        </row>
        <row r="28">
          <cell r="T28" t="str">
            <v>B12</v>
          </cell>
          <cell r="U28" t="str">
            <v>USDA760</v>
          </cell>
        </row>
        <row r="29">
          <cell r="T29" t="str">
            <v>C01</v>
          </cell>
          <cell r="U29" t="str">
            <v>USDA1025</v>
          </cell>
        </row>
        <row r="30">
          <cell r="T30" t="str">
            <v>C02</v>
          </cell>
          <cell r="U30" t="str">
            <v>USDA1043</v>
          </cell>
        </row>
        <row r="31">
          <cell r="T31" t="str">
            <v>C03</v>
          </cell>
          <cell r="U31" t="str">
            <v>USDA893</v>
          </cell>
        </row>
        <row r="32">
          <cell r="T32" t="str">
            <v>C04</v>
          </cell>
          <cell r="U32" t="str">
            <v>USDA1066</v>
          </cell>
        </row>
        <row r="33">
          <cell r="T33" t="str">
            <v>C05</v>
          </cell>
          <cell r="U33" t="str">
            <v>USDA912</v>
          </cell>
        </row>
        <row r="34">
          <cell r="T34" t="str">
            <v>C06</v>
          </cell>
          <cell r="U34" t="str">
            <v>USDA1151</v>
          </cell>
        </row>
        <row r="35">
          <cell r="T35" t="str">
            <v>C07</v>
          </cell>
          <cell r="U35" t="str">
            <v>USDA622</v>
          </cell>
        </row>
        <row r="36">
          <cell r="T36" t="str">
            <v>C08</v>
          </cell>
          <cell r="U36" t="str">
            <v>USDA1020</v>
          </cell>
        </row>
        <row r="37">
          <cell r="T37" t="str">
            <v>C09</v>
          </cell>
          <cell r="U37" t="str">
            <v>USDA950</v>
          </cell>
        </row>
        <row r="38">
          <cell r="T38" t="str">
            <v>C10</v>
          </cell>
          <cell r="U38" t="str">
            <v>USDA1075</v>
          </cell>
        </row>
        <row r="39">
          <cell r="T39" t="str">
            <v>C11</v>
          </cell>
          <cell r="U39" t="str">
            <v>USDA1160</v>
          </cell>
        </row>
        <row r="40">
          <cell r="T40" t="str">
            <v>C12</v>
          </cell>
          <cell r="U40" t="str">
            <v>USDA676</v>
          </cell>
        </row>
        <row r="41">
          <cell r="T41" t="str">
            <v>D01</v>
          </cell>
          <cell r="U41" t="str">
            <v>USDA1130</v>
          </cell>
        </row>
        <row r="42">
          <cell r="T42" t="str">
            <v>D02</v>
          </cell>
          <cell r="U42" t="str">
            <v>USDA960</v>
          </cell>
        </row>
        <row r="43">
          <cell r="T43" t="str">
            <v>D03</v>
          </cell>
          <cell r="U43" t="str">
            <v>USDA996</v>
          </cell>
        </row>
        <row r="44">
          <cell r="T44" t="str">
            <v>D04</v>
          </cell>
          <cell r="U44" t="str">
            <v>USDA969</v>
          </cell>
        </row>
        <row r="45">
          <cell r="T45" t="str">
            <v>D05</v>
          </cell>
          <cell r="U45" t="str">
            <v>USDA972</v>
          </cell>
        </row>
        <row r="46">
          <cell r="T46" t="str">
            <v>D06</v>
          </cell>
          <cell r="U46" t="str">
            <v>USDA963</v>
          </cell>
        </row>
        <row r="47">
          <cell r="T47" t="str">
            <v>D07</v>
          </cell>
          <cell r="U47" t="str">
            <v>USDA1158</v>
          </cell>
        </row>
        <row r="48">
          <cell r="T48" t="str">
            <v>D08</v>
          </cell>
          <cell r="U48" t="str">
            <v>USDA951</v>
          </cell>
        </row>
        <row r="49">
          <cell r="T49" t="str">
            <v>D09</v>
          </cell>
          <cell r="U49" t="str">
            <v>USDA930</v>
          </cell>
        </row>
        <row r="50">
          <cell r="T50" t="str">
            <v>D10</v>
          </cell>
          <cell r="U50" t="str">
            <v>USDA793</v>
          </cell>
        </row>
        <row r="51">
          <cell r="T51" t="str">
            <v>D11</v>
          </cell>
          <cell r="U51" t="str">
            <v>USDA720</v>
          </cell>
        </row>
        <row r="52">
          <cell r="T52" t="str">
            <v>D12</v>
          </cell>
          <cell r="U52" t="str">
            <v>USDA1056</v>
          </cell>
        </row>
        <row r="53">
          <cell r="T53" t="str">
            <v>E01</v>
          </cell>
          <cell r="U53" t="str">
            <v>USDA971</v>
          </cell>
        </row>
        <row r="54">
          <cell r="T54" t="str">
            <v>E02</v>
          </cell>
          <cell r="U54" t="str">
            <v>USDA945</v>
          </cell>
        </row>
        <row r="55">
          <cell r="T55" t="str">
            <v>E03</v>
          </cell>
          <cell r="U55" t="str">
            <v>USDA927</v>
          </cell>
        </row>
        <row r="56">
          <cell r="T56" t="str">
            <v>E04</v>
          </cell>
          <cell r="U56" t="str">
            <v>USDA1157</v>
          </cell>
        </row>
        <row r="57">
          <cell r="T57" t="str">
            <v>E05</v>
          </cell>
          <cell r="U57" t="str">
            <v>USDA977</v>
          </cell>
        </row>
        <row r="58">
          <cell r="T58" t="str">
            <v>E06</v>
          </cell>
          <cell r="U58" t="str">
            <v>USDA954</v>
          </cell>
        </row>
        <row r="59">
          <cell r="T59" t="str">
            <v>E07</v>
          </cell>
          <cell r="U59" t="str">
            <v>USDA987</v>
          </cell>
        </row>
        <row r="60">
          <cell r="T60" t="str">
            <v>E08</v>
          </cell>
          <cell r="U60" t="str">
            <v>USDA591</v>
          </cell>
        </row>
        <row r="61">
          <cell r="T61" t="str">
            <v>E09</v>
          </cell>
          <cell r="U61" t="str">
            <v>USDA1000</v>
          </cell>
        </row>
        <row r="62">
          <cell r="T62" t="str">
            <v>E10</v>
          </cell>
          <cell r="U62" t="str">
            <v>USDA1030</v>
          </cell>
        </row>
        <row r="63">
          <cell r="T63" t="str">
            <v>E11</v>
          </cell>
          <cell r="U63" t="str">
            <v>USDA1014</v>
          </cell>
        </row>
        <row r="64">
          <cell r="T64" t="str">
            <v>E12</v>
          </cell>
          <cell r="U64" t="str">
            <v>USDA984</v>
          </cell>
        </row>
        <row r="65">
          <cell r="T65" t="str">
            <v>F01</v>
          </cell>
          <cell r="U65" t="str">
            <v>USDA947</v>
          </cell>
        </row>
        <row r="66">
          <cell r="T66" t="str">
            <v>F02</v>
          </cell>
          <cell r="U66" t="str">
            <v>USDA988</v>
          </cell>
        </row>
        <row r="67">
          <cell r="T67" t="str">
            <v>F03</v>
          </cell>
          <cell r="U67" t="str">
            <v>USDA993</v>
          </cell>
        </row>
        <row r="68">
          <cell r="T68" t="str">
            <v>F04</v>
          </cell>
          <cell r="U68" t="str">
            <v>USDA1148</v>
          </cell>
        </row>
        <row r="69">
          <cell r="T69" t="str">
            <v>F05</v>
          </cell>
          <cell r="U69" t="str">
            <v>USDA734</v>
          </cell>
        </row>
        <row r="70">
          <cell r="T70" t="str">
            <v>F06</v>
          </cell>
          <cell r="U70" t="str">
            <v>USDA1084</v>
          </cell>
        </row>
        <row r="71">
          <cell r="T71" t="str">
            <v>F07</v>
          </cell>
          <cell r="U71" t="str">
            <v>USDA716</v>
          </cell>
        </row>
        <row r="72">
          <cell r="T72" t="str">
            <v>F08</v>
          </cell>
          <cell r="U72" t="str">
            <v>USDA616</v>
          </cell>
        </row>
        <row r="73">
          <cell r="T73" t="str">
            <v>F09</v>
          </cell>
          <cell r="U73" t="str">
            <v>USDA1039</v>
          </cell>
        </row>
        <row r="74">
          <cell r="T74" t="str">
            <v>F10</v>
          </cell>
          <cell r="U74" t="str">
            <v>USDA952</v>
          </cell>
        </row>
        <row r="75">
          <cell r="T75" t="str">
            <v>F11</v>
          </cell>
          <cell r="U75" t="str">
            <v>USDA1091</v>
          </cell>
        </row>
        <row r="76">
          <cell r="T76" t="str">
            <v>F12</v>
          </cell>
          <cell r="U76" t="str">
            <v>USDA1124</v>
          </cell>
        </row>
        <row r="77">
          <cell r="T77" t="str">
            <v>G01</v>
          </cell>
          <cell r="U77" t="str">
            <v>USDA958</v>
          </cell>
        </row>
        <row r="78">
          <cell r="T78" t="str">
            <v>G02</v>
          </cell>
          <cell r="U78" t="str">
            <v>USDA1086</v>
          </cell>
        </row>
        <row r="79">
          <cell r="T79" t="str">
            <v>G03</v>
          </cell>
          <cell r="U79" t="str">
            <v>USDA925</v>
          </cell>
        </row>
        <row r="80">
          <cell r="T80" t="str">
            <v>G04</v>
          </cell>
          <cell r="U80" t="str">
            <v>USDA928</v>
          </cell>
        </row>
        <row r="81">
          <cell r="T81" t="str">
            <v>G05</v>
          </cell>
          <cell r="U81" t="str">
            <v>USDA1154</v>
          </cell>
        </row>
        <row r="82">
          <cell r="T82" t="str">
            <v>G06</v>
          </cell>
          <cell r="U82" t="str">
            <v>USDA1138</v>
          </cell>
        </row>
        <row r="83">
          <cell r="T83" t="str">
            <v>G07</v>
          </cell>
          <cell r="U83" t="str">
            <v>USDA982</v>
          </cell>
        </row>
        <row r="84">
          <cell r="T84" t="str">
            <v>G08</v>
          </cell>
          <cell r="U84" t="str">
            <v>USDA1082</v>
          </cell>
        </row>
        <row r="85">
          <cell r="T85" t="str">
            <v>G09</v>
          </cell>
          <cell r="U85" t="str">
            <v>USDA1093</v>
          </cell>
        </row>
        <row r="86">
          <cell r="T86" t="str">
            <v>G10</v>
          </cell>
          <cell r="U86" t="str">
            <v>USDA1088</v>
          </cell>
        </row>
        <row r="87">
          <cell r="T87" t="str">
            <v>G11</v>
          </cell>
          <cell r="U87" t="str">
            <v>USDA1165</v>
          </cell>
        </row>
        <row r="88">
          <cell r="T88" t="str">
            <v>G12</v>
          </cell>
          <cell r="U88" t="str">
            <v>USDA747</v>
          </cell>
        </row>
        <row r="89">
          <cell r="T89" t="str">
            <v>H01</v>
          </cell>
          <cell r="U89" t="str">
            <v>USDA1021</v>
          </cell>
        </row>
        <row r="90">
          <cell r="T90" t="str">
            <v>H02</v>
          </cell>
          <cell r="U90" t="str">
            <v>USDA823</v>
          </cell>
        </row>
        <row r="91">
          <cell r="T91" t="str">
            <v>H03</v>
          </cell>
          <cell r="U91" t="str">
            <v>USDA924</v>
          </cell>
        </row>
        <row r="92">
          <cell r="T92" t="str">
            <v>H04</v>
          </cell>
          <cell r="U92" t="str">
            <v>USDA974</v>
          </cell>
        </row>
        <row r="93">
          <cell r="T93" t="str">
            <v>H05</v>
          </cell>
          <cell r="U93" t="str">
            <v>USDA1060</v>
          </cell>
        </row>
        <row r="94">
          <cell r="T94" t="str">
            <v>H06</v>
          </cell>
          <cell r="U94" t="str">
            <v>USDA1102</v>
          </cell>
        </row>
        <row r="95">
          <cell r="T95" t="str">
            <v>H07</v>
          </cell>
          <cell r="U95" t="str">
            <v>USDA1122</v>
          </cell>
        </row>
        <row r="96">
          <cell r="T96" t="str">
            <v>H08</v>
          </cell>
          <cell r="U96" t="str">
            <v>USDA1104</v>
          </cell>
        </row>
        <row r="97">
          <cell r="T97" t="str">
            <v>H09</v>
          </cell>
          <cell r="U97" t="str">
            <v>USDA1169</v>
          </cell>
        </row>
        <row r="98">
          <cell r="T98" t="str">
            <v>H10</v>
          </cell>
          <cell r="U98" t="str">
            <v>USDA1170</v>
          </cell>
        </row>
        <row r="99">
          <cell r="T99" t="str">
            <v>H11</v>
          </cell>
          <cell r="U99" t="str">
            <v>USDA975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753819.23190197314</v>
          </cell>
        </row>
        <row r="4">
          <cell r="Z4">
            <v>1971259.7322242733</v>
          </cell>
        </row>
        <row r="5">
          <cell r="Z5">
            <v>436232.61856189248</v>
          </cell>
        </row>
        <row r="6">
          <cell r="Z6">
            <v>11263085.239114523</v>
          </cell>
        </row>
        <row r="7">
          <cell r="Z7">
            <v>104782.18938617555</v>
          </cell>
        </row>
        <row r="8">
          <cell r="Z8">
            <v>1439174.7728786238</v>
          </cell>
        </row>
        <row r="9">
          <cell r="Z9">
            <v>5785283.8030738784</v>
          </cell>
        </row>
        <row r="10">
          <cell r="Z10">
            <v>7067588.1067817314</v>
          </cell>
        </row>
        <row r="11">
          <cell r="Z11">
            <v>1561720.071961506</v>
          </cell>
        </row>
        <row r="12">
          <cell r="Z12">
            <v>2122833.4327477445</v>
          </cell>
        </row>
        <row r="13">
          <cell r="Z13">
            <v>6061221.9744874416</v>
          </cell>
        </row>
        <row r="14">
          <cell r="Z14">
            <v>208797.23895248762</v>
          </cell>
        </row>
        <row r="15">
          <cell r="Z15">
            <v>2133792.7462203079</v>
          </cell>
        </row>
        <row r="16">
          <cell r="Z16">
            <v>2170527.6242362554</v>
          </cell>
        </row>
        <row r="17">
          <cell r="Z17">
            <v>2344817.6078988295</v>
          </cell>
        </row>
        <row r="18">
          <cell r="Z18">
            <v>3751204.9589917269</v>
          </cell>
        </row>
        <row r="19">
          <cell r="Z19">
            <v>1295828.034280953</v>
          </cell>
        </row>
        <row r="20">
          <cell r="Z20">
            <v>867553.62206253631</v>
          </cell>
        </row>
        <row r="21">
          <cell r="Z21">
            <v>1108007.8231556634</v>
          </cell>
        </row>
        <row r="22">
          <cell r="Z22">
            <v>3136666.1407346353</v>
          </cell>
        </row>
        <row r="23">
          <cell r="Z23">
            <v>1619821.0833389449</v>
          </cell>
        </row>
        <row r="24">
          <cell r="Z24">
            <v>1963960.5908551079</v>
          </cell>
        </row>
        <row r="26">
          <cell r="Z26">
            <v>2524663.5123451413</v>
          </cell>
        </row>
        <row r="27">
          <cell r="Z27">
            <v>438194556.65014172</v>
          </cell>
        </row>
        <row r="28">
          <cell r="Z28">
            <v>15641474.198338434</v>
          </cell>
        </row>
        <row r="29">
          <cell r="Z29">
            <v>607388.31521184731</v>
          </cell>
        </row>
        <row r="30">
          <cell r="Z30">
            <v>1358730.199141081</v>
          </cell>
        </row>
        <row r="31">
          <cell r="Z31">
            <v>2712096.4197817831</v>
          </cell>
        </row>
        <row r="32">
          <cell r="Z32">
            <v>120195017.81700742</v>
          </cell>
        </row>
        <row r="33">
          <cell r="Z33">
            <v>1764789.1707133325</v>
          </cell>
        </row>
        <row r="34">
          <cell r="Z34">
            <v>3663434.8309950721</v>
          </cell>
        </row>
        <row r="35">
          <cell r="Z35">
            <v>8616870.9201366547</v>
          </cell>
        </row>
        <row r="36">
          <cell r="Z36">
            <v>185408.15785433169</v>
          </cell>
        </row>
        <row r="37">
          <cell r="Z37">
            <v>539177.19633743505</v>
          </cell>
        </row>
        <row r="38">
          <cell r="Z38">
            <v>463458.9729094542</v>
          </cell>
        </row>
        <row r="39">
          <cell r="Z39">
            <v>2358547.3544667666</v>
          </cell>
        </row>
        <row r="40">
          <cell r="Z40">
            <v>3362765.5065981373</v>
          </cell>
        </row>
        <row r="41">
          <cell r="Z41">
            <v>2790660.3269225406</v>
          </cell>
        </row>
        <row r="42">
          <cell r="Z42">
            <v>2235503.4931934476</v>
          </cell>
        </row>
        <row r="43">
          <cell r="Z43">
            <v>4962166.0847430546</v>
          </cell>
        </row>
        <row r="44">
          <cell r="Z44">
            <v>2910848.7745899935</v>
          </cell>
        </row>
        <row r="45">
          <cell r="Z45">
            <v>3454301.7551602386</v>
          </cell>
        </row>
        <row r="46">
          <cell r="Z46">
            <v>4325595.4192972342</v>
          </cell>
        </row>
        <row r="47">
          <cell r="Z47">
            <v>8727899.8787653726</v>
          </cell>
        </row>
        <row r="48">
          <cell r="Z48">
            <v>9658424.6644980274</v>
          </cell>
        </row>
        <row r="49">
          <cell r="Z49">
            <v>6012108.6677859491</v>
          </cell>
        </row>
        <row r="50">
          <cell r="Z50">
            <v>1444671.3329735249</v>
          </cell>
        </row>
        <row r="51">
          <cell r="Z51">
            <v>9700579.191363005</v>
          </cell>
        </row>
        <row r="52">
          <cell r="Z52">
            <v>972939.95732197026</v>
          </cell>
        </row>
        <row r="53">
          <cell r="Z53">
            <v>638269.10708989971</v>
          </cell>
        </row>
        <row r="54">
          <cell r="Z54">
            <v>3112437.0548257264</v>
          </cell>
        </row>
        <row r="55">
          <cell r="Z55">
            <v>309537.125909172</v>
          </cell>
        </row>
        <row r="56">
          <cell r="Z56">
            <v>8423753.3033395205</v>
          </cell>
        </row>
        <row r="57">
          <cell r="Z57">
            <v>3166333.6159274741</v>
          </cell>
        </row>
        <row r="58">
          <cell r="Z58">
            <v>3397226.4341214434</v>
          </cell>
        </row>
        <row r="59">
          <cell r="Z59">
            <v>567190.10702381423</v>
          </cell>
        </row>
        <row r="60">
          <cell r="Z60">
            <v>272969918.45441675</v>
          </cell>
        </row>
        <row r="61">
          <cell r="Z61">
            <v>1379565.9905195795</v>
          </cell>
        </row>
        <row r="62">
          <cell r="Z62">
            <v>759947.32362754992</v>
          </cell>
        </row>
        <row r="63">
          <cell r="Z63">
            <v>7522999.0898527987</v>
          </cell>
        </row>
        <row r="64">
          <cell r="Z64">
            <v>2268513.3886583089</v>
          </cell>
        </row>
        <row r="65">
          <cell r="Z65">
            <v>1870506.0782110884</v>
          </cell>
        </row>
        <row r="66">
          <cell r="Z66">
            <v>216670205.68397507</v>
          </cell>
        </row>
        <row r="67">
          <cell r="Z67">
            <v>5051544.6830701279</v>
          </cell>
        </row>
        <row r="68">
          <cell r="Z68">
            <v>467290.49817412981</v>
          </cell>
        </row>
        <row r="69">
          <cell r="Z69">
            <v>1000626.4539224702</v>
          </cell>
        </row>
        <row r="70">
          <cell r="Z70">
            <v>1927782.3141977799</v>
          </cell>
        </row>
        <row r="71">
          <cell r="Z71">
            <v>3898540.0598824085</v>
          </cell>
        </row>
        <row r="72">
          <cell r="Z72">
            <v>5814544.4371477468</v>
          </cell>
        </row>
        <row r="73">
          <cell r="Z73">
            <v>1057.0938493337001</v>
          </cell>
        </row>
        <row r="74">
          <cell r="Z74">
            <v>1057551.3848769146</v>
          </cell>
        </row>
        <row r="75">
          <cell r="Z75">
            <v>614982.17852887802</v>
          </cell>
        </row>
        <row r="76">
          <cell r="Z76">
            <v>1841721.5554427181</v>
          </cell>
        </row>
        <row r="77">
          <cell r="Z77">
            <v>427876.69827565044</v>
          </cell>
        </row>
        <row r="78">
          <cell r="Z78">
            <v>5146967.0447756518</v>
          </cell>
        </row>
        <row r="79">
          <cell r="Z79">
            <v>822993.18419418449</v>
          </cell>
        </row>
        <row r="80">
          <cell r="Z80">
            <v>778041.91453533492</v>
          </cell>
        </row>
        <row r="81">
          <cell r="Z81">
            <v>260400.73921699004</v>
          </cell>
        </row>
        <row r="82">
          <cell r="Z82">
            <v>2568408.8373411503</v>
          </cell>
        </row>
        <row r="83">
          <cell r="Z83">
            <v>1149327.2714906184</v>
          </cell>
        </row>
        <row r="84">
          <cell r="Z84">
            <v>1043727.6985745389</v>
          </cell>
        </row>
        <row r="85">
          <cell r="Z85">
            <v>1538364.2195584644</v>
          </cell>
        </row>
        <row r="86">
          <cell r="Z86">
            <v>2420658.725272838</v>
          </cell>
        </row>
        <row r="87">
          <cell r="Z87">
            <v>220464535.83954057</v>
          </cell>
        </row>
        <row r="88">
          <cell r="Z88">
            <v>1796263.165267938</v>
          </cell>
        </row>
        <row r="89">
          <cell r="Z89">
            <v>16518.584833057015</v>
          </cell>
        </row>
        <row r="90">
          <cell r="Z90">
            <v>678764.50460568082</v>
          </cell>
        </row>
        <row r="91">
          <cell r="Z91">
            <v>520786.61526286433</v>
          </cell>
        </row>
        <row r="92">
          <cell r="Z92">
            <v>4048153.0973358029</v>
          </cell>
        </row>
        <row r="93">
          <cell r="Z93">
            <v>11672098.238359982</v>
          </cell>
        </row>
        <row r="94">
          <cell r="Z94">
            <v>3082014.9643948437</v>
          </cell>
        </row>
        <row r="95">
          <cell r="Z95">
            <v>2498675.1269137659</v>
          </cell>
        </row>
        <row r="96">
          <cell r="Z96">
            <v>1874326.6300938542</v>
          </cell>
        </row>
        <row r="97">
          <cell r="Z97">
            <v>1934346.8103821762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Noyes_012_DNA_022_qMQC</v>
          </cell>
        </row>
        <row r="5">
          <cell r="T5" t="str">
            <v>A01</v>
          </cell>
          <cell r="U5" t="str">
            <v>USDA1072</v>
          </cell>
        </row>
        <row r="6">
          <cell r="T6" t="str">
            <v>A02</v>
          </cell>
          <cell r="U6" t="str">
            <v>USDA738</v>
          </cell>
        </row>
        <row r="7">
          <cell r="T7" t="str">
            <v>A03</v>
          </cell>
          <cell r="U7" t="str">
            <v>USDA1064</v>
          </cell>
        </row>
        <row r="8">
          <cell r="T8" t="str">
            <v>A04</v>
          </cell>
          <cell r="U8" t="str">
            <v>USDA957</v>
          </cell>
        </row>
        <row r="9">
          <cell r="T9" t="str">
            <v>A05</v>
          </cell>
          <cell r="U9" t="str">
            <v>USDA1024</v>
          </cell>
        </row>
        <row r="11">
          <cell r="T11" t="str">
            <v>A07</v>
          </cell>
          <cell r="U11" t="str">
            <v>USDA973</v>
          </cell>
        </row>
        <row r="12">
          <cell r="T12" t="str">
            <v>A08</v>
          </cell>
          <cell r="U12" t="str">
            <v>USDA1135</v>
          </cell>
        </row>
        <row r="13">
          <cell r="T13" t="str">
            <v>A09</v>
          </cell>
          <cell r="U13" t="str">
            <v>USDA1101</v>
          </cell>
        </row>
        <row r="14">
          <cell r="T14" t="str">
            <v>A10</v>
          </cell>
          <cell r="U14" t="str">
            <v>USDA1050</v>
          </cell>
        </row>
        <row r="15">
          <cell r="T15" t="str">
            <v>A11</v>
          </cell>
          <cell r="U15" t="str">
            <v>USDA1004</v>
          </cell>
        </row>
        <row r="16">
          <cell r="T16" t="str">
            <v>A12</v>
          </cell>
          <cell r="U16" t="str">
            <v>USDA1077</v>
          </cell>
        </row>
        <row r="17">
          <cell r="T17" t="str">
            <v>B01</v>
          </cell>
          <cell r="U17" t="str">
            <v>USDA1032</v>
          </cell>
        </row>
        <row r="18">
          <cell r="T18" t="str">
            <v>B02</v>
          </cell>
          <cell r="U18" t="str">
            <v>USDA1005</v>
          </cell>
        </row>
        <row r="19">
          <cell r="T19" t="str">
            <v>B03</v>
          </cell>
          <cell r="U19" t="str">
            <v>USDA1146</v>
          </cell>
        </row>
        <row r="20">
          <cell r="T20" t="str">
            <v>B04</v>
          </cell>
          <cell r="U20" t="str">
            <v>USDA981</v>
          </cell>
        </row>
        <row r="21">
          <cell r="T21" t="str">
            <v>B05</v>
          </cell>
          <cell r="U21" t="str">
            <v>USDA1085</v>
          </cell>
        </row>
        <row r="22">
          <cell r="T22" t="str">
            <v>B06</v>
          </cell>
          <cell r="U22" t="str">
            <v>USDA849</v>
          </cell>
        </row>
        <row r="23">
          <cell r="T23" t="str">
            <v>B07</v>
          </cell>
          <cell r="U23" t="str">
            <v>USDA1128</v>
          </cell>
        </row>
        <row r="24">
          <cell r="T24" t="str">
            <v>B08</v>
          </cell>
          <cell r="U24" t="str">
            <v>USDA970</v>
          </cell>
        </row>
        <row r="25">
          <cell r="T25" t="str">
            <v>B09</v>
          </cell>
          <cell r="U25" t="str">
            <v>USDA940</v>
          </cell>
        </row>
        <row r="26">
          <cell r="T26" t="str">
            <v>B10</v>
          </cell>
          <cell r="U26" t="str">
            <v>USDA983</v>
          </cell>
        </row>
        <row r="27">
          <cell r="T27" t="str">
            <v>B11</v>
          </cell>
          <cell r="U27" t="str">
            <v>USDA1142</v>
          </cell>
        </row>
        <row r="28">
          <cell r="T28" t="str">
            <v>B12</v>
          </cell>
          <cell r="U28" t="str">
            <v>USDA1152</v>
          </cell>
        </row>
        <row r="29">
          <cell r="T29" t="str">
            <v>C01</v>
          </cell>
          <cell r="U29" t="str">
            <v>USDA1009</v>
          </cell>
        </row>
        <row r="30">
          <cell r="T30" t="str">
            <v>C02</v>
          </cell>
          <cell r="U30" t="str">
            <v>USDA603</v>
          </cell>
        </row>
        <row r="31">
          <cell r="T31" t="str">
            <v>C03</v>
          </cell>
          <cell r="U31" t="str">
            <v>USDA1125</v>
          </cell>
        </row>
        <row r="32">
          <cell r="T32" t="str">
            <v>C04</v>
          </cell>
          <cell r="U32" t="str">
            <v>USDA921</v>
          </cell>
        </row>
        <row r="33">
          <cell r="T33" t="str">
            <v>C05</v>
          </cell>
          <cell r="U33" t="str">
            <v>USDA992</v>
          </cell>
        </row>
        <row r="34">
          <cell r="T34" t="str">
            <v>C06</v>
          </cell>
          <cell r="U34" t="str">
            <v>USDA1054</v>
          </cell>
        </row>
        <row r="35">
          <cell r="T35" t="str">
            <v>C07</v>
          </cell>
          <cell r="U35" t="str">
            <v>USDA709</v>
          </cell>
        </row>
        <row r="36">
          <cell r="T36" t="str">
            <v>C08</v>
          </cell>
          <cell r="U36" t="str">
            <v>USDA1002</v>
          </cell>
        </row>
        <row r="37">
          <cell r="T37" t="str">
            <v>C09</v>
          </cell>
          <cell r="U37" t="str">
            <v>USDA929</v>
          </cell>
        </row>
        <row r="38">
          <cell r="T38" t="str">
            <v>C10</v>
          </cell>
          <cell r="U38" t="str">
            <v>USDA1168</v>
          </cell>
        </row>
        <row r="39">
          <cell r="T39" t="str">
            <v>C11</v>
          </cell>
          <cell r="U39" t="str">
            <v>USDA1113</v>
          </cell>
        </row>
        <row r="40">
          <cell r="T40" t="str">
            <v>C12</v>
          </cell>
          <cell r="U40" t="str">
            <v>USDA885</v>
          </cell>
        </row>
        <row r="41">
          <cell r="T41" t="str">
            <v>D01</v>
          </cell>
          <cell r="U41" t="str">
            <v>USDA1115</v>
          </cell>
        </row>
        <row r="42">
          <cell r="T42" t="str">
            <v>D02</v>
          </cell>
          <cell r="U42" t="str">
            <v>USDA844</v>
          </cell>
        </row>
        <row r="43">
          <cell r="T43" t="str">
            <v>D03</v>
          </cell>
          <cell r="U43" t="str">
            <v>USDA902</v>
          </cell>
        </row>
        <row r="44">
          <cell r="T44" t="str">
            <v>D04</v>
          </cell>
          <cell r="U44" t="str">
            <v>USDA1053</v>
          </cell>
        </row>
        <row r="45">
          <cell r="T45" t="str">
            <v>D05</v>
          </cell>
          <cell r="U45" t="str">
            <v>USDA1147</v>
          </cell>
        </row>
        <row r="46">
          <cell r="T46" t="str">
            <v>D06</v>
          </cell>
          <cell r="U46" t="str">
            <v>USDA1055</v>
          </cell>
        </row>
        <row r="47">
          <cell r="T47" t="str">
            <v>D07</v>
          </cell>
          <cell r="U47" t="str">
            <v>USDA1106</v>
          </cell>
        </row>
        <row r="48">
          <cell r="T48" t="str">
            <v>D08</v>
          </cell>
          <cell r="U48" t="str">
            <v>USDA1042</v>
          </cell>
        </row>
        <row r="49">
          <cell r="T49" t="str">
            <v>D09</v>
          </cell>
          <cell r="U49" t="str">
            <v>USDA1126</v>
          </cell>
        </row>
        <row r="50">
          <cell r="T50" t="str">
            <v>D10</v>
          </cell>
          <cell r="U50" t="str">
            <v>USDA1089</v>
          </cell>
        </row>
        <row r="51">
          <cell r="T51" t="str">
            <v>D11</v>
          </cell>
          <cell r="U51" t="str">
            <v>USDA1047</v>
          </cell>
        </row>
        <row r="52">
          <cell r="T52" t="str">
            <v>D12</v>
          </cell>
          <cell r="U52" t="str">
            <v>USDA697</v>
          </cell>
        </row>
        <row r="53">
          <cell r="T53" t="str">
            <v>E01</v>
          </cell>
          <cell r="U53" t="str">
            <v>USDA1140</v>
          </cell>
        </row>
        <row r="54">
          <cell r="T54" t="str">
            <v>E02</v>
          </cell>
          <cell r="U54" t="str">
            <v>USDA1074</v>
          </cell>
        </row>
        <row r="55">
          <cell r="T55" t="str">
            <v>E03</v>
          </cell>
          <cell r="U55" t="str">
            <v>USDA1029</v>
          </cell>
        </row>
        <row r="56">
          <cell r="T56" t="str">
            <v>E04</v>
          </cell>
          <cell r="U56" t="str">
            <v>USDA1099</v>
          </cell>
        </row>
        <row r="57">
          <cell r="T57" t="str">
            <v>E05</v>
          </cell>
          <cell r="U57" t="str">
            <v>USDA1023</v>
          </cell>
        </row>
        <row r="58">
          <cell r="T58" t="str">
            <v>E06</v>
          </cell>
          <cell r="U58" t="str">
            <v>USDA762</v>
          </cell>
        </row>
        <row r="59">
          <cell r="T59" t="str">
            <v>E07</v>
          </cell>
          <cell r="U59" t="str">
            <v>USDA1100</v>
          </cell>
        </row>
        <row r="60">
          <cell r="T60" t="str">
            <v>E08</v>
          </cell>
          <cell r="U60" t="str">
            <v>USDA1018</v>
          </cell>
        </row>
        <row r="61">
          <cell r="T61" t="str">
            <v>E09</v>
          </cell>
          <cell r="U61" t="str">
            <v>USDA1033</v>
          </cell>
        </row>
        <row r="62">
          <cell r="T62" t="str">
            <v>E10</v>
          </cell>
          <cell r="U62" t="str">
            <v>USDA1098</v>
          </cell>
        </row>
        <row r="63">
          <cell r="T63" t="str">
            <v>E11</v>
          </cell>
          <cell r="U63" t="str">
            <v>USDA1144</v>
          </cell>
        </row>
        <row r="64">
          <cell r="T64" t="str">
            <v>E12</v>
          </cell>
          <cell r="U64" t="str">
            <v>USDA1001</v>
          </cell>
        </row>
        <row r="65">
          <cell r="T65" t="str">
            <v>F01</v>
          </cell>
          <cell r="U65" t="str">
            <v>USDA995</v>
          </cell>
        </row>
        <row r="66">
          <cell r="T66" t="str">
            <v>F02</v>
          </cell>
          <cell r="U66" t="str">
            <v>USDA939</v>
          </cell>
        </row>
        <row r="67">
          <cell r="T67" t="str">
            <v>F03</v>
          </cell>
          <cell r="U67" t="str">
            <v>USDA1149</v>
          </cell>
        </row>
        <row r="68">
          <cell r="T68" t="str">
            <v>F04</v>
          </cell>
          <cell r="U68" t="str">
            <v>USDA1173</v>
          </cell>
        </row>
        <row r="69">
          <cell r="T69" t="str">
            <v>F05</v>
          </cell>
          <cell r="U69" t="str">
            <v>USDA651</v>
          </cell>
        </row>
        <row r="70">
          <cell r="T70" t="str">
            <v>F06</v>
          </cell>
          <cell r="U70" t="str">
            <v>USDA1081</v>
          </cell>
        </row>
        <row r="71">
          <cell r="T71" t="str">
            <v>F07</v>
          </cell>
          <cell r="U71" t="str">
            <v>USDA845</v>
          </cell>
        </row>
        <row r="72">
          <cell r="T72" t="str">
            <v>F08</v>
          </cell>
          <cell r="U72" t="str">
            <v>USDA985</v>
          </cell>
        </row>
        <row r="73">
          <cell r="T73" t="str">
            <v>F09</v>
          </cell>
          <cell r="U73" t="str">
            <v>USDA1059</v>
          </cell>
        </row>
        <row r="74">
          <cell r="T74" t="str">
            <v>F10</v>
          </cell>
          <cell r="U74" t="str">
            <v>USDA1141</v>
          </cell>
        </row>
        <row r="75">
          <cell r="T75" t="str">
            <v>F11</v>
          </cell>
          <cell r="U75" t="str">
            <v>USDA797</v>
          </cell>
        </row>
        <row r="76">
          <cell r="T76" t="str">
            <v>F12</v>
          </cell>
          <cell r="U76" t="str">
            <v>USDA946</v>
          </cell>
        </row>
        <row r="77">
          <cell r="T77" t="str">
            <v>G01</v>
          </cell>
          <cell r="U77" t="str">
            <v>USDA741</v>
          </cell>
        </row>
        <row r="78">
          <cell r="T78" t="str">
            <v>G02</v>
          </cell>
          <cell r="U78" t="str">
            <v>USDA1013</v>
          </cell>
        </row>
        <row r="79">
          <cell r="T79" t="str">
            <v>G03</v>
          </cell>
          <cell r="U79" t="str">
            <v>USDA1150</v>
          </cell>
        </row>
        <row r="80">
          <cell r="T80" t="str">
            <v>G04</v>
          </cell>
          <cell r="U80" t="str">
            <v>USDA1162</v>
          </cell>
        </row>
        <row r="81">
          <cell r="T81" t="str">
            <v>G05</v>
          </cell>
          <cell r="U81" t="str">
            <v>USDA690</v>
          </cell>
        </row>
        <row r="82">
          <cell r="T82" t="str">
            <v>G06</v>
          </cell>
          <cell r="U82" t="str">
            <v>USDA1134</v>
          </cell>
        </row>
        <row r="83">
          <cell r="T83" t="str">
            <v>G07</v>
          </cell>
          <cell r="U83" t="str">
            <v>USDA948</v>
          </cell>
        </row>
        <row r="84">
          <cell r="T84" t="str">
            <v>G08</v>
          </cell>
          <cell r="U84" t="str">
            <v>USDA1076</v>
          </cell>
        </row>
        <row r="85">
          <cell r="T85" t="str">
            <v>G09</v>
          </cell>
          <cell r="U85" t="str">
            <v>USDA1137</v>
          </cell>
        </row>
        <row r="86">
          <cell r="T86" t="str">
            <v>G10</v>
          </cell>
          <cell r="U86" t="str">
            <v>USDA1155</v>
          </cell>
        </row>
        <row r="87">
          <cell r="T87" t="str">
            <v>G11</v>
          </cell>
          <cell r="U87" t="str">
            <v>USDA1045</v>
          </cell>
        </row>
        <row r="88">
          <cell r="T88" t="str">
            <v>G12</v>
          </cell>
          <cell r="U88" t="str">
            <v>USDA937</v>
          </cell>
        </row>
        <row r="89">
          <cell r="T89" t="str">
            <v>H01</v>
          </cell>
          <cell r="U89" t="str">
            <v>USDA1166</v>
          </cell>
        </row>
        <row r="90">
          <cell r="T90" t="str">
            <v>H02</v>
          </cell>
          <cell r="U90" t="str">
            <v>USDA1114</v>
          </cell>
        </row>
        <row r="92">
          <cell r="T92" t="str">
            <v>H04</v>
          </cell>
          <cell r="U92" t="str">
            <v>USDA1107</v>
          </cell>
        </row>
        <row r="93">
          <cell r="T93" t="str">
            <v>H05</v>
          </cell>
          <cell r="U93" t="str">
            <v>USDA933</v>
          </cell>
        </row>
        <row r="94">
          <cell r="T94" t="str">
            <v>H06</v>
          </cell>
          <cell r="U94" t="str">
            <v>USDA1061</v>
          </cell>
        </row>
        <row r="95">
          <cell r="T95" t="str">
            <v>H07</v>
          </cell>
          <cell r="U95" t="str">
            <v>USDA986</v>
          </cell>
        </row>
        <row r="96">
          <cell r="T96" t="str">
            <v>H08</v>
          </cell>
          <cell r="U96" t="str">
            <v>USDA1007</v>
          </cell>
        </row>
        <row r="97">
          <cell r="T97" t="str">
            <v>H09</v>
          </cell>
          <cell r="U97" t="str">
            <v>USDA788</v>
          </cell>
        </row>
        <row r="98">
          <cell r="T98" t="str">
            <v>H10</v>
          </cell>
          <cell r="U98" t="str">
            <v>USDA1015</v>
          </cell>
        </row>
        <row r="99">
          <cell r="T99" t="str">
            <v>H11</v>
          </cell>
          <cell r="U99" t="str">
            <v>USDA965</v>
          </cell>
        </row>
        <row r="100">
          <cell r="T100" t="str">
            <v>H12</v>
          </cell>
          <cell r="U100" t="str">
            <v>USDA1080</v>
          </cell>
        </row>
      </sheetData>
      <sheetData sheetId="1"/>
      <sheetData sheetId="2"/>
      <sheetData sheetId="3"/>
      <sheetData sheetId="4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695041.92235977401</v>
          </cell>
        </row>
        <row r="4">
          <cell r="Z4">
            <v>1455806.7604626867</v>
          </cell>
        </row>
        <row r="5">
          <cell r="Z5">
            <v>441586.6775547603</v>
          </cell>
        </row>
        <row r="6">
          <cell r="Z6">
            <v>747533.39873798017</v>
          </cell>
        </row>
        <row r="7">
          <cell r="Z7">
            <v>113285885.45174815</v>
          </cell>
        </row>
        <row r="9">
          <cell r="Z9">
            <v>277330.81442958058</v>
          </cell>
        </row>
        <row r="10">
          <cell r="Z10">
            <v>447665.12793761742</v>
          </cell>
        </row>
        <row r="11">
          <cell r="Z11">
            <v>820024.87964246934</v>
          </cell>
        </row>
        <row r="12">
          <cell r="Z12">
            <v>1149225.5103259028</v>
          </cell>
        </row>
        <row r="13">
          <cell r="Z13">
            <v>2661279.5050353333</v>
          </cell>
        </row>
        <row r="14">
          <cell r="Z14">
            <v>249910.79400812506</v>
          </cell>
        </row>
        <row r="15">
          <cell r="Z15">
            <v>9491288.0787643269</v>
          </cell>
        </row>
        <row r="16">
          <cell r="Z16">
            <v>2401535.098528767</v>
          </cell>
        </row>
        <row r="17">
          <cell r="Z17">
            <v>11666755.932296349</v>
          </cell>
        </row>
        <row r="18">
          <cell r="Z18">
            <v>708853.47410633648</v>
          </cell>
        </row>
        <row r="19">
          <cell r="Z19">
            <v>119770.91006244718</v>
          </cell>
        </row>
        <row r="20">
          <cell r="Z20">
            <v>1439574.1084218838</v>
          </cell>
        </row>
        <row r="21">
          <cell r="Z21">
            <v>580487.3764495725</v>
          </cell>
        </row>
        <row r="22">
          <cell r="Z22">
            <v>375185.96532280458</v>
          </cell>
        </row>
        <row r="23">
          <cell r="Z23">
            <v>2577213.9601506297</v>
          </cell>
        </row>
        <row r="24">
          <cell r="Z24">
            <v>1780367.8738383779</v>
          </cell>
        </row>
        <row r="25">
          <cell r="Z25">
            <v>865250.48578149022</v>
          </cell>
        </row>
        <row r="26">
          <cell r="Z26">
            <v>61869101.962078162</v>
          </cell>
        </row>
        <row r="27">
          <cell r="Z27">
            <v>2578470.1894796756</v>
          </cell>
        </row>
        <row r="28">
          <cell r="Z28">
            <v>1226409.0890355271</v>
          </cell>
        </row>
        <row r="29">
          <cell r="Z29">
            <v>714296.18558777787</v>
          </cell>
        </row>
        <row r="30">
          <cell r="Z30">
            <v>1739017.8852307375</v>
          </cell>
        </row>
        <row r="31">
          <cell r="Z31">
            <v>490947.97211206408</v>
          </cell>
        </row>
        <row r="32">
          <cell r="Z32">
            <v>3325699.4116933555</v>
          </cell>
        </row>
        <row r="33">
          <cell r="Z33">
            <v>704581.212583196</v>
          </cell>
        </row>
        <row r="34">
          <cell r="Z34">
            <v>948846.27610805316</v>
          </cell>
        </row>
        <row r="35">
          <cell r="Z35">
            <v>4905671.66347194</v>
          </cell>
        </row>
        <row r="36">
          <cell r="Z36">
            <v>724427.76288970571</v>
          </cell>
        </row>
        <row r="37">
          <cell r="Z37">
            <v>243076.94796824051</v>
          </cell>
        </row>
        <row r="38">
          <cell r="Z38">
            <v>1098257.7073318397</v>
          </cell>
        </row>
        <row r="39">
          <cell r="Z39">
            <v>537876.68296446721</v>
          </cell>
        </row>
        <row r="40">
          <cell r="Z40">
            <v>444972.01056508702</v>
          </cell>
        </row>
        <row r="41">
          <cell r="Z41">
            <v>4564754.2687186478</v>
          </cell>
        </row>
        <row r="42">
          <cell r="Z42">
            <v>426289.16071859532</v>
          </cell>
        </row>
        <row r="43">
          <cell r="Z43">
            <v>8067176.458478245</v>
          </cell>
        </row>
        <row r="44">
          <cell r="Z44">
            <v>1018041.950559581</v>
          </cell>
        </row>
        <row r="45">
          <cell r="Z45">
            <v>189985.27165563285</v>
          </cell>
        </row>
        <row r="46">
          <cell r="Z46">
            <v>1721948.9396222522</v>
          </cell>
        </row>
        <row r="47">
          <cell r="Z47">
            <v>382777.16883393103</v>
          </cell>
        </row>
        <row r="48">
          <cell r="Z48">
            <v>412348.04007975134</v>
          </cell>
        </row>
        <row r="49">
          <cell r="Z49">
            <v>607345.69076196093</v>
          </cell>
        </row>
        <row r="50">
          <cell r="Z50">
            <v>883164.94826974999</v>
          </cell>
        </row>
        <row r="51">
          <cell r="Z51">
            <v>287800.13773957721</v>
          </cell>
        </row>
        <row r="52">
          <cell r="Z52">
            <v>1004689.2393142037</v>
          </cell>
        </row>
        <row r="53">
          <cell r="Z53">
            <v>131933230.73999949</v>
          </cell>
        </row>
        <row r="54">
          <cell r="Z54">
            <v>828157.78197994223</v>
          </cell>
        </row>
        <row r="55">
          <cell r="Z55">
            <v>454856460.63511419</v>
          </cell>
        </row>
        <row r="56">
          <cell r="Z56">
            <v>69278.021318700165</v>
          </cell>
        </row>
        <row r="57">
          <cell r="Z57">
            <v>706608.20882741874</v>
          </cell>
        </row>
        <row r="58">
          <cell r="Z58">
            <v>300317.04457136471</v>
          </cell>
        </row>
        <row r="59">
          <cell r="Z59">
            <v>480957.5303345907</v>
          </cell>
        </row>
        <row r="60">
          <cell r="Z60">
            <v>61468.863764123969</v>
          </cell>
        </row>
        <row r="61">
          <cell r="Z61">
            <v>1892093.0114152273</v>
          </cell>
        </row>
        <row r="62">
          <cell r="Z62">
            <v>802685.40227522422</v>
          </cell>
        </row>
        <row r="63">
          <cell r="Z63">
            <v>287226.68425134092</v>
          </cell>
        </row>
        <row r="64">
          <cell r="Z64">
            <v>1563856.171884163</v>
          </cell>
        </row>
        <row r="65">
          <cell r="Z65">
            <v>75255823.95937793</v>
          </cell>
        </row>
        <row r="66">
          <cell r="Z66">
            <v>734209.28916722175</v>
          </cell>
        </row>
        <row r="67">
          <cell r="Z67">
            <v>325838.29726220085</v>
          </cell>
        </row>
        <row r="68">
          <cell r="Z68">
            <v>596312.97689704201</v>
          </cell>
        </row>
        <row r="69">
          <cell r="Z69">
            <v>388045.08698455006</v>
          </cell>
        </row>
        <row r="70">
          <cell r="Z70">
            <v>57791.178986637584</v>
          </cell>
        </row>
        <row r="71">
          <cell r="Z71">
            <v>584243.57147773134</v>
          </cell>
        </row>
        <row r="72">
          <cell r="Z72">
            <v>392189.11313322099</v>
          </cell>
        </row>
        <row r="73">
          <cell r="Z73">
            <v>1353804.7797778791</v>
          </cell>
        </row>
        <row r="74">
          <cell r="Z74">
            <v>1766384.9107300981</v>
          </cell>
        </row>
        <row r="75">
          <cell r="Z75">
            <v>3109272.4804133405</v>
          </cell>
        </row>
        <row r="76">
          <cell r="Z76">
            <v>571508.73959124985</v>
          </cell>
        </row>
        <row r="77">
          <cell r="Z77">
            <v>70534985.420542583</v>
          </cell>
        </row>
        <row r="78">
          <cell r="Z78">
            <v>423776.74011731875</v>
          </cell>
        </row>
        <row r="79">
          <cell r="Z79">
            <v>851999.16945543082</v>
          </cell>
        </row>
        <row r="80">
          <cell r="Z80">
            <v>352564.17509916954</v>
          </cell>
        </row>
        <row r="81">
          <cell r="Z81">
            <v>846896.38466032187</v>
          </cell>
        </row>
        <row r="82">
          <cell r="Z82">
            <v>536315.42300303932</v>
          </cell>
        </row>
        <row r="83">
          <cell r="Z83">
            <v>143370.86006267663</v>
          </cell>
        </row>
        <row r="84">
          <cell r="Z84">
            <v>388717.57721717673</v>
          </cell>
        </row>
        <row r="85">
          <cell r="Z85">
            <v>480298.37646466098</v>
          </cell>
        </row>
        <row r="86">
          <cell r="Z86">
            <v>701939.61499169329</v>
          </cell>
        </row>
        <row r="87">
          <cell r="Z87">
            <v>696697.51774541475</v>
          </cell>
        </row>
        <row r="88">
          <cell r="Z88">
            <v>364037.88035518053</v>
          </cell>
        </row>
        <row r="90">
          <cell r="Z90">
            <v>481755.33346738067</v>
          </cell>
        </row>
        <row r="91">
          <cell r="Z91">
            <v>930427.24581113027</v>
          </cell>
        </row>
        <row r="92">
          <cell r="Z92">
            <v>244626.89597509181</v>
          </cell>
        </row>
        <row r="93">
          <cell r="Z93">
            <v>108388.35027499414</v>
          </cell>
        </row>
        <row r="94">
          <cell r="Z94">
            <v>775101.00610765361</v>
          </cell>
        </row>
        <row r="95">
          <cell r="Z95">
            <v>274766.91737390886</v>
          </cell>
        </row>
        <row r="96">
          <cell r="Z96">
            <v>175729.31243881633</v>
          </cell>
        </row>
        <row r="97">
          <cell r="Z97">
            <v>518575.53778298124</v>
          </cell>
        </row>
        <row r="98">
          <cell r="Z98">
            <v>1016354.7054306433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5C6C-998C-2346-BE1C-E8108818B7B9}">
  <sheetPr>
    <pageSetUpPr fitToPage="1"/>
  </sheetPr>
  <dimension ref="B1:E98"/>
  <sheetViews>
    <sheetView workbookViewId="0">
      <selection activeCell="H85" sqref="H85:H86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Noyes_012_DNA_020_qMQC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USDA1109</v>
      </c>
      <c r="C4" s="5" t="str">
        <f>'[1]Paste Sample IDs'!T5</f>
        <v>A01</v>
      </c>
      <c r="D4" s="4">
        <f>IF(B4="None","",[1]Analysis!Z3)</f>
        <v>675206.13214731356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USDA826</v>
      </c>
      <c r="C5" s="5" t="str">
        <f>'[1]Paste Sample IDs'!T6</f>
        <v>A02</v>
      </c>
      <c r="D5" s="4">
        <f>IF(B5="None","",[1]Analysis!Z4)</f>
        <v>1070105.7281464108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USDA936</v>
      </c>
      <c r="C6" s="5" t="str">
        <f>'[1]Paste Sample IDs'!T7</f>
        <v>A03</v>
      </c>
      <c r="D6" s="4">
        <f>IF(B6="None","",[1]Analysis!Z5)</f>
        <v>443296.17352347163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USDA666</v>
      </c>
      <c r="C7" s="5" t="str">
        <f>'[1]Paste Sample IDs'!T8</f>
        <v>A04</v>
      </c>
      <c r="D7" s="4">
        <f>IF(B7="None","",[1]Analysis!Z6)</f>
        <v>138873.97187669578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USDA1136</v>
      </c>
      <c r="C8" s="5" t="str">
        <f>'[1]Paste Sample IDs'!T9</f>
        <v>A05</v>
      </c>
      <c r="D8" s="4">
        <f>IF(B8="None","",[1]Analysis!Z7)</f>
        <v>315876.48391309078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USDA1052</v>
      </c>
      <c r="C9" s="5" t="str">
        <f>'[1]Paste Sample IDs'!T10</f>
        <v>A06</v>
      </c>
      <c r="D9" s="4">
        <f>IF(B9="None","",[1]Analysis!Z8)</f>
        <v>476128.4235921668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USDA792</v>
      </c>
      <c r="C10" s="5" t="str">
        <f>'[1]Paste Sample IDs'!T11</f>
        <v>A07</v>
      </c>
      <c r="D10" s="4">
        <f>IF(B10="None","",[1]Analysis!Z9)</f>
        <v>184775.31170291986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USDA1090</v>
      </c>
      <c r="C11" s="5" t="str">
        <f>'[1]Paste Sample IDs'!T12</f>
        <v>A08</v>
      </c>
      <c r="D11" s="4">
        <f>IF(B11="None","",[1]Analysis!Z10)</f>
        <v>695974.08580649912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USDA706</v>
      </c>
      <c r="C12" s="5" t="str">
        <f>'[1]Paste Sample IDs'!T13</f>
        <v>A09</v>
      </c>
      <c r="D12" s="4">
        <f>IF(B12="None","",[1]Analysis!Z11)</f>
        <v>246172.35672216525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USDA944</v>
      </c>
      <c r="C13" s="5" t="str">
        <f>'[1]Paste Sample IDs'!T14</f>
        <v>A10</v>
      </c>
      <c r="D13" s="4">
        <f>IF(B13="None","",[1]Analysis!Z12)</f>
        <v>2250730.4958452806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USDA890</v>
      </c>
      <c r="C14" s="5" t="str">
        <f>'[1]Paste Sample IDs'!T15</f>
        <v>A11</v>
      </c>
      <c r="D14" s="4">
        <f>IF(B14="None","",[1]Analysis!Z13)</f>
        <v>411402.81888283603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USDA1012</v>
      </c>
      <c r="C15" s="5" t="str">
        <f>'[1]Paste Sample IDs'!T16</f>
        <v>A12</v>
      </c>
      <c r="D15" s="4">
        <f>IF(B15="None","",[1]Analysis!Z14)</f>
        <v>146085.42183278105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USDA1048</v>
      </c>
      <c r="C16" s="5" t="str">
        <f>'[1]Paste Sample IDs'!T17</f>
        <v>B01</v>
      </c>
      <c r="D16" s="4">
        <f>IF(B16="None","",[1]Analysis!Z15)</f>
        <v>1409798.8960017394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USDA1067</v>
      </c>
      <c r="C17" s="5" t="str">
        <f>'[1]Paste Sample IDs'!T18</f>
        <v>B02</v>
      </c>
      <c r="D17" s="4">
        <f>IF(B17="None","",[1]Analysis!Z16)</f>
        <v>413795.32046512683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USDA1105</v>
      </c>
      <c r="C18" s="5" t="str">
        <f>'[1]Paste Sample IDs'!T19</f>
        <v>B03</v>
      </c>
      <c r="D18" s="4">
        <f>IF(B18="None","",[1]Analysis!Z17)</f>
        <v>728193.95257007878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USDA964</v>
      </c>
      <c r="C19" s="5" t="str">
        <f>'[1]Paste Sample IDs'!T20</f>
        <v>B04</v>
      </c>
      <c r="D19" s="4">
        <f>IF(B19="None","",[1]Analysis!Z18)</f>
        <v>501119.31190209853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USDA1145</v>
      </c>
      <c r="C20" s="5" t="str">
        <f>'[1]Paste Sample IDs'!T21</f>
        <v>B05</v>
      </c>
      <c r="D20" s="4">
        <f>IF(B20="None","",[1]Analysis!Z19)</f>
        <v>957928.79146811867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USDA1046</v>
      </c>
      <c r="C21" s="5" t="str">
        <f>'[1]Paste Sample IDs'!T22</f>
        <v>B06</v>
      </c>
      <c r="D21" s="4">
        <f>IF(B21="None","",[1]Analysis!Z20)</f>
        <v>621788.65561937448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USDA1003</v>
      </c>
      <c r="C22" s="5" t="str">
        <f>'[1]Paste Sample IDs'!T23</f>
        <v>B07</v>
      </c>
      <c r="D22" s="4">
        <f>IF(B22="None","",[1]Analysis!Z21)</f>
        <v>1078142.5766911209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USDA956</v>
      </c>
      <c r="C23" s="5" t="str">
        <f>'[1]Paste Sample IDs'!T24</f>
        <v>B08</v>
      </c>
      <c r="D23" s="4">
        <f>IF(B23="None","",[1]Analysis!Z22)</f>
        <v>5096785.7468213243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USDA1031</v>
      </c>
      <c r="C24" s="5" t="str">
        <f>'[1]Paste Sample IDs'!T25</f>
        <v>B09</v>
      </c>
      <c r="D24" s="4">
        <f>IF(B24="None","",[1]Analysis!Z23)</f>
        <v>121012128.66885059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USDA1057</v>
      </c>
      <c r="C25" s="5" t="str">
        <f>'[1]Paste Sample IDs'!T26</f>
        <v>B10</v>
      </c>
      <c r="D25" s="4">
        <f>IF(B25="None","",[1]Analysis!Z24)</f>
        <v>220896.54460408798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USDA1097</v>
      </c>
      <c r="C26" s="5" t="str">
        <f>'[1]Paste Sample IDs'!T27</f>
        <v>B11</v>
      </c>
      <c r="D26" s="4">
        <f>IF(B26="None","",[1]Analysis!Z25)</f>
        <v>768615.02605169395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IDs'!U28&lt;&gt;"",'[1]Paste Sample IDs'!U28,"None")</f>
        <v>USDA1065</v>
      </c>
      <c r="C27" s="5" t="str">
        <f>'[1]Paste Sample IDs'!T28</f>
        <v>B12</v>
      </c>
      <c r="D27" s="4">
        <f>IF(B27="None","",[1]Analysis!Z26)</f>
        <v>1471804.4066192424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IDs'!U29&lt;&gt;"",'[1]Paste Sample IDs'!U29,"None")</f>
        <v>USDA1022</v>
      </c>
      <c r="C28" s="5" t="str">
        <f>'[1]Paste Sample IDs'!T29</f>
        <v>C01</v>
      </c>
      <c r="D28" s="4">
        <f>IF(B28="None","",[1]Analysis!Z27)</f>
        <v>47908326.981330119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IDs'!U30&lt;&gt;"",'[1]Paste Sample IDs'!U30,"None")</f>
        <v>USDA1163</v>
      </c>
      <c r="C29" s="5" t="str">
        <f>'[1]Paste Sample IDs'!T30</f>
        <v>C02</v>
      </c>
      <c r="D29" s="4">
        <f>IF(B29="None","",[1]Analysis!Z28)</f>
        <v>652970.17868726701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IDs'!U31&lt;&gt;"",'[1]Paste Sample IDs'!U31,"None")</f>
        <v>USDA1041</v>
      </c>
      <c r="C30" s="5" t="str">
        <f>'[1]Paste Sample IDs'!T31</f>
        <v>C03</v>
      </c>
      <c r="D30" s="4">
        <f>IF(B30="None","",[1]Analysis!Z29)</f>
        <v>393796.99246744189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IDs'!U32&lt;&gt;"",'[1]Paste Sample IDs'!U32,"None")</f>
        <v>USDA1132</v>
      </c>
      <c r="C31" s="5" t="str">
        <f>'[1]Paste Sample IDs'!T32</f>
        <v>C04</v>
      </c>
      <c r="D31" s="4">
        <f>IF(B31="None","",[1]Analysis!Z30)</f>
        <v>4075451.5291758329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IDs'!U33&lt;&gt;"",'[1]Paste Sample IDs'!U33,"None")</f>
        <v>USDA1175</v>
      </c>
      <c r="C32" s="5" t="str">
        <f>'[1]Paste Sample IDs'!T33</f>
        <v>C05</v>
      </c>
      <c r="D32" s="4">
        <f>IF(B32="None","",[1]Analysis!Z31)</f>
        <v>561868.72564780386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IDs'!U34&lt;&gt;"",'[1]Paste Sample IDs'!U34,"None")</f>
        <v>USDA1087</v>
      </c>
      <c r="C33" s="5" t="str">
        <f>'[1]Paste Sample IDs'!T34</f>
        <v>C06</v>
      </c>
      <c r="D33" s="4">
        <f>IF(B33="None","",[1]Analysis!Z32)</f>
        <v>437584.89099085022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IDs'!U35&lt;&gt;"",'[1]Paste Sample IDs'!U35,"None")</f>
        <v>USDA941</v>
      </c>
      <c r="C34" s="5" t="str">
        <f>'[1]Paste Sample IDs'!T35</f>
        <v>C07</v>
      </c>
      <c r="D34" s="4">
        <f>IF(B34="None","",[1]Analysis!Z33)</f>
        <v>2227266.8178002718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IDs'!U36&lt;&gt;"",'[1]Paste Sample IDs'!U36,"None")</f>
        <v>USDA680</v>
      </c>
      <c r="C35" s="5" t="str">
        <f>'[1]Paste Sample IDs'!T36</f>
        <v>C08</v>
      </c>
      <c r="D35" s="4">
        <f>IF(B35="None","",[1]Analysis!Z34)</f>
        <v>361783.7847612793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IDs'!U37&lt;&gt;"",'[1]Paste Sample IDs'!U37,"None")</f>
        <v>USDA1171</v>
      </c>
      <c r="C36" s="5" t="str">
        <f>'[1]Paste Sample IDs'!T37</f>
        <v>C09</v>
      </c>
      <c r="D36" s="4">
        <f>IF(B36="None","",[1]Analysis!Z35)</f>
        <v>884200.0939769051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IDs'!U38&lt;&gt;"",'[1]Paste Sample IDs'!U38,"None")</f>
        <v>USDA961</v>
      </c>
      <c r="C37" s="5" t="str">
        <f>'[1]Paste Sample IDs'!T38</f>
        <v>C10</v>
      </c>
      <c r="D37" s="4">
        <f>IF(B37="None","",[1]Analysis!Z36)</f>
        <v>2305798.9994411431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IDs'!U39&lt;&gt;"",'[1]Paste Sample IDs'!U39,"None")</f>
        <v>USDA1094</v>
      </c>
      <c r="C38" s="5" t="str">
        <f>'[1]Paste Sample IDs'!T39</f>
        <v>C11</v>
      </c>
      <c r="D38" s="4">
        <f>IF(B38="None","",[1]Analysis!Z37)</f>
        <v>843488.28226140758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IDs'!U40&lt;&gt;"",'[1]Paste Sample IDs'!U40,"None")</f>
        <v>USDA908</v>
      </c>
      <c r="C39" s="5" t="str">
        <f>'[1]Paste Sample IDs'!T40</f>
        <v>C12</v>
      </c>
      <c r="D39" s="4">
        <f>IF(B39="None","",[1]Analysis!Z38)</f>
        <v>2520970.305248261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IDs'!U41&lt;&gt;"",'[1]Paste Sample IDs'!U41,"None")</f>
        <v>USDA1027</v>
      </c>
      <c r="C40" s="5" t="str">
        <f>'[1]Paste Sample IDs'!T41</f>
        <v>D01</v>
      </c>
      <c r="D40" s="4">
        <f>IF(B40="None","",[1]Analysis!Z39)</f>
        <v>9602108.7743287273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IDs'!U43&lt;&gt;"",'[1]Paste Sample IDs'!U43,"None")</f>
        <v>USDA858</v>
      </c>
      <c r="C41" s="5" t="str">
        <f>'[1]Paste Sample IDs'!T43</f>
        <v>D03</v>
      </c>
      <c r="D41" s="4">
        <f>IF(B41="None","",[1]Analysis!Z41)</f>
        <v>804712.74107407266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IDs'!U44&lt;&gt;"",'[1]Paste Sample IDs'!U44,"None")</f>
        <v>USDA799</v>
      </c>
      <c r="C42" s="5" t="str">
        <f>'[1]Paste Sample IDs'!T44</f>
        <v>D04</v>
      </c>
      <c r="D42" s="4">
        <f>IF(B42="None","",[1]Analysis!Z42)</f>
        <v>3300025.2946983776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IDs'!U45&lt;&gt;"",'[1]Paste Sample IDs'!U45,"None")</f>
        <v>USDA1063</v>
      </c>
      <c r="C43" s="5" t="str">
        <f>'[1]Paste Sample IDs'!T45</f>
        <v>D05</v>
      </c>
      <c r="D43" s="4">
        <f>IF(B43="None","",[1]Analysis!Z43)</f>
        <v>378033.48836405977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IDs'!U46&lt;&gt;"",'[1]Paste Sample IDs'!U46,"None")</f>
        <v>USDA1161</v>
      </c>
      <c r="C44" s="5" t="str">
        <f>'[1]Paste Sample IDs'!T46</f>
        <v>D06</v>
      </c>
      <c r="D44" s="4">
        <f>IF(B44="None","",[1]Analysis!Z44)</f>
        <v>296631.07163732185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IDs'!U47&lt;&gt;"",'[1]Paste Sample IDs'!U47,"None")</f>
        <v>USDA1079</v>
      </c>
      <c r="C45" s="5" t="str">
        <f>'[1]Paste Sample IDs'!T47</f>
        <v>D07</v>
      </c>
      <c r="D45" s="4">
        <f>IF(B45="None","",[1]Analysis!Z45)</f>
        <v>3013270.2211069143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IDs'!U48&lt;&gt;"",'[1]Paste Sample IDs'!U48,"None")</f>
        <v>USDA990</v>
      </c>
      <c r="C46" s="5" t="str">
        <f>'[1]Paste Sample IDs'!T48</f>
        <v>D08</v>
      </c>
      <c r="D46" s="4">
        <f>IF(B46="None","",[1]Analysis!Z46)</f>
        <v>72717.644191581523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IDs'!U49&lt;&gt;"",'[1]Paste Sample IDs'!U49,"None")</f>
        <v>USDA1167</v>
      </c>
      <c r="C47" s="5" t="str">
        <f>'[1]Paste Sample IDs'!T49</f>
        <v>D09</v>
      </c>
      <c r="D47" s="4">
        <f>IF(B47="None","",[1]Analysis!Z47)</f>
        <v>628719.12222628132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IDs'!U50&lt;&gt;"",'[1]Paste Sample IDs'!U50,"None")</f>
        <v>USDA1051</v>
      </c>
      <c r="C48" s="5" t="str">
        <f>'[1]Paste Sample IDs'!T50</f>
        <v>D10</v>
      </c>
      <c r="D48" s="4">
        <f>IF(B48="None","",[1]Analysis!Z48)</f>
        <v>619270.59688028484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IDs'!U51&lt;&gt;"",'[1]Paste Sample IDs'!U51,"None")</f>
        <v>USDA670</v>
      </c>
      <c r="C49" s="5" t="str">
        <f>'[1]Paste Sample IDs'!T51</f>
        <v>D11</v>
      </c>
      <c r="D49" s="4">
        <f>IF(B49="None","",[1]Analysis!Z49)</f>
        <v>2521549.0798154012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IDs'!U52&lt;&gt;"",'[1]Paste Sample IDs'!U52,"None")</f>
        <v>USDA1112</v>
      </c>
      <c r="C50" s="5" t="str">
        <f>'[1]Paste Sample IDs'!T52</f>
        <v>D12</v>
      </c>
      <c r="D50" s="4">
        <f>IF(B50="None","",[1]Analysis!Z50)</f>
        <v>46979.599561951916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IDs'!U53&lt;&gt;"",'[1]Paste Sample IDs'!U53,"None")</f>
        <v>USDA976</v>
      </c>
      <c r="C51" s="5" t="str">
        <f>'[1]Paste Sample IDs'!T53</f>
        <v>E01</v>
      </c>
      <c r="D51" s="4">
        <f>IF(B51="None","",[1]Analysis!Z51)</f>
        <v>117838.49880239561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IDs'!U54&lt;&gt;"",'[1]Paste Sample IDs'!U54,"None")</f>
        <v>USDA1131</v>
      </c>
      <c r="C52" s="5" t="str">
        <f>'[1]Paste Sample IDs'!T54</f>
        <v>E02</v>
      </c>
      <c r="D52" s="4">
        <f>IF(B52="None","",[1]Analysis!Z52)</f>
        <v>2109799.7043370581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IDs'!U55&lt;&gt;"",'[1]Paste Sample IDs'!U55,"None")</f>
        <v>USDA763</v>
      </c>
      <c r="C53" s="5" t="str">
        <f>'[1]Paste Sample IDs'!T55</f>
        <v>E03</v>
      </c>
      <c r="D53" s="4">
        <f>IF(B53="None","",[1]Analysis!Z53)</f>
        <v>2903959.1279163747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IDs'!U56&lt;&gt;"",'[1]Paste Sample IDs'!U56,"None")</f>
        <v>USDA955</v>
      </c>
      <c r="C54" s="5" t="str">
        <f>'[1]Paste Sample IDs'!T56</f>
        <v>E04</v>
      </c>
      <c r="D54" s="4">
        <f>IF(B54="None","",[1]Analysis!Z54)</f>
        <v>2166700.085200015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IDs'!U57&lt;&gt;"",'[1]Paste Sample IDs'!U57,"None")</f>
        <v>USDA1017</v>
      </c>
      <c r="C55" s="5" t="str">
        <f>'[1]Paste Sample IDs'!T57</f>
        <v>E05</v>
      </c>
      <c r="D55" s="4">
        <f>IF(B55="None","",[1]Analysis!Z55)</f>
        <v>6642084.7823656006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IDs'!U58&lt;&gt;"",'[1]Paste Sample IDs'!U58,"None")</f>
        <v>USDA1172</v>
      </c>
      <c r="C56" s="5" t="str">
        <f>'[1]Paste Sample IDs'!T58</f>
        <v>E06</v>
      </c>
      <c r="D56" s="4">
        <f>IF(B56="None","",[1]Analysis!Z56)</f>
        <v>581819.55254580046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IDs'!U59&lt;&gt;"",'[1]Paste Sample IDs'!U59,"None")</f>
        <v>USDA1127</v>
      </c>
      <c r="C57" s="5" t="str">
        <f>'[1]Paste Sample IDs'!T59</f>
        <v>E07</v>
      </c>
      <c r="D57" s="4">
        <f>IF(B57="None","",[1]Analysis!Z57)</f>
        <v>1903971.6156292867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IDs'!U60&lt;&gt;"",'[1]Paste Sample IDs'!U60,"None")</f>
        <v>USDA1133</v>
      </c>
      <c r="C58" s="5" t="str">
        <f>'[1]Paste Sample IDs'!T60</f>
        <v>E08</v>
      </c>
      <c r="D58" s="4">
        <f>IF(B58="None","",[1]Analysis!Z58)</f>
        <v>279733.63527268992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IDs'!U61&lt;&gt;"",'[1]Paste Sample IDs'!U61,"None")</f>
        <v>USDA1011</v>
      </c>
      <c r="C59" s="5" t="str">
        <f>'[1]Paste Sample IDs'!T61</f>
        <v>E09</v>
      </c>
      <c r="D59" s="4">
        <f>IF(B59="None","",[1]Analysis!Z59)</f>
        <v>2177504.5067166793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IDs'!U62&lt;&gt;"",'[1]Paste Sample IDs'!U62,"None")</f>
        <v>USDA1212</v>
      </c>
      <c r="C60" s="5" t="str">
        <f>'[1]Paste Sample IDs'!T62</f>
        <v>E10</v>
      </c>
      <c r="D60" s="4">
        <f>IF(B60="None","",[1]Analysis!Z60)</f>
        <v>9.6375833819011074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>Very low copy number: assay performance unknown</v>
      </c>
    </row>
    <row r="61" spans="2:5" ht="16" x14ac:dyDescent="0.2">
      <c r="B61" s="3" t="str">
        <f>IF('[1]Paste Sample IDs'!U63&lt;&gt;"",'[1]Paste Sample IDs'!U63,"None")</f>
        <v>USDA1069</v>
      </c>
      <c r="C61" s="5" t="str">
        <f>'[1]Paste Sample IDs'!T63</f>
        <v>E11</v>
      </c>
      <c r="D61" s="4">
        <f>IF(B61="None","",[1]Analysis!Z61)</f>
        <v>791417.29661183746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IDs'!U64&lt;&gt;"",'[1]Paste Sample IDs'!U64,"None")</f>
        <v>USDA1028</v>
      </c>
      <c r="C62" s="5" t="str">
        <f>'[1]Paste Sample IDs'!T64</f>
        <v>E12</v>
      </c>
      <c r="D62" s="4">
        <f>IF(B62="None","",[1]Analysis!Z62)</f>
        <v>135091750.80507156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IDs'!U65&lt;&gt;"",'[1]Paste Sample IDs'!U65,"None")</f>
        <v>USDA1159</v>
      </c>
      <c r="C63" s="5" t="str">
        <f>'[1]Paste Sample IDs'!T65</f>
        <v>F01</v>
      </c>
      <c r="D63" s="4">
        <f>IF(B63="None","",[1]Analysis!Z63)</f>
        <v>470927.55130563647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IDs'!U66&lt;&gt;"",'[1]Paste Sample IDs'!U66,"None")</f>
        <v>USDA864</v>
      </c>
      <c r="C64" s="5" t="str">
        <f>'[1]Paste Sample IDs'!T66</f>
        <v>F02</v>
      </c>
      <c r="D64" s="4">
        <f>IF(B64="None","",[1]Analysis!Z64)</f>
        <v>367905.49923832132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IDs'!U67&lt;&gt;"",'[1]Paste Sample IDs'!U67,"None")</f>
        <v>USDA1110</v>
      </c>
      <c r="C65" s="5" t="str">
        <f>'[1]Paste Sample IDs'!T67</f>
        <v>F03</v>
      </c>
      <c r="D65" s="4">
        <f>IF(B65="None","",[1]Analysis!Z65)</f>
        <v>178070.31260289857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IDs'!U68&lt;&gt;"",'[1]Paste Sample IDs'!U68,"None")</f>
        <v>USDA787</v>
      </c>
      <c r="C66" s="5" t="str">
        <f>'[1]Paste Sample IDs'!T68</f>
        <v>F04</v>
      </c>
      <c r="D66" s="4">
        <f>IF(B66="None","",[1]Analysis!Z66)</f>
        <v>686829.8728870349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IDs'!U69&lt;&gt;"",'[1]Paste Sample IDs'!U69,"None")</f>
        <v>USDA1036</v>
      </c>
      <c r="C67" s="5" t="str">
        <f>'[1]Paste Sample IDs'!T69</f>
        <v>F05</v>
      </c>
      <c r="D67" s="4">
        <f>IF(B67="None","",[1]Analysis!Z67)</f>
        <v>2105800.2428997587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IDs'!U70&lt;&gt;"",'[1]Paste Sample IDs'!U70,"None")</f>
        <v>USDA1008</v>
      </c>
      <c r="C68" s="5" t="str">
        <f>'[1]Paste Sample IDs'!T70</f>
        <v>F06</v>
      </c>
      <c r="D68" s="4">
        <f>IF(B68="None","",[1]Analysis!Z68)</f>
        <v>42515.287952170467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IDs'!U71&lt;&gt;"",'[1]Paste Sample IDs'!U71,"None")</f>
        <v>USDA841</v>
      </c>
      <c r="C69" s="5" t="str">
        <f>'[1]Paste Sample IDs'!T71</f>
        <v>F07</v>
      </c>
      <c r="D69" s="4">
        <f>IF(B69="None","",[1]Analysis!Z69)</f>
        <v>1023759.5432718694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IDs'!U72&lt;&gt;"",'[1]Paste Sample IDs'!U72,"None")</f>
        <v>USDA966</v>
      </c>
      <c r="C70" s="5" t="str">
        <f>'[1]Paste Sample IDs'!T72</f>
        <v>F08</v>
      </c>
      <c r="D70" s="4">
        <f>IF(B70="None","",[1]Analysis!Z70)</f>
        <v>258475.72656699936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IDs'!U73&lt;&gt;"",'[1]Paste Sample IDs'!U73,"None")</f>
        <v>USDA997</v>
      </c>
      <c r="C71" s="5" t="str">
        <f>'[1]Paste Sample IDs'!T73</f>
        <v>F09</v>
      </c>
      <c r="D71" s="4">
        <f>IF(B71="None","",[1]Analysis!Z71)</f>
        <v>960459.72165551735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IDs'!U74&lt;&gt;"",'[1]Paste Sample IDs'!U74,"None")</f>
        <v>USDA932</v>
      </c>
      <c r="C72" s="5" t="str">
        <f>'[1]Paste Sample IDs'!T74</f>
        <v>F10</v>
      </c>
      <c r="D72" s="4">
        <f>IF(B72="None","",[1]Analysis!Z72)</f>
        <v>591987.81726598309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IDs'!U75&lt;&gt;"",'[1]Paste Sample IDs'!U75,"None")</f>
        <v>USDA1116</v>
      </c>
      <c r="C73" s="5" t="str">
        <f>'[1]Paste Sample IDs'!T75</f>
        <v>F11</v>
      </c>
      <c r="D73" s="4">
        <f>IF(B73="None","",[1]Analysis!Z73)</f>
        <v>146602.77527417737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IDs'!U76&lt;&gt;"",'[1]Paste Sample IDs'!U76,"None")</f>
        <v>USDA991</v>
      </c>
      <c r="C74" s="5" t="str">
        <f>'[1]Paste Sample IDs'!T76</f>
        <v>F12</v>
      </c>
      <c r="D74" s="4">
        <f>IF(B74="None","",[1]Analysis!Z74)</f>
        <v>379799.99079687503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IDs'!U77&lt;&gt;"",'[1]Paste Sample IDs'!U77,"None")</f>
        <v>USDA1119</v>
      </c>
      <c r="C75" s="5" t="str">
        <f>'[1]Paste Sample IDs'!T77</f>
        <v>G01</v>
      </c>
      <c r="D75" s="4">
        <f>IF(B75="None","",[1]Analysis!Z75)</f>
        <v>1918082.3594361686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IDs'!U78&lt;&gt;"",'[1]Paste Sample IDs'!U78,"None")</f>
        <v>USDA1016</v>
      </c>
      <c r="C76" s="5" t="str">
        <f>'[1]Paste Sample IDs'!T78</f>
        <v>G02</v>
      </c>
      <c r="D76" s="4">
        <f>IF(B76="None","",[1]Analysis!Z76)</f>
        <v>3667548.2789123305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IDs'!U79&lt;&gt;"",'[1]Paste Sample IDs'!U79,"None")</f>
        <v>USDA1123</v>
      </c>
      <c r="C77" s="5" t="str">
        <f>'[1]Paste Sample IDs'!T79</f>
        <v>G03</v>
      </c>
      <c r="D77" s="4">
        <f>IF(B77="None","",[1]Analysis!Z77)</f>
        <v>3784683.6573456195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IDs'!U80&lt;&gt;"",'[1]Paste Sample IDs'!U80,"None")</f>
        <v>USDA1035</v>
      </c>
      <c r="C78" s="5" t="str">
        <f>'[1]Paste Sample IDs'!T80</f>
        <v>G04</v>
      </c>
      <c r="D78" s="4">
        <f>IF(B78="None","",[1]Analysis!Z78)</f>
        <v>1539584.5613566919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IDs'!U82&lt;&gt;"",'[1]Paste Sample IDs'!U82,"None")</f>
        <v>USDA1176</v>
      </c>
      <c r="C79" s="5" t="str">
        <f>'[1]Paste Sample IDs'!T82</f>
        <v>G06</v>
      </c>
      <c r="D79" s="4">
        <f>IF(B79="None","",[1]Analysis!Z80)</f>
        <v>919309.58015362278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IDs'!U83&lt;&gt;"",'[1]Paste Sample IDs'!U83,"None")</f>
        <v>USDA1118</v>
      </c>
      <c r="C80" s="5" t="str">
        <f>'[1]Paste Sample IDs'!T83</f>
        <v>G07</v>
      </c>
      <c r="D80" s="4">
        <f>IF(B80="None","",[1]Analysis!Z81)</f>
        <v>401917.35691307136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IDs'!U84&lt;&gt;"",'[1]Paste Sample IDs'!U84,"None")</f>
        <v>USDA935</v>
      </c>
      <c r="C81" s="5" t="str">
        <f>'[1]Paste Sample IDs'!T84</f>
        <v>G08</v>
      </c>
      <c r="D81" s="4">
        <f>IF(B81="None","",[1]Analysis!Z82)</f>
        <v>1667624.2439526103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IDs'!U85&lt;&gt;"",'[1]Paste Sample IDs'!U85,"None")</f>
        <v>USDA1120</v>
      </c>
      <c r="C82" s="5" t="str">
        <f>'[1]Paste Sample IDs'!T85</f>
        <v>G09</v>
      </c>
      <c r="D82" s="4">
        <f>IF(B82="None","",[1]Analysis!Z83)</f>
        <v>491067.44958697743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IDs'!U86&lt;&gt;"",'[1]Paste Sample IDs'!U86,"None")</f>
        <v>USDA809</v>
      </c>
      <c r="C83" s="5" t="str">
        <f>'[1]Paste Sample IDs'!T86</f>
        <v>G10</v>
      </c>
      <c r="D83" s="4">
        <f>IF(B83="None","",[1]Analysis!Z84)</f>
        <v>2364127.5051538353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IDs'!U87&lt;&gt;"",'[1]Paste Sample IDs'!U87,"None")</f>
        <v>USDA949</v>
      </c>
      <c r="C84" s="5" t="str">
        <f>'[1]Paste Sample IDs'!T87</f>
        <v>G11</v>
      </c>
      <c r="D84" s="4">
        <f>IF(B84="None","",[1]Analysis!Z85)</f>
        <v>3328778.5897020339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IDs'!U88&lt;&gt;"",'[1]Paste Sample IDs'!U88,"None")</f>
        <v>USDA1068</v>
      </c>
      <c r="C85" s="5" t="str">
        <f>'[1]Paste Sample IDs'!T88</f>
        <v>G12</v>
      </c>
      <c r="D85" s="4">
        <f>IF(B85="None","",[1]Analysis!Z86)</f>
        <v>343402.664141435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IDs'!U89&lt;&gt;"",'[1]Paste Sample IDs'!U89,"None")</f>
        <v>USDA1111</v>
      </c>
      <c r="C86" s="5" t="str">
        <f>'[1]Paste Sample IDs'!T89</f>
        <v>H01</v>
      </c>
      <c r="D86" s="4">
        <f>IF(B86="None","",[1]Analysis!Z87)</f>
        <v>798280.49505035963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IDs'!U90&lt;&gt;"",'[1]Paste Sample IDs'!U90,"None")</f>
        <v>USDA926</v>
      </c>
      <c r="C87" s="5" t="str">
        <f>'[1]Paste Sample IDs'!T90</f>
        <v>H02</v>
      </c>
      <c r="D87" s="4">
        <f>IF(B87="None","",[1]Analysis!Z88)</f>
        <v>3292847.245813726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IDs'!U91&lt;&gt;"",'[1]Paste Sample IDs'!U91,"None")</f>
        <v>USDA980</v>
      </c>
      <c r="C88" s="5" t="str">
        <f>'[1]Paste Sample IDs'!T91</f>
        <v>H03</v>
      </c>
      <c r="D88" s="4">
        <f>IF(B88="None","",[1]Analysis!Z89)</f>
        <v>44659.122519979115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IDs'!U92&lt;&gt;"",'[1]Paste Sample IDs'!U92,"None")</f>
        <v>USDA1037</v>
      </c>
      <c r="C89" s="5" t="str">
        <f>'[1]Paste Sample IDs'!T92</f>
        <v>H04</v>
      </c>
      <c r="D89" s="4">
        <f>IF(B89="None","",[1]Analysis!Z90)</f>
        <v>839480.30495929869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IDs'!U93&lt;&gt;"",'[1]Paste Sample IDs'!U93,"None")</f>
        <v>USDA1070</v>
      </c>
      <c r="C90" s="5" t="str">
        <f>'[1]Paste Sample IDs'!T93</f>
        <v>H05</v>
      </c>
      <c r="D90" s="4">
        <f>IF(B90="None","",[1]Analysis!Z91)</f>
        <v>1075887.069292838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IDs'!U94&lt;&gt;"",'[1]Paste Sample IDs'!U94,"None")</f>
        <v>USDA998</v>
      </c>
      <c r="C91" s="5" t="str">
        <f>'[1]Paste Sample IDs'!T94</f>
        <v>H06</v>
      </c>
      <c r="D91" s="4">
        <f>IF(B91="None","",[1]Analysis!Z92)</f>
        <v>1732732.1000483779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IDs'!U95&lt;&gt;"",'[1]Paste Sample IDs'!U95,"None")</f>
        <v>USDA663</v>
      </c>
      <c r="C92" s="5" t="str">
        <f>'[1]Paste Sample IDs'!T95</f>
        <v>H07</v>
      </c>
      <c r="D92" s="4">
        <f>IF(B92="None","",[1]Analysis!Z93)</f>
        <v>178955.45733707503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IDs'!U96&lt;&gt;"",'[1]Paste Sample IDs'!U96,"None")</f>
        <v>USDA1019</v>
      </c>
      <c r="C93" s="5" t="str">
        <f>'[1]Paste Sample IDs'!T96</f>
        <v>H08</v>
      </c>
      <c r="D93" s="4">
        <f>IF(B93="None","",[1]Analysis!Z94)</f>
        <v>376457.37806370313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IDs'!U97&lt;&gt;"",'[1]Paste Sample IDs'!U97,"None")</f>
        <v>USDA978</v>
      </c>
      <c r="C94" s="5" t="str">
        <f>'[1]Paste Sample IDs'!T97</f>
        <v>H09</v>
      </c>
      <c r="D94" s="4">
        <f>IF(B94="None","",[1]Analysis!Z95)</f>
        <v>265909.17087547883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IDs'!U98&lt;&gt;"",'[1]Paste Sample IDs'!U98,"None")</f>
        <v>USDA1038</v>
      </c>
      <c r="C95" s="5" t="str">
        <f>'[1]Paste Sample IDs'!T98</f>
        <v>H10</v>
      </c>
      <c r="D95" s="4">
        <f>IF(B95="None","",[1]Analysis!Z96)</f>
        <v>452691.32938930037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IDs'!U99&lt;&gt;"",'[1]Paste Sample IDs'!U99,"None")</f>
        <v>USDA959</v>
      </c>
      <c r="C96" s="5" t="str">
        <f>'[1]Paste Sample IDs'!T99</f>
        <v>H11</v>
      </c>
      <c r="D96" s="4">
        <f>IF(B96="None","",[1]Analysis!Z97)</f>
        <v>3157469.1386787686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IDs'!U100&lt;&gt;"",'[1]Paste Sample IDs'!U100,"None")</f>
        <v>USDA1026</v>
      </c>
      <c r="C97" s="5" t="str">
        <f>'[1]Paste Sample IDs'!T100</f>
        <v>H12</v>
      </c>
      <c r="D97" s="4">
        <f>IF(B97="None","",[1]Analysis!Z98)</f>
        <v>143084509.41375154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04A5-6747-5F42-A1AC-3CE461BA6F32}">
  <sheetPr>
    <pageSetUpPr fitToPage="1"/>
  </sheetPr>
  <dimension ref="B1:E99"/>
  <sheetViews>
    <sheetView workbookViewId="0">
      <selection activeCell="B98" sqref="B98:E98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Noyes_012_DNA_021_qMQC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USDA994</v>
      </c>
      <c r="C4" s="5" t="str">
        <f>'[2]Paste Sample IDs'!T5</f>
        <v>A01</v>
      </c>
      <c r="D4" s="4">
        <f>IF(B4="None","",[2]Analysis!Z3)</f>
        <v>753819.23190197314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USDA938</v>
      </c>
      <c r="C5" s="5" t="str">
        <f>'[2]Paste Sample IDs'!T6</f>
        <v>A02</v>
      </c>
      <c r="D5" s="4">
        <f>IF(B5="None","",[2]Analysis!Z4)</f>
        <v>1971259.7322242733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USDA1139</v>
      </c>
      <c r="C6" s="5" t="str">
        <f>'[2]Paste Sample IDs'!T7</f>
        <v>A03</v>
      </c>
      <c r="D6" s="4">
        <f>IF(B6="None","",[2]Analysis!Z5)</f>
        <v>436232.61856189248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USDA931</v>
      </c>
      <c r="C7" s="5" t="str">
        <f>'[2]Paste Sample IDs'!T8</f>
        <v>A04</v>
      </c>
      <c r="D7" s="4">
        <f>IF(B7="None","",[2]Analysis!Z6)</f>
        <v>11263085.239114523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USDA1108</v>
      </c>
      <c r="C8" s="5" t="str">
        <f>'[2]Paste Sample IDs'!T9</f>
        <v>A05</v>
      </c>
      <c r="D8" s="4">
        <f>IF(B8="None","",[2]Analysis!Z7)</f>
        <v>104782.18938617555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USDA1058</v>
      </c>
      <c r="C9" s="5" t="str">
        <f>'[2]Paste Sample IDs'!T10</f>
        <v>A06</v>
      </c>
      <c r="D9" s="4">
        <f>IF(B9="None","",[2]Analysis!Z8)</f>
        <v>1439174.7728786238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USDA801</v>
      </c>
      <c r="C10" s="5" t="str">
        <f>'[2]Paste Sample IDs'!T11</f>
        <v>A07</v>
      </c>
      <c r="D10" s="4">
        <f>IF(B10="None","",[2]Analysis!Z9)</f>
        <v>5785283.8030738784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USDA780</v>
      </c>
      <c r="C11" s="5" t="str">
        <f>'[2]Paste Sample IDs'!T12</f>
        <v>A08</v>
      </c>
      <c r="D11" s="4">
        <f>IF(B11="None","",[2]Analysis!Z10)</f>
        <v>7067588.1067817314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USDA1071</v>
      </c>
      <c r="C12" s="5" t="str">
        <f>'[2]Paste Sample IDs'!T13</f>
        <v>A09</v>
      </c>
      <c r="D12" s="4">
        <f>IF(B12="None","",[2]Analysis!Z11)</f>
        <v>1561720.071961506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USDA962</v>
      </c>
      <c r="C13" s="5" t="str">
        <f>'[2]Paste Sample IDs'!T14</f>
        <v>A10</v>
      </c>
      <c r="D13" s="4">
        <f>IF(B13="None","",[2]Analysis!Z12)</f>
        <v>2122833.4327477445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USDA599</v>
      </c>
      <c r="C14" s="5" t="str">
        <f>'[2]Paste Sample IDs'!T15</f>
        <v>A11</v>
      </c>
      <c r="D14" s="4">
        <f>IF(B14="None","",[2]Analysis!Z13)</f>
        <v>6061221.9744874416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USDA989</v>
      </c>
      <c r="C15" s="5" t="str">
        <f>'[2]Paste Sample IDs'!T16</f>
        <v>A12</v>
      </c>
      <c r="D15" s="4">
        <f>IF(B15="None","",[2]Analysis!Z14)</f>
        <v>208797.23895248762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USDA1044</v>
      </c>
      <c r="C16" s="5" t="str">
        <f>'[2]Paste Sample IDs'!T17</f>
        <v>B01</v>
      </c>
      <c r="D16" s="4">
        <f>IF(B16="None","",[2]Analysis!Z15)</f>
        <v>2133792.7462203079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IDs'!U18&lt;&gt;"",'[2]Paste Sample IDs'!U18,"None")</f>
        <v>USDA1095</v>
      </c>
      <c r="C17" s="5" t="str">
        <f>'[2]Paste Sample IDs'!T18</f>
        <v>B02</v>
      </c>
      <c r="D17" s="4">
        <f>IF(B17="None","",[2]Analysis!Z16)</f>
        <v>2170527.6242362554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USDA1174</v>
      </c>
      <c r="C18" s="5" t="str">
        <f>'[2]Paste Sample IDs'!T19</f>
        <v>B03</v>
      </c>
      <c r="D18" s="4">
        <f>IF(B18="None","",[2]Analysis!Z17)</f>
        <v>2344817.6078988295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USDA1129</v>
      </c>
      <c r="C19" s="5" t="str">
        <f>'[2]Paste Sample IDs'!T20</f>
        <v>B04</v>
      </c>
      <c r="D19" s="4">
        <f>IF(B19="None","",[2]Analysis!Z18)</f>
        <v>3751204.9589917269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USDA967</v>
      </c>
      <c r="C20" s="5" t="str">
        <f>'[2]Paste Sample IDs'!T21</f>
        <v>B05</v>
      </c>
      <c r="D20" s="4">
        <f>IF(B20="None","",[2]Analysis!Z19)</f>
        <v>1295828.034280953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USDA1156</v>
      </c>
      <c r="C21" s="5" t="str">
        <f>'[2]Paste Sample IDs'!T22</f>
        <v>B06</v>
      </c>
      <c r="D21" s="4">
        <f>IF(B21="None","",[2]Analysis!Z20)</f>
        <v>867553.62206253631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USDA1010</v>
      </c>
      <c r="C22" s="5" t="str">
        <f>'[2]Paste Sample IDs'!T23</f>
        <v>B07</v>
      </c>
      <c r="D22" s="4">
        <f>IF(B22="None","",[2]Analysis!Z21)</f>
        <v>1108007.8231556634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USDA943</v>
      </c>
      <c r="C23" s="5" t="str">
        <f>'[2]Paste Sample IDs'!T24</f>
        <v>B08</v>
      </c>
      <c r="D23" s="4">
        <f>IF(B23="None","",[2]Analysis!Z22)</f>
        <v>3136666.1407346353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USDA968</v>
      </c>
      <c r="C24" s="5" t="str">
        <f>'[2]Paste Sample IDs'!T25</f>
        <v>B09</v>
      </c>
      <c r="D24" s="4">
        <f>IF(B24="None","",[2]Analysis!Z23)</f>
        <v>1619821.0833389449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USDA1062</v>
      </c>
      <c r="C25" s="5" t="str">
        <f>'[2]Paste Sample IDs'!T26</f>
        <v>B10</v>
      </c>
      <c r="D25" s="4">
        <f>IF(B25="None","",[2]Analysis!Z24)</f>
        <v>1963960.5908551079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IDs'!U28&lt;&gt;"",'[2]Paste Sample IDs'!U28,"None")</f>
        <v>USDA760</v>
      </c>
      <c r="C26" s="5" t="str">
        <f>'[2]Paste Sample IDs'!T28</f>
        <v>B12</v>
      </c>
      <c r="D26" s="4">
        <f>IF(B26="None","",[2]Analysis!Z26)</f>
        <v>2524663.5123451413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IDs'!U29&lt;&gt;"",'[2]Paste Sample IDs'!U29,"None")</f>
        <v>USDA1025</v>
      </c>
      <c r="C27" s="5" t="str">
        <f>'[2]Paste Sample IDs'!T29</f>
        <v>C01</v>
      </c>
      <c r="D27" s="4">
        <f>IF(B27="None","",[2]Analysis!Z27)</f>
        <v>438194556.65014172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IDs'!U30&lt;&gt;"",'[2]Paste Sample IDs'!U30,"None")</f>
        <v>USDA1043</v>
      </c>
      <c r="C28" s="5" t="str">
        <f>'[2]Paste Sample IDs'!T30</f>
        <v>C02</v>
      </c>
      <c r="D28" s="4">
        <f>IF(B28="None","",[2]Analysis!Z28)</f>
        <v>15641474.198338434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IDs'!U31&lt;&gt;"",'[2]Paste Sample IDs'!U31,"None")</f>
        <v>USDA893</v>
      </c>
      <c r="C29" s="5" t="str">
        <f>'[2]Paste Sample IDs'!T31</f>
        <v>C03</v>
      </c>
      <c r="D29" s="4">
        <f>IF(B29="None","",[2]Analysis!Z29)</f>
        <v>607388.31521184731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IDs'!U32&lt;&gt;"",'[2]Paste Sample IDs'!U32,"None")</f>
        <v>USDA1066</v>
      </c>
      <c r="C30" s="5" t="str">
        <f>'[2]Paste Sample IDs'!T32</f>
        <v>C04</v>
      </c>
      <c r="D30" s="4">
        <f>IF(B30="None","",[2]Analysis!Z30)</f>
        <v>1358730.199141081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IDs'!U33&lt;&gt;"",'[2]Paste Sample IDs'!U33,"None")</f>
        <v>USDA912</v>
      </c>
      <c r="C31" s="5" t="str">
        <f>'[2]Paste Sample IDs'!T33</f>
        <v>C05</v>
      </c>
      <c r="D31" s="4">
        <f>IF(B31="None","",[2]Analysis!Z31)</f>
        <v>2712096.4197817831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IDs'!U34&lt;&gt;"",'[2]Paste Sample IDs'!U34,"None")</f>
        <v>USDA1151</v>
      </c>
      <c r="C32" s="5" t="str">
        <f>'[2]Paste Sample IDs'!T34</f>
        <v>C06</v>
      </c>
      <c r="D32" s="4">
        <f>IF(B32="None","",[2]Analysis!Z32)</f>
        <v>120195017.81700742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IDs'!U35&lt;&gt;"",'[2]Paste Sample IDs'!U35,"None")</f>
        <v>USDA622</v>
      </c>
      <c r="C33" s="5" t="str">
        <f>'[2]Paste Sample IDs'!T35</f>
        <v>C07</v>
      </c>
      <c r="D33" s="4">
        <f>IF(B33="None","",[2]Analysis!Z33)</f>
        <v>1764789.1707133325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IDs'!U36&lt;&gt;"",'[2]Paste Sample IDs'!U36,"None")</f>
        <v>USDA1020</v>
      </c>
      <c r="C34" s="5" t="str">
        <f>'[2]Paste Sample IDs'!T36</f>
        <v>C08</v>
      </c>
      <c r="D34" s="4">
        <f>IF(B34="None","",[2]Analysis!Z34)</f>
        <v>3663434.8309950721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IDs'!U37&lt;&gt;"",'[2]Paste Sample IDs'!U37,"None")</f>
        <v>USDA950</v>
      </c>
      <c r="C35" s="5" t="str">
        <f>'[2]Paste Sample IDs'!T37</f>
        <v>C09</v>
      </c>
      <c r="D35" s="4">
        <f>IF(B35="None","",[2]Analysis!Z35)</f>
        <v>8616870.9201366547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IDs'!U38&lt;&gt;"",'[2]Paste Sample IDs'!U38,"None")</f>
        <v>USDA1075</v>
      </c>
      <c r="C36" s="5" t="str">
        <f>'[2]Paste Sample IDs'!T38</f>
        <v>C10</v>
      </c>
      <c r="D36" s="4">
        <f>IF(B36="None","",[2]Analysis!Z36)</f>
        <v>185408.15785433169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IDs'!U39&lt;&gt;"",'[2]Paste Sample IDs'!U39,"None")</f>
        <v>USDA1160</v>
      </c>
      <c r="C37" s="5" t="str">
        <f>'[2]Paste Sample IDs'!T39</f>
        <v>C11</v>
      </c>
      <c r="D37" s="4">
        <f>IF(B37="None","",[2]Analysis!Z37)</f>
        <v>539177.19633743505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IDs'!U40&lt;&gt;"",'[2]Paste Sample IDs'!U40,"None")</f>
        <v>USDA676</v>
      </c>
      <c r="C38" s="5" t="str">
        <f>'[2]Paste Sample IDs'!T40</f>
        <v>C12</v>
      </c>
      <c r="D38" s="4">
        <f>IF(B38="None","",[2]Analysis!Z38)</f>
        <v>463458.9729094542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IDs'!U41&lt;&gt;"",'[2]Paste Sample IDs'!U41,"None")</f>
        <v>USDA1130</v>
      </c>
      <c r="C39" s="5" t="str">
        <f>'[2]Paste Sample IDs'!T41</f>
        <v>D01</v>
      </c>
      <c r="D39" s="4">
        <f>IF(B39="None","",[2]Analysis!Z39)</f>
        <v>2358547.3544667666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IDs'!U42&lt;&gt;"",'[2]Paste Sample IDs'!U42,"None")</f>
        <v>USDA960</v>
      </c>
      <c r="C40" s="5" t="str">
        <f>'[2]Paste Sample IDs'!T42</f>
        <v>D02</v>
      </c>
      <c r="D40" s="4">
        <f>IF(B40="None","",[2]Analysis!Z40)</f>
        <v>3362765.5065981373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IDs'!U43&lt;&gt;"",'[2]Paste Sample IDs'!U43,"None")</f>
        <v>USDA996</v>
      </c>
      <c r="C41" s="5" t="str">
        <f>'[2]Paste Sample IDs'!T43</f>
        <v>D03</v>
      </c>
      <c r="D41" s="4">
        <f>IF(B41="None","",[2]Analysis!Z41)</f>
        <v>2790660.3269225406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IDs'!U44&lt;&gt;"",'[2]Paste Sample IDs'!U44,"None")</f>
        <v>USDA969</v>
      </c>
      <c r="C42" s="5" t="str">
        <f>'[2]Paste Sample IDs'!T44</f>
        <v>D04</v>
      </c>
      <c r="D42" s="4">
        <f>IF(B42="None","",[2]Analysis!Z42)</f>
        <v>2235503.4931934476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IDs'!U45&lt;&gt;"",'[2]Paste Sample IDs'!U45,"None")</f>
        <v>USDA972</v>
      </c>
      <c r="C43" s="5" t="str">
        <f>'[2]Paste Sample IDs'!T45</f>
        <v>D05</v>
      </c>
      <c r="D43" s="4">
        <f>IF(B43="None","",[2]Analysis!Z43)</f>
        <v>4962166.0847430546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IDs'!U46&lt;&gt;"",'[2]Paste Sample IDs'!U46,"None")</f>
        <v>USDA963</v>
      </c>
      <c r="C44" s="5" t="str">
        <f>'[2]Paste Sample IDs'!T46</f>
        <v>D06</v>
      </c>
      <c r="D44" s="4">
        <f>IF(B44="None","",[2]Analysis!Z44)</f>
        <v>2910848.7745899935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IDs'!U47&lt;&gt;"",'[2]Paste Sample IDs'!U47,"None")</f>
        <v>USDA1158</v>
      </c>
      <c r="C45" s="5" t="str">
        <f>'[2]Paste Sample IDs'!T47</f>
        <v>D07</v>
      </c>
      <c r="D45" s="4">
        <f>IF(B45="None","",[2]Analysis!Z45)</f>
        <v>3454301.7551602386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IDs'!U48&lt;&gt;"",'[2]Paste Sample IDs'!U48,"None")</f>
        <v>USDA951</v>
      </c>
      <c r="C46" s="5" t="str">
        <f>'[2]Paste Sample IDs'!T48</f>
        <v>D08</v>
      </c>
      <c r="D46" s="4">
        <f>IF(B46="None","",[2]Analysis!Z46)</f>
        <v>4325595.4192972342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IDs'!U49&lt;&gt;"",'[2]Paste Sample IDs'!U49,"None")</f>
        <v>USDA930</v>
      </c>
      <c r="C47" s="5" t="str">
        <f>'[2]Paste Sample IDs'!T49</f>
        <v>D09</v>
      </c>
      <c r="D47" s="4">
        <f>IF(B47="None","",[2]Analysis!Z47)</f>
        <v>8727899.8787653726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IDs'!U50&lt;&gt;"",'[2]Paste Sample IDs'!U50,"None")</f>
        <v>USDA793</v>
      </c>
      <c r="C48" s="5" t="str">
        <f>'[2]Paste Sample IDs'!T50</f>
        <v>D10</v>
      </c>
      <c r="D48" s="4">
        <f>IF(B48="None","",[2]Analysis!Z48)</f>
        <v>9658424.6644980274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IDs'!U51&lt;&gt;"",'[2]Paste Sample IDs'!U51,"None")</f>
        <v>USDA720</v>
      </c>
      <c r="C49" s="5" t="str">
        <f>'[2]Paste Sample IDs'!T51</f>
        <v>D11</v>
      </c>
      <c r="D49" s="4">
        <f>IF(B49="None","",[2]Analysis!Z49)</f>
        <v>6012108.6677859491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IDs'!U52&lt;&gt;"",'[2]Paste Sample IDs'!U52,"None")</f>
        <v>USDA1056</v>
      </c>
      <c r="C50" s="5" t="str">
        <f>'[2]Paste Sample IDs'!T52</f>
        <v>D12</v>
      </c>
      <c r="D50" s="4">
        <f>IF(B50="None","",[2]Analysis!Z50)</f>
        <v>1444671.3329735249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IDs'!U53&lt;&gt;"",'[2]Paste Sample IDs'!U53,"None")</f>
        <v>USDA971</v>
      </c>
      <c r="C51" s="5" t="str">
        <f>'[2]Paste Sample IDs'!T53</f>
        <v>E01</v>
      </c>
      <c r="D51" s="4">
        <f>IF(B51="None","",[2]Analysis!Z51)</f>
        <v>9700579.191363005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IDs'!U54&lt;&gt;"",'[2]Paste Sample IDs'!U54,"None")</f>
        <v>USDA945</v>
      </c>
      <c r="C52" s="5" t="str">
        <f>'[2]Paste Sample IDs'!T54</f>
        <v>E02</v>
      </c>
      <c r="D52" s="4">
        <f>IF(B52="None","",[2]Analysis!Z52)</f>
        <v>972939.95732197026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IDs'!U55&lt;&gt;"",'[2]Paste Sample IDs'!U55,"None")</f>
        <v>USDA927</v>
      </c>
      <c r="C53" s="5" t="str">
        <f>'[2]Paste Sample IDs'!T55</f>
        <v>E03</v>
      </c>
      <c r="D53" s="4">
        <f>IF(B53="None","",[2]Analysis!Z53)</f>
        <v>638269.10708989971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IDs'!U56&lt;&gt;"",'[2]Paste Sample IDs'!U56,"None")</f>
        <v>USDA1157</v>
      </c>
      <c r="C54" s="5" t="str">
        <f>'[2]Paste Sample IDs'!T56</f>
        <v>E04</v>
      </c>
      <c r="D54" s="4">
        <f>IF(B54="None","",[2]Analysis!Z54)</f>
        <v>3112437.0548257264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IDs'!U57&lt;&gt;"",'[2]Paste Sample IDs'!U57,"None")</f>
        <v>USDA977</v>
      </c>
      <c r="C55" s="5" t="str">
        <f>'[2]Paste Sample IDs'!T57</f>
        <v>E05</v>
      </c>
      <c r="D55" s="4">
        <f>IF(B55="None","",[2]Analysis!Z55)</f>
        <v>309537.125909172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IDs'!U58&lt;&gt;"",'[2]Paste Sample IDs'!U58,"None")</f>
        <v>USDA954</v>
      </c>
      <c r="C56" s="5" t="str">
        <f>'[2]Paste Sample IDs'!T58</f>
        <v>E06</v>
      </c>
      <c r="D56" s="4">
        <f>IF(B56="None","",[2]Analysis!Z56)</f>
        <v>8423753.3033395205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IDs'!U59&lt;&gt;"",'[2]Paste Sample IDs'!U59,"None")</f>
        <v>USDA987</v>
      </c>
      <c r="C57" s="5" t="str">
        <f>'[2]Paste Sample IDs'!T59</f>
        <v>E07</v>
      </c>
      <c r="D57" s="4">
        <f>IF(B57="None","",[2]Analysis!Z57)</f>
        <v>3166333.6159274741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IDs'!U60&lt;&gt;"",'[2]Paste Sample IDs'!U60,"None")</f>
        <v>USDA591</v>
      </c>
      <c r="C58" s="5" t="str">
        <f>'[2]Paste Sample IDs'!T60</f>
        <v>E08</v>
      </c>
      <c r="D58" s="4">
        <f>IF(B58="None","",[2]Analysis!Z58)</f>
        <v>3397226.4341214434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IDs'!U61&lt;&gt;"",'[2]Paste Sample IDs'!U61,"None")</f>
        <v>USDA1000</v>
      </c>
      <c r="C59" s="5" t="str">
        <f>'[2]Paste Sample IDs'!T61</f>
        <v>E09</v>
      </c>
      <c r="D59" s="4">
        <f>IF(B59="None","",[2]Analysis!Z59)</f>
        <v>567190.10702381423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IDs'!U62&lt;&gt;"",'[2]Paste Sample IDs'!U62,"None")</f>
        <v>USDA1030</v>
      </c>
      <c r="C60" s="5" t="str">
        <f>'[2]Paste Sample IDs'!T62</f>
        <v>E10</v>
      </c>
      <c r="D60" s="4">
        <f>IF(B60="None","",[2]Analysis!Z60)</f>
        <v>272969918.45441675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IDs'!U63&lt;&gt;"",'[2]Paste Sample IDs'!U63,"None")</f>
        <v>USDA1014</v>
      </c>
      <c r="C61" s="5" t="str">
        <f>'[2]Paste Sample IDs'!T63</f>
        <v>E11</v>
      </c>
      <c r="D61" s="4">
        <f>IF(B61="None","",[2]Analysis!Z61)</f>
        <v>1379565.9905195795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IDs'!U64&lt;&gt;"",'[2]Paste Sample IDs'!U64,"None")</f>
        <v>USDA984</v>
      </c>
      <c r="C62" s="5" t="str">
        <f>'[2]Paste Sample IDs'!T64</f>
        <v>E12</v>
      </c>
      <c r="D62" s="4">
        <f>IF(B62="None","",[2]Analysis!Z62)</f>
        <v>759947.32362754992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IDs'!U65&lt;&gt;"",'[2]Paste Sample IDs'!U65,"None")</f>
        <v>USDA947</v>
      </c>
      <c r="C63" s="5" t="str">
        <f>'[2]Paste Sample IDs'!T65</f>
        <v>F01</v>
      </c>
      <c r="D63" s="4">
        <f>IF(B63="None","",[2]Analysis!Z63)</f>
        <v>7522999.0898527987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IDs'!U66&lt;&gt;"",'[2]Paste Sample IDs'!U66,"None")</f>
        <v>USDA988</v>
      </c>
      <c r="C64" s="5" t="str">
        <f>'[2]Paste Sample IDs'!T66</f>
        <v>F02</v>
      </c>
      <c r="D64" s="4">
        <f>IF(B64="None","",[2]Analysis!Z64)</f>
        <v>2268513.3886583089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IDs'!U67&lt;&gt;"",'[2]Paste Sample IDs'!U67,"None")</f>
        <v>USDA993</v>
      </c>
      <c r="C65" s="5" t="str">
        <f>'[2]Paste Sample IDs'!T67</f>
        <v>F03</v>
      </c>
      <c r="D65" s="4">
        <f>IF(B65="None","",[2]Analysis!Z65)</f>
        <v>1870506.0782110884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IDs'!U68&lt;&gt;"",'[2]Paste Sample IDs'!U68,"None")</f>
        <v>USDA1148</v>
      </c>
      <c r="C66" s="5" t="str">
        <f>'[2]Paste Sample IDs'!T68</f>
        <v>F04</v>
      </c>
      <c r="D66" s="4">
        <f>IF(B66="None","",[2]Analysis!Z66)</f>
        <v>216670205.68397507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IDs'!U69&lt;&gt;"",'[2]Paste Sample IDs'!U69,"None")</f>
        <v>USDA734</v>
      </c>
      <c r="C67" s="5" t="str">
        <f>'[2]Paste Sample IDs'!T69</f>
        <v>F05</v>
      </c>
      <c r="D67" s="4">
        <f>IF(B67="None","",[2]Analysis!Z67)</f>
        <v>5051544.6830701279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IDs'!U70&lt;&gt;"",'[2]Paste Sample IDs'!U70,"None")</f>
        <v>USDA1084</v>
      </c>
      <c r="C68" s="5" t="str">
        <f>'[2]Paste Sample IDs'!T70</f>
        <v>F06</v>
      </c>
      <c r="D68" s="4">
        <f>IF(B68="None","",[2]Analysis!Z68)</f>
        <v>467290.49817412981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IDs'!U71&lt;&gt;"",'[2]Paste Sample IDs'!U71,"None")</f>
        <v>USDA716</v>
      </c>
      <c r="C69" s="5" t="str">
        <f>'[2]Paste Sample IDs'!T71</f>
        <v>F07</v>
      </c>
      <c r="D69" s="4">
        <f>IF(B69="None","",[2]Analysis!Z69)</f>
        <v>1000626.4539224702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IDs'!U72&lt;&gt;"",'[2]Paste Sample IDs'!U72,"None")</f>
        <v>USDA616</v>
      </c>
      <c r="C70" s="5" t="str">
        <f>'[2]Paste Sample IDs'!T72</f>
        <v>F08</v>
      </c>
      <c r="D70" s="4">
        <f>IF(B70="None","",[2]Analysis!Z70)</f>
        <v>1927782.3141977799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IDs'!U73&lt;&gt;"",'[2]Paste Sample IDs'!U73,"None")</f>
        <v>USDA1039</v>
      </c>
      <c r="C71" s="5" t="str">
        <f>'[2]Paste Sample IDs'!T73</f>
        <v>F09</v>
      </c>
      <c r="D71" s="4">
        <f>IF(B71="None","",[2]Analysis!Z71)</f>
        <v>3898540.0598824085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IF('[2]Paste Sample IDs'!U74&lt;&gt;"",'[2]Paste Sample IDs'!U74,"None")</f>
        <v>USDA952</v>
      </c>
      <c r="C72" s="5" t="str">
        <f>'[2]Paste Sample IDs'!T74</f>
        <v>F10</v>
      </c>
      <c r="D72" s="4">
        <f>IF(B72="None","",[2]Analysis!Z72)</f>
        <v>5814544.4371477468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IDs'!U75&lt;&gt;"",'[2]Paste Sample IDs'!U75,"None")</f>
        <v>USDA1091</v>
      </c>
      <c r="C73" s="5" t="str">
        <f>'[2]Paste Sample IDs'!T75</f>
        <v>F11</v>
      </c>
      <c r="D73" s="4">
        <f>IF(B73="None","",[2]Analysis!Z73)</f>
        <v>1057.0938493337001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>Caution: copy number less than intended sequencing depth</v>
      </c>
    </row>
    <row r="74" spans="2:5" ht="16" x14ac:dyDescent="0.2">
      <c r="B74" s="3" t="str">
        <f>IF('[2]Paste Sample IDs'!U76&lt;&gt;"",'[2]Paste Sample IDs'!U76,"None")</f>
        <v>USDA1124</v>
      </c>
      <c r="C74" s="5" t="str">
        <f>'[2]Paste Sample IDs'!T76</f>
        <v>F12</v>
      </c>
      <c r="D74" s="4">
        <f>IF(B74="None","",[2]Analysis!Z74)</f>
        <v>1057551.3848769146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IDs'!U77&lt;&gt;"",'[2]Paste Sample IDs'!U77,"None")</f>
        <v>USDA958</v>
      </c>
      <c r="C75" s="5" t="str">
        <f>'[2]Paste Sample IDs'!T77</f>
        <v>G01</v>
      </c>
      <c r="D75" s="4">
        <f>IF(B75="None","",[2]Analysis!Z75)</f>
        <v>614982.17852887802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IDs'!U78&lt;&gt;"",'[2]Paste Sample IDs'!U78,"None")</f>
        <v>USDA1086</v>
      </c>
      <c r="C76" s="5" t="str">
        <f>'[2]Paste Sample IDs'!T78</f>
        <v>G02</v>
      </c>
      <c r="D76" s="4">
        <f>IF(B76="None","",[2]Analysis!Z76)</f>
        <v>1841721.5554427181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IDs'!U79&lt;&gt;"",'[2]Paste Sample IDs'!U79,"None")</f>
        <v>USDA925</v>
      </c>
      <c r="C77" s="5" t="str">
        <f>'[2]Paste Sample IDs'!T79</f>
        <v>G03</v>
      </c>
      <c r="D77" s="4">
        <f>IF(B77="None","",[2]Analysis!Z77)</f>
        <v>427876.69827565044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IDs'!U80&lt;&gt;"",'[2]Paste Sample IDs'!U80,"None")</f>
        <v>USDA928</v>
      </c>
      <c r="C78" s="5" t="str">
        <f>'[2]Paste Sample IDs'!T80</f>
        <v>G04</v>
      </c>
      <c r="D78" s="4">
        <f>IF(B78="None","",[2]Analysis!Z78)</f>
        <v>5146967.0447756518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IDs'!U81&lt;&gt;"",'[2]Paste Sample IDs'!U81,"None")</f>
        <v>USDA1154</v>
      </c>
      <c r="C79" s="5" t="str">
        <f>'[2]Paste Sample IDs'!T81</f>
        <v>G05</v>
      </c>
      <c r="D79" s="4">
        <f>IF(B79="None","",[2]Analysis!Z79)</f>
        <v>822993.18419418449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IDs'!U82&lt;&gt;"",'[2]Paste Sample IDs'!U82,"None")</f>
        <v>USDA1138</v>
      </c>
      <c r="C80" s="5" t="str">
        <f>'[2]Paste Sample IDs'!T82</f>
        <v>G06</v>
      </c>
      <c r="D80" s="4">
        <f>IF(B80="None","",[2]Analysis!Z80)</f>
        <v>778041.91453533492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IDs'!U83&lt;&gt;"",'[2]Paste Sample IDs'!U83,"None")</f>
        <v>USDA982</v>
      </c>
      <c r="C81" s="5" t="str">
        <f>'[2]Paste Sample IDs'!T83</f>
        <v>G07</v>
      </c>
      <c r="D81" s="4">
        <f>IF(B81="None","",[2]Analysis!Z81)</f>
        <v>260400.73921699004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IDs'!U84&lt;&gt;"",'[2]Paste Sample IDs'!U84,"None")</f>
        <v>USDA1082</v>
      </c>
      <c r="C82" s="5" t="str">
        <f>'[2]Paste Sample IDs'!T84</f>
        <v>G08</v>
      </c>
      <c r="D82" s="4">
        <f>IF(B82="None","",[2]Analysis!Z82)</f>
        <v>2568408.8373411503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IDs'!U85&lt;&gt;"",'[2]Paste Sample IDs'!U85,"None")</f>
        <v>USDA1093</v>
      </c>
      <c r="C83" s="5" t="str">
        <f>'[2]Paste Sample IDs'!T85</f>
        <v>G09</v>
      </c>
      <c r="D83" s="4">
        <f>IF(B83="None","",[2]Analysis!Z83)</f>
        <v>1149327.2714906184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IDs'!U86&lt;&gt;"",'[2]Paste Sample IDs'!U86,"None")</f>
        <v>USDA1088</v>
      </c>
      <c r="C84" s="5" t="str">
        <f>'[2]Paste Sample IDs'!T86</f>
        <v>G10</v>
      </c>
      <c r="D84" s="4">
        <f>IF(B84="None","",[2]Analysis!Z84)</f>
        <v>1043727.6985745389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IDs'!U87&lt;&gt;"",'[2]Paste Sample IDs'!U87,"None")</f>
        <v>USDA1165</v>
      </c>
      <c r="C85" s="5" t="str">
        <f>'[2]Paste Sample IDs'!T87</f>
        <v>G11</v>
      </c>
      <c r="D85" s="4">
        <f>IF(B85="None","",[2]Analysis!Z85)</f>
        <v>1538364.2195584644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IDs'!U88&lt;&gt;"",'[2]Paste Sample IDs'!U88,"None")</f>
        <v>USDA747</v>
      </c>
      <c r="C86" s="5" t="str">
        <f>'[2]Paste Sample IDs'!T88</f>
        <v>G12</v>
      </c>
      <c r="D86" s="4">
        <f>IF(B86="None","",[2]Analysis!Z86)</f>
        <v>2420658.725272838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IDs'!U89&lt;&gt;"",'[2]Paste Sample IDs'!U89,"None")</f>
        <v>USDA1021</v>
      </c>
      <c r="C87" s="5" t="str">
        <f>'[2]Paste Sample IDs'!T89</f>
        <v>H01</v>
      </c>
      <c r="D87" s="4">
        <f>IF(B87="None","",[2]Analysis!Z87)</f>
        <v>220464535.83954057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IDs'!U90&lt;&gt;"",'[2]Paste Sample IDs'!U90,"None")</f>
        <v>USDA823</v>
      </c>
      <c r="C88" s="5" t="str">
        <f>'[2]Paste Sample IDs'!T90</f>
        <v>H02</v>
      </c>
      <c r="D88" s="4">
        <f>IF(B88="None","",[2]Analysis!Z88)</f>
        <v>1796263.165267938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IDs'!U91&lt;&gt;"",'[2]Paste Sample IDs'!U91,"None")</f>
        <v>USDA924</v>
      </c>
      <c r="C89" s="5" t="str">
        <f>'[2]Paste Sample IDs'!T91</f>
        <v>H03</v>
      </c>
      <c r="D89" s="4">
        <f>IF(B89="None","",[2]Analysis!Z89)</f>
        <v>16518.584833057015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>Caution: copy number less than intended sequencing depth</v>
      </c>
    </row>
    <row r="90" spans="2:5" ht="16" x14ac:dyDescent="0.2">
      <c r="B90" s="3" t="str">
        <f>IF('[2]Paste Sample IDs'!U92&lt;&gt;"",'[2]Paste Sample IDs'!U92,"None")</f>
        <v>USDA974</v>
      </c>
      <c r="C90" s="5" t="str">
        <f>'[2]Paste Sample IDs'!T92</f>
        <v>H04</v>
      </c>
      <c r="D90" s="4">
        <f>IF(B90="None","",[2]Analysis!Z90)</f>
        <v>678764.50460568082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IDs'!U93&lt;&gt;"",'[2]Paste Sample IDs'!U93,"None")</f>
        <v>USDA1060</v>
      </c>
      <c r="C91" s="5" t="str">
        <f>'[2]Paste Sample IDs'!T93</f>
        <v>H05</v>
      </c>
      <c r="D91" s="4">
        <f>IF(B91="None","",[2]Analysis!Z91)</f>
        <v>520786.61526286433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IDs'!U94&lt;&gt;"",'[2]Paste Sample IDs'!U94,"None")</f>
        <v>USDA1102</v>
      </c>
      <c r="C92" s="5" t="str">
        <f>'[2]Paste Sample IDs'!T94</f>
        <v>H06</v>
      </c>
      <c r="D92" s="4">
        <f>IF(B92="None","",[2]Analysis!Z92)</f>
        <v>4048153.0973358029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IDs'!U95&lt;&gt;"",'[2]Paste Sample IDs'!U95,"None")</f>
        <v>USDA1122</v>
      </c>
      <c r="C93" s="5" t="str">
        <f>'[2]Paste Sample IDs'!T95</f>
        <v>H07</v>
      </c>
      <c r="D93" s="4">
        <f>IF(B93="None","",[2]Analysis!Z93)</f>
        <v>11672098.238359982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IDs'!U96&lt;&gt;"",'[2]Paste Sample IDs'!U96,"None")</f>
        <v>USDA1104</v>
      </c>
      <c r="C94" s="5" t="str">
        <f>'[2]Paste Sample IDs'!T96</f>
        <v>H08</v>
      </c>
      <c r="D94" s="4">
        <f>IF(B94="None","",[2]Analysis!Z94)</f>
        <v>3082014.9643948437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IDs'!U97&lt;&gt;"",'[2]Paste Sample IDs'!U97,"None")</f>
        <v>USDA1169</v>
      </c>
      <c r="C95" s="5" t="str">
        <f>'[2]Paste Sample IDs'!T97</f>
        <v>H09</v>
      </c>
      <c r="D95" s="4">
        <f>IF(B95="None","",[2]Analysis!Z95)</f>
        <v>2498675.1269137659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IDs'!U98&lt;&gt;"",'[2]Paste Sample IDs'!U98,"None")</f>
        <v>USDA1170</v>
      </c>
      <c r="C96" s="5" t="str">
        <f>'[2]Paste Sample IDs'!T98</f>
        <v>H10</v>
      </c>
      <c r="D96" s="4">
        <f>IF(B96="None","",[2]Analysis!Z96)</f>
        <v>1874326.6300938542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IDs'!U99&lt;&gt;"",'[2]Paste Sample IDs'!U99,"None")</f>
        <v>USDA975</v>
      </c>
      <c r="C97" s="5" t="str">
        <f>'[2]Paste Sample IDs'!T99</f>
        <v>H11</v>
      </c>
      <c r="D97" s="4">
        <f>IF(B97="None","",[2]Analysis!Z97)</f>
        <v>1934346.8103821762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9" spans="2:5" ht="16" x14ac:dyDescent="0.2">
      <c r="B99" s="2"/>
      <c r="C99" s="2"/>
      <c r="D99" s="2"/>
      <c r="E99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0EAE-DC8F-3C4A-9943-62A00673828E}">
  <sheetPr>
    <pageSetUpPr fitToPage="1"/>
  </sheetPr>
  <dimension ref="B1:E98"/>
  <sheetViews>
    <sheetView tabSelected="1" workbookViewId="0">
      <selection activeCell="B89" sqref="B89:E89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Noyes_012_DNA_022_qMQC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USDA1072</v>
      </c>
      <c r="C4" s="5" t="str">
        <f>'[3]Paste Sample IDs'!T5</f>
        <v>A01</v>
      </c>
      <c r="D4" s="4">
        <f ca="1">IF(B4="None","",[3]Analysis!Z3)</f>
        <v>695041.92235977401</v>
      </c>
      <c r="E4" s="3" t="str">
        <f ca="1"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USDA738</v>
      </c>
      <c r="C5" s="5" t="str">
        <f>'[3]Paste Sample IDs'!T6</f>
        <v>A02</v>
      </c>
      <c r="D5" s="4">
        <f ca="1">IF(B5="None","",[3]Analysis!Z4)</f>
        <v>1455806.7604626867</v>
      </c>
      <c r="E5" s="3" t="str">
        <f ca="1"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USDA1064</v>
      </c>
      <c r="C6" s="5" t="str">
        <f>'[3]Paste Sample IDs'!T7</f>
        <v>A03</v>
      </c>
      <c r="D6" s="4">
        <f ca="1">IF(B6="None","",[3]Analysis!Z5)</f>
        <v>441586.6775547603</v>
      </c>
      <c r="E6" s="3" t="str">
        <f ca="1"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USDA957</v>
      </c>
      <c r="C7" s="5" t="str">
        <f>'[3]Paste Sample IDs'!T8</f>
        <v>A04</v>
      </c>
      <c r="D7" s="4">
        <f ca="1">IF(B7="None","",[3]Analysis!Z6)</f>
        <v>747533.39873798017</v>
      </c>
      <c r="E7" s="3" t="str">
        <f ca="1"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USDA1024</v>
      </c>
      <c r="C8" s="5" t="str">
        <f>'[3]Paste Sample IDs'!T9</f>
        <v>A05</v>
      </c>
      <c r="D8" s="4">
        <f ca="1">IF(B8="None","",[3]Analysis!Z7)</f>
        <v>113285885.45174815</v>
      </c>
      <c r="E8" s="3" t="str">
        <f ca="1"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IDs'!U11&lt;&gt;"",'[3]Paste Sample IDs'!U11,"None")</f>
        <v>USDA973</v>
      </c>
      <c r="C9" s="5" t="str">
        <f>'[3]Paste Sample IDs'!T11</f>
        <v>A07</v>
      </c>
      <c r="D9" s="4">
        <f ca="1">IF(B9="None","",[3]Analysis!Z9)</f>
        <v>277330.81442958058</v>
      </c>
      <c r="E9" s="3" t="str">
        <f ca="1"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IDs'!U12&lt;&gt;"",'[3]Paste Sample IDs'!U12,"None")</f>
        <v>USDA1135</v>
      </c>
      <c r="C10" s="5" t="str">
        <f>'[3]Paste Sample IDs'!T12</f>
        <v>A08</v>
      </c>
      <c r="D10" s="4">
        <f ca="1">IF(B10="None","",[3]Analysis!Z10)</f>
        <v>447665.12793761742</v>
      </c>
      <c r="E10" s="3" t="str">
        <f ca="1"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IDs'!U13&lt;&gt;"",'[3]Paste Sample IDs'!U13,"None")</f>
        <v>USDA1101</v>
      </c>
      <c r="C11" s="5" t="str">
        <f>'[3]Paste Sample IDs'!T13</f>
        <v>A09</v>
      </c>
      <c r="D11" s="4">
        <f ca="1">IF(B11="None","",[3]Analysis!Z11)</f>
        <v>820024.87964246934</v>
      </c>
      <c r="E11" s="3" t="str">
        <f ca="1"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IDs'!U14&lt;&gt;"",'[3]Paste Sample IDs'!U14,"None")</f>
        <v>USDA1050</v>
      </c>
      <c r="C12" s="5" t="str">
        <f>'[3]Paste Sample IDs'!T14</f>
        <v>A10</v>
      </c>
      <c r="D12" s="4">
        <f ca="1">IF(B12="None","",[3]Analysis!Z12)</f>
        <v>1149225.5103259028</v>
      </c>
      <c r="E12" s="3" t="str">
        <f ca="1"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IDs'!U15&lt;&gt;"",'[3]Paste Sample IDs'!U15,"None")</f>
        <v>USDA1004</v>
      </c>
      <c r="C13" s="5" t="str">
        <f>'[3]Paste Sample IDs'!T15</f>
        <v>A11</v>
      </c>
      <c r="D13" s="4">
        <f ca="1">IF(B13="None","",[3]Analysis!Z13)</f>
        <v>2661279.5050353333</v>
      </c>
      <c r="E13" s="3" t="str">
        <f ca="1"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IDs'!U16&lt;&gt;"",'[3]Paste Sample IDs'!U16,"None")</f>
        <v>USDA1077</v>
      </c>
      <c r="C14" s="5" t="str">
        <f>'[3]Paste Sample IDs'!T16</f>
        <v>A12</v>
      </c>
      <c r="D14" s="4">
        <f ca="1">IF(B14="None","",[3]Analysis!Z14)</f>
        <v>249910.79400812506</v>
      </c>
      <c r="E14" s="3" t="str">
        <f ca="1"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IDs'!U17&lt;&gt;"",'[3]Paste Sample IDs'!U17,"None")</f>
        <v>USDA1032</v>
      </c>
      <c r="C15" s="5" t="str">
        <f>'[3]Paste Sample IDs'!T17</f>
        <v>B01</v>
      </c>
      <c r="D15" s="4">
        <f ca="1">IF(B15="None","",[3]Analysis!Z15)</f>
        <v>9491288.0787643269</v>
      </c>
      <c r="E15" s="3" t="str">
        <f ca="1"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IDs'!U18&lt;&gt;"",'[3]Paste Sample IDs'!U18,"None")</f>
        <v>USDA1005</v>
      </c>
      <c r="C16" s="5" t="str">
        <f>'[3]Paste Sample IDs'!T18</f>
        <v>B02</v>
      </c>
      <c r="D16" s="4">
        <f ca="1">IF(B16="None","",[3]Analysis!Z16)</f>
        <v>2401535.098528767</v>
      </c>
      <c r="E16" s="3" t="str">
        <f ca="1"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IDs'!U19&lt;&gt;"",'[3]Paste Sample IDs'!U19,"None")</f>
        <v>USDA1146</v>
      </c>
      <c r="C17" s="5" t="str">
        <f>'[3]Paste Sample IDs'!T19</f>
        <v>B03</v>
      </c>
      <c r="D17" s="4">
        <f ca="1">IF(B17="None","",[3]Analysis!Z17)</f>
        <v>11666755.932296349</v>
      </c>
      <c r="E17" s="3" t="str">
        <f ca="1"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IDs'!U20&lt;&gt;"",'[3]Paste Sample IDs'!U20,"None")</f>
        <v>USDA981</v>
      </c>
      <c r="C18" s="5" t="str">
        <f>'[3]Paste Sample IDs'!T20</f>
        <v>B04</v>
      </c>
      <c r="D18" s="4">
        <f ca="1">IF(B18="None","",[3]Analysis!Z18)</f>
        <v>708853.47410633648</v>
      </c>
      <c r="E18" s="3" t="str">
        <f ca="1"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IDs'!U21&lt;&gt;"",'[3]Paste Sample IDs'!U21,"None")</f>
        <v>USDA1085</v>
      </c>
      <c r="C19" s="5" t="str">
        <f>'[3]Paste Sample IDs'!T21</f>
        <v>B05</v>
      </c>
      <c r="D19" s="4">
        <f ca="1">IF(B19="None","",[3]Analysis!Z19)</f>
        <v>119770.91006244718</v>
      </c>
      <c r="E19" s="3" t="str">
        <f ca="1"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IDs'!U22&lt;&gt;"",'[3]Paste Sample IDs'!U22,"None")</f>
        <v>USDA849</v>
      </c>
      <c r="C20" s="5" t="str">
        <f>'[3]Paste Sample IDs'!T22</f>
        <v>B06</v>
      </c>
      <c r="D20" s="4">
        <f ca="1">IF(B20="None","",[3]Analysis!Z20)</f>
        <v>1439574.1084218838</v>
      </c>
      <c r="E20" s="3" t="str">
        <f ca="1"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IDs'!U23&lt;&gt;"",'[3]Paste Sample IDs'!U23,"None")</f>
        <v>USDA1128</v>
      </c>
      <c r="C21" s="5" t="str">
        <f>'[3]Paste Sample IDs'!T23</f>
        <v>B07</v>
      </c>
      <c r="D21" s="4">
        <f ca="1">IF(B21="None","",[3]Analysis!Z21)</f>
        <v>580487.3764495725</v>
      </c>
      <c r="E21" s="3" t="str">
        <f ca="1"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IDs'!U24&lt;&gt;"",'[3]Paste Sample IDs'!U24,"None")</f>
        <v>USDA970</v>
      </c>
      <c r="C22" s="5" t="str">
        <f>'[3]Paste Sample IDs'!T24</f>
        <v>B08</v>
      </c>
      <c r="D22" s="4">
        <f ca="1">IF(B22="None","",[3]Analysis!Z22)</f>
        <v>375185.96532280458</v>
      </c>
      <c r="E22" s="3" t="str">
        <f ca="1"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IDs'!U25&lt;&gt;"",'[3]Paste Sample IDs'!U25,"None")</f>
        <v>USDA940</v>
      </c>
      <c r="C23" s="5" t="str">
        <f>'[3]Paste Sample IDs'!T25</f>
        <v>B09</v>
      </c>
      <c r="D23" s="4">
        <f ca="1">IF(B23="None","",[3]Analysis!Z23)</f>
        <v>2577213.9601506297</v>
      </c>
      <c r="E23" s="3" t="str">
        <f ca="1"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IDs'!U26&lt;&gt;"",'[3]Paste Sample IDs'!U26,"None")</f>
        <v>USDA983</v>
      </c>
      <c r="C24" s="5" t="str">
        <f>'[3]Paste Sample IDs'!T26</f>
        <v>B10</v>
      </c>
      <c r="D24" s="4">
        <f ca="1">IF(B24="None","",[3]Analysis!Z24)</f>
        <v>1780367.8738383779</v>
      </c>
      <c r="E24" s="3" t="str">
        <f ca="1"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USDA1142</v>
      </c>
      <c r="C25" s="5" t="str">
        <f>'[3]Paste Sample IDs'!T27</f>
        <v>B11</v>
      </c>
      <c r="D25" s="4">
        <f ca="1">IF(B25="None","",[3]Analysis!Z25)</f>
        <v>865250.48578149022</v>
      </c>
      <c r="E25" s="3" t="str">
        <f ca="1"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USDA1152</v>
      </c>
      <c r="C26" s="5" t="str">
        <f>'[3]Paste Sample IDs'!T28</f>
        <v>B12</v>
      </c>
      <c r="D26" s="4">
        <f ca="1">IF(B26="None","",[3]Analysis!Z26)</f>
        <v>61869101.962078162</v>
      </c>
      <c r="E26" s="3" t="str">
        <f ca="1"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IDs'!U29&lt;&gt;"",'[3]Paste Sample IDs'!U29,"None")</f>
        <v>USDA1009</v>
      </c>
      <c r="C27" s="5" t="str">
        <f>'[3]Paste Sample IDs'!T29</f>
        <v>C01</v>
      </c>
      <c r="D27" s="4">
        <f ca="1">IF(B27="None","",[3]Analysis!Z27)</f>
        <v>2578470.1894796756</v>
      </c>
      <c r="E27" s="3" t="str">
        <f ca="1"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USDA603</v>
      </c>
      <c r="C28" s="5" t="str">
        <f>'[3]Paste Sample IDs'!T30</f>
        <v>C02</v>
      </c>
      <c r="D28" s="4">
        <f ca="1">IF(B28="None","",[3]Analysis!Z28)</f>
        <v>1226409.0890355271</v>
      </c>
      <c r="E28" s="3" t="str">
        <f ca="1"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IDs'!U31&lt;&gt;"",'[3]Paste Sample IDs'!U31,"None")</f>
        <v>USDA1125</v>
      </c>
      <c r="C29" s="5" t="str">
        <f>'[3]Paste Sample IDs'!T31</f>
        <v>C03</v>
      </c>
      <c r="D29" s="4">
        <f ca="1">IF(B29="None","",[3]Analysis!Z29)</f>
        <v>714296.18558777787</v>
      </c>
      <c r="E29" s="3" t="str">
        <f ca="1"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IDs'!U32&lt;&gt;"",'[3]Paste Sample IDs'!U32,"None")</f>
        <v>USDA921</v>
      </c>
      <c r="C30" s="5" t="str">
        <f>'[3]Paste Sample IDs'!T32</f>
        <v>C04</v>
      </c>
      <c r="D30" s="4">
        <f ca="1">IF(B30="None","",[3]Analysis!Z30)</f>
        <v>1739017.8852307375</v>
      </c>
      <c r="E30" s="3" t="str">
        <f ca="1"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IDs'!U33&lt;&gt;"",'[3]Paste Sample IDs'!U33,"None")</f>
        <v>USDA992</v>
      </c>
      <c r="C31" s="5" t="str">
        <f>'[3]Paste Sample IDs'!T33</f>
        <v>C05</v>
      </c>
      <c r="D31" s="4">
        <f ca="1">IF(B31="None","",[3]Analysis!Z31)</f>
        <v>490947.97211206408</v>
      </c>
      <c r="E31" s="3" t="str">
        <f ca="1"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IDs'!U34&lt;&gt;"",'[3]Paste Sample IDs'!U34,"None")</f>
        <v>USDA1054</v>
      </c>
      <c r="C32" s="5" t="str">
        <f>'[3]Paste Sample IDs'!T34</f>
        <v>C06</v>
      </c>
      <c r="D32" s="4">
        <f ca="1">IF(B32="None","",[3]Analysis!Z32)</f>
        <v>3325699.4116933555</v>
      </c>
      <c r="E32" s="3" t="str">
        <f ca="1"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IDs'!U35&lt;&gt;"",'[3]Paste Sample IDs'!U35,"None")</f>
        <v>USDA709</v>
      </c>
      <c r="C33" s="5" t="str">
        <f>'[3]Paste Sample IDs'!T35</f>
        <v>C07</v>
      </c>
      <c r="D33" s="4">
        <f ca="1">IF(B33="None","",[3]Analysis!Z33)</f>
        <v>704581.212583196</v>
      </c>
      <c r="E33" s="3" t="str">
        <f ca="1"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IDs'!U36&lt;&gt;"",'[3]Paste Sample IDs'!U36,"None")</f>
        <v>USDA1002</v>
      </c>
      <c r="C34" s="5" t="str">
        <f>'[3]Paste Sample IDs'!T36</f>
        <v>C08</v>
      </c>
      <c r="D34" s="4">
        <f ca="1">IF(B34="None","",[3]Analysis!Z34)</f>
        <v>948846.27610805316</v>
      </c>
      <c r="E34" s="3" t="str">
        <f ca="1"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IDs'!U37&lt;&gt;"",'[3]Paste Sample IDs'!U37,"None")</f>
        <v>USDA929</v>
      </c>
      <c r="C35" s="5" t="str">
        <f>'[3]Paste Sample IDs'!T37</f>
        <v>C09</v>
      </c>
      <c r="D35" s="4">
        <f ca="1">IF(B35="None","",[3]Analysis!Z35)</f>
        <v>4905671.66347194</v>
      </c>
      <c r="E35" s="3" t="str">
        <f ca="1"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IDs'!U38&lt;&gt;"",'[3]Paste Sample IDs'!U38,"None")</f>
        <v>USDA1168</v>
      </c>
      <c r="C36" s="5" t="str">
        <f>'[3]Paste Sample IDs'!T38</f>
        <v>C10</v>
      </c>
      <c r="D36" s="4">
        <f ca="1">IF(B36="None","",[3]Analysis!Z36)</f>
        <v>724427.76288970571</v>
      </c>
      <c r="E36" s="3" t="str">
        <f ca="1"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IDs'!U39&lt;&gt;"",'[3]Paste Sample IDs'!U39,"None")</f>
        <v>USDA1113</v>
      </c>
      <c r="C37" s="5" t="str">
        <f>'[3]Paste Sample IDs'!T39</f>
        <v>C11</v>
      </c>
      <c r="D37" s="4">
        <f ca="1">IF(B37="None","",[3]Analysis!Z37)</f>
        <v>243076.94796824051</v>
      </c>
      <c r="E37" s="3" t="str">
        <f ca="1"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IDs'!U40&lt;&gt;"",'[3]Paste Sample IDs'!U40,"None")</f>
        <v>USDA885</v>
      </c>
      <c r="C38" s="5" t="str">
        <f>'[3]Paste Sample IDs'!T40</f>
        <v>C12</v>
      </c>
      <c r="D38" s="4">
        <f ca="1">IF(B38="None","",[3]Analysis!Z38)</f>
        <v>1098257.7073318397</v>
      </c>
      <c r="E38" s="3" t="str">
        <f ca="1"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IDs'!U41&lt;&gt;"",'[3]Paste Sample IDs'!U41,"None")</f>
        <v>USDA1115</v>
      </c>
      <c r="C39" s="5" t="str">
        <f>'[3]Paste Sample IDs'!T41</f>
        <v>D01</v>
      </c>
      <c r="D39" s="4">
        <f ca="1">IF(B39="None","",[3]Analysis!Z39)</f>
        <v>537876.68296446721</v>
      </c>
      <c r="E39" s="3" t="str">
        <f ca="1"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IDs'!U42&lt;&gt;"",'[3]Paste Sample IDs'!U42,"None")</f>
        <v>USDA844</v>
      </c>
      <c r="C40" s="5" t="str">
        <f>'[3]Paste Sample IDs'!T42</f>
        <v>D02</v>
      </c>
      <c r="D40" s="4">
        <f ca="1">IF(B40="None","",[3]Analysis!Z40)</f>
        <v>444972.01056508702</v>
      </c>
      <c r="E40" s="3" t="str">
        <f ca="1"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IDs'!U43&lt;&gt;"",'[3]Paste Sample IDs'!U43,"None")</f>
        <v>USDA902</v>
      </c>
      <c r="C41" s="5" t="str">
        <f>'[3]Paste Sample IDs'!T43</f>
        <v>D03</v>
      </c>
      <c r="D41" s="4">
        <f ca="1">IF(B41="None","",[3]Analysis!Z41)</f>
        <v>4564754.2687186478</v>
      </c>
      <c r="E41" s="3" t="str">
        <f ca="1"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IDs'!U44&lt;&gt;"",'[3]Paste Sample IDs'!U44,"None")</f>
        <v>USDA1053</v>
      </c>
      <c r="C42" s="5" t="str">
        <f>'[3]Paste Sample IDs'!T44</f>
        <v>D04</v>
      </c>
      <c r="D42" s="4">
        <f ca="1">IF(B42="None","",[3]Analysis!Z42)</f>
        <v>426289.16071859532</v>
      </c>
      <c r="E42" s="3" t="str">
        <f ca="1"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IDs'!U45&lt;&gt;"",'[3]Paste Sample IDs'!U45,"None")</f>
        <v>USDA1147</v>
      </c>
      <c r="C43" s="5" t="str">
        <f>'[3]Paste Sample IDs'!T45</f>
        <v>D05</v>
      </c>
      <c r="D43" s="4">
        <f ca="1">IF(B43="None","",[3]Analysis!Z43)</f>
        <v>8067176.458478245</v>
      </c>
      <c r="E43" s="3" t="str">
        <f ca="1"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IDs'!U46&lt;&gt;"",'[3]Paste Sample IDs'!U46,"None")</f>
        <v>USDA1055</v>
      </c>
      <c r="C44" s="5" t="str">
        <f>'[3]Paste Sample IDs'!T46</f>
        <v>D06</v>
      </c>
      <c r="D44" s="4">
        <f ca="1">IF(B44="None","",[3]Analysis!Z44)</f>
        <v>1018041.950559581</v>
      </c>
      <c r="E44" s="3" t="str">
        <f ca="1"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IDs'!U47&lt;&gt;"",'[3]Paste Sample IDs'!U47,"None")</f>
        <v>USDA1106</v>
      </c>
      <c r="C45" s="5" t="str">
        <f>'[3]Paste Sample IDs'!T47</f>
        <v>D07</v>
      </c>
      <c r="D45" s="4">
        <f ca="1">IF(B45="None","",[3]Analysis!Z45)</f>
        <v>189985.27165563285</v>
      </c>
      <c r="E45" s="3" t="str">
        <f ca="1"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IDs'!U48&lt;&gt;"",'[3]Paste Sample IDs'!U48,"None")</f>
        <v>USDA1042</v>
      </c>
      <c r="C46" s="5" t="str">
        <f>'[3]Paste Sample IDs'!T48</f>
        <v>D08</v>
      </c>
      <c r="D46" s="4">
        <f ca="1">IF(B46="None","",[3]Analysis!Z46)</f>
        <v>1721948.9396222522</v>
      </c>
      <c r="E46" s="3" t="str">
        <f ca="1"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IDs'!U49&lt;&gt;"",'[3]Paste Sample IDs'!U49,"None")</f>
        <v>USDA1126</v>
      </c>
      <c r="C47" s="5" t="str">
        <f>'[3]Paste Sample IDs'!T49</f>
        <v>D09</v>
      </c>
      <c r="D47" s="4">
        <f ca="1">IF(B47="None","",[3]Analysis!Z47)</f>
        <v>382777.16883393103</v>
      </c>
      <c r="E47" s="3" t="str">
        <f ca="1"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IDs'!U50&lt;&gt;"",'[3]Paste Sample IDs'!U50,"None")</f>
        <v>USDA1089</v>
      </c>
      <c r="C48" s="5" t="str">
        <f>'[3]Paste Sample IDs'!T50</f>
        <v>D10</v>
      </c>
      <c r="D48" s="4">
        <f ca="1">IF(B48="None","",[3]Analysis!Z48)</f>
        <v>412348.04007975134</v>
      </c>
      <c r="E48" s="3" t="str">
        <f ca="1"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IDs'!U51&lt;&gt;"",'[3]Paste Sample IDs'!U51,"None")</f>
        <v>USDA1047</v>
      </c>
      <c r="C49" s="5" t="str">
        <f>'[3]Paste Sample IDs'!T51</f>
        <v>D11</v>
      </c>
      <c r="D49" s="4">
        <f ca="1">IF(B49="None","",[3]Analysis!Z49)</f>
        <v>607345.69076196093</v>
      </c>
      <c r="E49" s="3" t="str">
        <f ca="1"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IDs'!U52&lt;&gt;"",'[3]Paste Sample IDs'!U52,"None")</f>
        <v>USDA697</v>
      </c>
      <c r="C50" s="5" t="str">
        <f>'[3]Paste Sample IDs'!T52</f>
        <v>D12</v>
      </c>
      <c r="D50" s="4">
        <f ca="1">IF(B50="None","",[3]Analysis!Z50)</f>
        <v>883164.94826974999</v>
      </c>
      <c r="E50" s="3" t="str">
        <f ca="1"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IDs'!U53&lt;&gt;"",'[3]Paste Sample IDs'!U53,"None")</f>
        <v>USDA1140</v>
      </c>
      <c r="C51" s="5" t="str">
        <f>'[3]Paste Sample IDs'!T53</f>
        <v>E01</v>
      </c>
      <c r="D51" s="4">
        <f ca="1">IF(B51="None","",[3]Analysis!Z51)</f>
        <v>287800.13773957721</v>
      </c>
      <c r="E51" s="3" t="str">
        <f ca="1"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IDs'!U54&lt;&gt;"",'[3]Paste Sample IDs'!U54,"None")</f>
        <v>USDA1074</v>
      </c>
      <c r="C52" s="5" t="str">
        <f>'[3]Paste Sample IDs'!T54</f>
        <v>E02</v>
      </c>
      <c r="D52" s="4">
        <f ca="1">IF(B52="None","",[3]Analysis!Z52)</f>
        <v>1004689.2393142037</v>
      </c>
      <c r="E52" s="3" t="str">
        <f ca="1"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IDs'!U55&lt;&gt;"",'[3]Paste Sample IDs'!U55,"None")</f>
        <v>USDA1029</v>
      </c>
      <c r="C53" s="5" t="str">
        <f>'[3]Paste Sample IDs'!T55</f>
        <v>E03</v>
      </c>
      <c r="D53" s="4">
        <f ca="1">IF(B53="None","",[3]Analysis!Z53)</f>
        <v>131933230.73999949</v>
      </c>
      <c r="E53" s="3" t="str">
        <f ca="1"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IDs'!U56&lt;&gt;"",'[3]Paste Sample IDs'!U56,"None")</f>
        <v>USDA1099</v>
      </c>
      <c r="C54" s="5" t="str">
        <f>'[3]Paste Sample IDs'!T56</f>
        <v>E04</v>
      </c>
      <c r="D54" s="4">
        <f ca="1">IF(B54="None","",[3]Analysis!Z54)</f>
        <v>828157.78197994223</v>
      </c>
      <c r="E54" s="3" t="str">
        <f ca="1"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IDs'!U57&lt;&gt;"",'[3]Paste Sample IDs'!U57,"None")</f>
        <v>USDA1023</v>
      </c>
      <c r="C55" s="5" t="str">
        <f>'[3]Paste Sample IDs'!T57</f>
        <v>E05</v>
      </c>
      <c r="D55" s="4">
        <f ca="1">IF(B55="None","",[3]Analysis!Z55)</f>
        <v>454856460.63511419</v>
      </c>
      <c r="E55" s="3" t="str">
        <f ca="1"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IDs'!U58&lt;&gt;"",'[3]Paste Sample IDs'!U58,"None")</f>
        <v>USDA762</v>
      </c>
      <c r="C56" s="5" t="str">
        <f>'[3]Paste Sample IDs'!T58</f>
        <v>E06</v>
      </c>
      <c r="D56" s="4">
        <f ca="1">IF(B56="None","",[3]Analysis!Z56)</f>
        <v>69278.021318700165</v>
      </c>
      <c r="E56" s="3" t="str">
        <f ca="1"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IDs'!U59&lt;&gt;"",'[3]Paste Sample IDs'!U59,"None")</f>
        <v>USDA1100</v>
      </c>
      <c r="C57" s="5" t="str">
        <f>'[3]Paste Sample IDs'!T59</f>
        <v>E07</v>
      </c>
      <c r="D57" s="4">
        <f ca="1">IF(B57="None","",[3]Analysis!Z57)</f>
        <v>706608.20882741874</v>
      </c>
      <c r="E57" s="3" t="str">
        <f ca="1"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IDs'!U60&lt;&gt;"",'[3]Paste Sample IDs'!U60,"None")</f>
        <v>USDA1018</v>
      </c>
      <c r="C58" s="5" t="str">
        <f>'[3]Paste Sample IDs'!T60</f>
        <v>E08</v>
      </c>
      <c r="D58" s="4">
        <f ca="1">IF(B58="None","",[3]Analysis!Z58)</f>
        <v>300317.04457136471</v>
      </c>
      <c r="E58" s="3" t="str">
        <f ca="1"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IDs'!U61&lt;&gt;"",'[3]Paste Sample IDs'!U61,"None")</f>
        <v>USDA1033</v>
      </c>
      <c r="C59" s="5" t="str">
        <f>'[3]Paste Sample IDs'!T61</f>
        <v>E09</v>
      </c>
      <c r="D59" s="4">
        <f ca="1">IF(B59="None","",[3]Analysis!Z59)</f>
        <v>480957.5303345907</v>
      </c>
      <c r="E59" s="3" t="str">
        <f ca="1"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IDs'!U62&lt;&gt;"",'[3]Paste Sample IDs'!U62,"None")</f>
        <v>USDA1098</v>
      </c>
      <c r="C60" s="5" t="str">
        <f>'[3]Paste Sample IDs'!T62</f>
        <v>E10</v>
      </c>
      <c r="D60" s="4">
        <f ca="1">IF(B60="None","",[3]Analysis!Z60)</f>
        <v>61468.863764123969</v>
      </c>
      <c r="E60" s="3" t="str">
        <f ca="1"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IDs'!U63&lt;&gt;"",'[3]Paste Sample IDs'!U63,"None")</f>
        <v>USDA1144</v>
      </c>
      <c r="C61" s="5" t="str">
        <f>'[3]Paste Sample IDs'!T63</f>
        <v>E11</v>
      </c>
      <c r="D61" s="4">
        <f ca="1">IF(B61="None","",[3]Analysis!Z61)</f>
        <v>1892093.0114152273</v>
      </c>
      <c r="E61" s="3" t="str">
        <f ca="1"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IDs'!U64&lt;&gt;"",'[3]Paste Sample IDs'!U64,"None")</f>
        <v>USDA1001</v>
      </c>
      <c r="C62" s="5" t="str">
        <f>'[3]Paste Sample IDs'!T64</f>
        <v>E12</v>
      </c>
      <c r="D62" s="4">
        <f ca="1">IF(B62="None","",[3]Analysis!Z62)</f>
        <v>802685.40227522422</v>
      </c>
      <c r="E62" s="3" t="str">
        <f ca="1"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IDs'!U65&lt;&gt;"",'[3]Paste Sample IDs'!U65,"None")</f>
        <v>USDA995</v>
      </c>
      <c r="C63" s="5" t="str">
        <f>'[3]Paste Sample IDs'!T65</f>
        <v>F01</v>
      </c>
      <c r="D63" s="4">
        <f ca="1">IF(B63="None","",[3]Analysis!Z63)</f>
        <v>287226.68425134092</v>
      </c>
      <c r="E63" s="3" t="str">
        <f ca="1"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IDs'!U66&lt;&gt;"",'[3]Paste Sample IDs'!U66,"None")</f>
        <v>USDA939</v>
      </c>
      <c r="C64" s="5" t="str">
        <f>'[3]Paste Sample IDs'!T66</f>
        <v>F02</v>
      </c>
      <c r="D64" s="4">
        <f ca="1">IF(B64="None","",[3]Analysis!Z64)</f>
        <v>1563856.171884163</v>
      </c>
      <c r="E64" s="3" t="str">
        <f ca="1"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IDs'!U67&lt;&gt;"",'[3]Paste Sample IDs'!U67,"None")</f>
        <v>USDA1149</v>
      </c>
      <c r="C65" s="5" t="str">
        <f>'[3]Paste Sample IDs'!T67</f>
        <v>F03</v>
      </c>
      <c r="D65" s="4">
        <f ca="1">IF(B65="None","",[3]Analysis!Z65)</f>
        <v>75255823.95937793</v>
      </c>
      <c r="E65" s="3" t="str">
        <f ca="1"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IDs'!U68&lt;&gt;"",'[3]Paste Sample IDs'!U68,"None")</f>
        <v>USDA1173</v>
      </c>
      <c r="C66" s="5" t="str">
        <f>'[3]Paste Sample IDs'!T68</f>
        <v>F04</v>
      </c>
      <c r="D66" s="4">
        <f ca="1">IF(B66="None","",[3]Analysis!Z66)</f>
        <v>734209.28916722175</v>
      </c>
      <c r="E66" s="3" t="str">
        <f ca="1"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IDs'!U69&lt;&gt;"",'[3]Paste Sample IDs'!U69,"None")</f>
        <v>USDA651</v>
      </c>
      <c r="C67" s="5" t="str">
        <f>'[3]Paste Sample IDs'!T69</f>
        <v>F05</v>
      </c>
      <c r="D67" s="4">
        <f ca="1">IF(B67="None","",[3]Analysis!Z67)</f>
        <v>325838.29726220085</v>
      </c>
      <c r="E67" s="3" t="str">
        <f ca="1"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IDs'!U70&lt;&gt;"",'[3]Paste Sample IDs'!U70,"None")</f>
        <v>USDA1081</v>
      </c>
      <c r="C68" s="5" t="str">
        <f>'[3]Paste Sample IDs'!T70</f>
        <v>F06</v>
      </c>
      <c r="D68" s="4">
        <f ca="1">IF(B68="None","",[3]Analysis!Z68)</f>
        <v>596312.97689704201</v>
      </c>
      <c r="E68" s="3" t="str">
        <f ca="1"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IDs'!U71&lt;&gt;"",'[3]Paste Sample IDs'!U71,"None")</f>
        <v>USDA845</v>
      </c>
      <c r="C69" s="5" t="str">
        <f>'[3]Paste Sample IDs'!T71</f>
        <v>F07</v>
      </c>
      <c r="D69" s="4">
        <f ca="1">IF(B69="None","",[3]Analysis!Z69)</f>
        <v>388045.08698455006</v>
      </c>
      <c r="E69" s="3" t="str">
        <f ca="1"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IDs'!U72&lt;&gt;"",'[3]Paste Sample IDs'!U72,"None")</f>
        <v>USDA985</v>
      </c>
      <c r="C70" s="5" t="str">
        <f>'[3]Paste Sample IDs'!T72</f>
        <v>F08</v>
      </c>
      <c r="D70" s="4">
        <f ca="1">IF(B70="None","",[3]Analysis!Z70)</f>
        <v>57791.178986637584</v>
      </c>
      <c r="E70" s="3" t="str">
        <f ca="1"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IDs'!U73&lt;&gt;"",'[3]Paste Sample IDs'!U73,"None")</f>
        <v>USDA1059</v>
      </c>
      <c r="C71" s="5" t="str">
        <f>'[3]Paste Sample IDs'!T73</f>
        <v>F09</v>
      </c>
      <c r="D71" s="4">
        <f ca="1">IF(B71="None","",[3]Analysis!Z71)</f>
        <v>584243.57147773134</v>
      </c>
      <c r="E71" s="3" t="str">
        <f ca="1"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IDs'!U74&lt;&gt;"",'[3]Paste Sample IDs'!U74,"None")</f>
        <v>USDA1141</v>
      </c>
      <c r="C72" s="5" t="str">
        <f>'[3]Paste Sample IDs'!T74</f>
        <v>F10</v>
      </c>
      <c r="D72" s="4">
        <f ca="1">IF(B72="None","",[3]Analysis!Z72)</f>
        <v>392189.11313322099</v>
      </c>
      <c r="E72" s="3" t="str">
        <f ca="1"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IDs'!U75&lt;&gt;"",'[3]Paste Sample IDs'!U75,"None")</f>
        <v>USDA797</v>
      </c>
      <c r="C73" s="5" t="str">
        <f>'[3]Paste Sample IDs'!T75</f>
        <v>F11</v>
      </c>
      <c r="D73" s="4">
        <f ca="1">IF(B73="None","",[3]Analysis!Z73)</f>
        <v>1353804.7797778791</v>
      </c>
      <c r="E73" s="3" t="str">
        <f ca="1"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IDs'!U76&lt;&gt;"",'[3]Paste Sample IDs'!U76,"None")</f>
        <v>USDA946</v>
      </c>
      <c r="C74" s="5" t="str">
        <f>'[3]Paste Sample IDs'!T76</f>
        <v>F12</v>
      </c>
      <c r="D74" s="4">
        <f ca="1">IF(B74="None","",[3]Analysis!Z74)</f>
        <v>1766384.9107300981</v>
      </c>
      <c r="E74" s="3" t="str">
        <f ca="1"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IDs'!U77&lt;&gt;"",'[3]Paste Sample IDs'!U77,"None")</f>
        <v>USDA741</v>
      </c>
      <c r="C75" s="5" t="str">
        <f>'[3]Paste Sample IDs'!T77</f>
        <v>G01</v>
      </c>
      <c r="D75" s="4">
        <f ca="1">IF(B75="None","",[3]Analysis!Z75)</f>
        <v>3109272.4804133405</v>
      </c>
      <c r="E75" s="3" t="str">
        <f ca="1"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IDs'!U78&lt;&gt;"",'[3]Paste Sample IDs'!U78,"None")</f>
        <v>USDA1013</v>
      </c>
      <c r="C76" s="5" t="str">
        <f>'[3]Paste Sample IDs'!T78</f>
        <v>G02</v>
      </c>
      <c r="D76" s="4">
        <f ca="1">IF(B76="None","",[3]Analysis!Z76)</f>
        <v>571508.73959124985</v>
      </c>
      <c r="E76" s="3" t="str">
        <f ca="1"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IDs'!U79&lt;&gt;"",'[3]Paste Sample IDs'!U79,"None")</f>
        <v>USDA1150</v>
      </c>
      <c r="C77" s="5" t="str">
        <f>'[3]Paste Sample IDs'!T79</f>
        <v>G03</v>
      </c>
      <c r="D77" s="4">
        <f ca="1">IF(B77="None","",[3]Analysis!Z77)</f>
        <v>70534985.420542583</v>
      </c>
      <c r="E77" s="3" t="str">
        <f ca="1"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IDs'!U80&lt;&gt;"",'[3]Paste Sample IDs'!U80,"None")</f>
        <v>USDA1162</v>
      </c>
      <c r="C78" s="5" t="str">
        <f>'[3]Paste Sample IDs'!T80</f>
        <v>G04</v>
      </c>
      <c r="D78" s="4">
        <f ca="1">IF(B78="None","",[3]Analysis!Z78)</f>
        <v>423776.74011731875</v>
      </c>
      <c r="E78" s="3" t="str">
        <f ca="1"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IDs'!U81&lt;&gt;"",'[3]Paste Sample IDs'!U81,"None")</f>
        <v>USDA690</v>
      </c>
      <c r="C79" s="5" t="str">
        <f>'[3]Paste Sample IDs'!T81</f>
        <v>G05</v>
      </c>
      <c r="D79" s="4">
        <f ca="1">IF(B79="None","",[3]Analysis!Z79)</f>
        <v>851999.16945543082</v>
      </c>
      <c r="E79" s="3" t="str">
        <f ca="1"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IDs'!U82&lt;&gt;"",'[3]Paste Sample IDs'!U82,"None")</f>
        <v>USDA1134</v>
      </c>
      <c r="C80" s="5" t="str">
        <f>'[3]Paste Sample IDs'!T82</f>
        <v>G06</v>
      </c>
      <c r="D80" s="4">
        <f ca="1">IF(B80="None","",[3]Analysis!Z80)</f>
        <v>352564.17509916954</v>
      </c>
      <c r="E80" s="3" t="str">
        <f ca="1"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IDs'!U83&lt;&gt;"",'[3]Paste Sample IDs'!U83,"None")</f>
        <v>USDA948</v>
      </c>
      <c r="C81" s="5" t="str">
        <f>'[3]Paste Sample IDs'!T83</f>
        <v>G07</v>
      </c>
      <c r="D81" s="4">
        <f ca="1">IF(B81="None","",[3]Analysis!Z81)</f>
        <v>846896.38466032187</v>
      </c>
      <c r="E81" s="3" t="str">
        <f ca="1"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IDs'!U84&lt;&gt;"",'[3]Paste Sample IDs'!U84,"None")</f>
        <v>USDA1076</v>
      </c>
      <c r="C82" s="5" t="str">
        <f>'[3]Paste Sample IDs'!T84</f>
        <v>G08</v>
      </c>
      <c r="D82" s="4">
        <f ca="1">IF(B82="None","",[3]Analysis!Z82)</f>
        <v>536315.42300303932</v>
      </c>
      <c r="E82" s="3" t="str">
        <f ca="1"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IDs'!U85&lt;&gt;"",'[3]Paste Sample IDs'!U85,"None")</f>
        <v>USDA1137</v>
      </c>
      <c r="C83" s="5" t="str">
        <f>'[3]Paste Sample IDs'!T85</f>
        <v>G09</v>
      </c>
      <c r="D83" s="4">
        <f ca="1">IF(B83="None","",[3]Analysis!Z83)</f>
        <v>143370.86006267663</v>
      </c>
      <c r="E83" s="3" t="str">
        <f ca="1"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IDs'!U86&lt;&gt;"",'[3]Paste Sample IDs'!U86,"None")</f>
        <v>USDA1155</v>
      </c>
      <c r="C84" s="5" t="str">
        <f>'[3]Paste Sample IDs'!T86</f>
        <v>G10</v>
      </c>
      <c r="D84" s="4">
        <f ca="1">IF(B84="None","",[3]Analysis!Z84)</f>
        <v>388717.57721717673</v>
      </c>
      <c r="E84" s="3" t="str">
        <f ca="1"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IDs'!U87&lt;&gt;"",'[3]Paste Sample IDs'!U87,"None")</f>
        <v>USDA1045</v>
      </c>
      <c r="C85" s="5" t="str">
        <f>'[3]Paste Sample IDs'!T87</f>
        <v>G11</v>
      </c>
      <c r="D85" s="4">
        <f ca="1">IF(B85="None","",[3]Analysis!Z85)</f>
        <v>480298.37646466098</v>
      </c>
      <c r="E85" s="3" t="str">
        <f ca="1"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IDs'!U88&lt;&gt;"",'[3]Paste Sample IDs'!U88,"None")</f>
        <v>USDA937</v>
      </c>
      <c r="C86" s="5" t="str">
        <f>'[3]Paste Sample IDs'!T88</f>
        <v>G12</v>
      </c>
      <c r="D86" s="4">
        <f ca="1">IF(B86="None","",[3]Analysis!Z86)</f>
        <v>701939.61499169329</v>
      </c>
      <c r="E86" s="3" t="str">
        <f ca="1"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IDs'!U89&lt;&gt;"",'[3]Paste Sample IDs'!U89,"None")</f>
        <v>USDA1166</v>
      </c>
      <c r="C87" s="5" t="str">
        <f>'[3]Paste Sample IDs'!T89</f>
        <v>H01</v>
      </c>
      <c r="D87" s="4">
        <f ca="1">IF(B87="None","",[3]Analysis!Z87)</f>
        <v>696697.51774541475</v>
      </c>
      <c r="E87" s="3" t="str">
        <f ca="1"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IDs'!U90&lt;&gt;"",'[3]Paste Sample IDs'!U90,"None")</f>
        <v>USDA1114</v>
      </c>
      <c r="C88" s="5" t="str">
        <f>'[3]Paste Sample IDs'!T90</f>
        <v>H02</v>
      </c>
      <c r="D88" s="4">
        <f ca="1">IF(B88="None","",[3]Analysis!Z88)</f>
        <v>364037.88035518053</v>
      </c>
      <c r="E88" s="3" t="str">
        <f ca="1"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IDs'!U92&lt;&gt;"",'[3]Paste Sample IDs'!U92,"None")</f>
        <v>USDA1107</v>
      </c>
      <c r="C89" s="5" t="str">
        <f>'[3]Paste Sample IDs'!T92</f>
        <v>H04</v>
      </c>
      <c r="D89" s="4">
        <f ca="1">IF(B89="None","",[3]Analysis!Z90)</f>
        <v>481755.33346738067</v>
      </c>
      <c r="E89" s="3" t="str">
        <f ca="1"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IDs'!U93&lt;&gt;"",'[3]Paste Sample IDs'!U93,"None")</f>
        <v>USDA933</v>
      </c>
      <c r="C90" s="5" t="str">
        <f>'[3]Paste Sample IDs'!T93</f>
        <v>H05</v>
      </c>
      <c r="D90" s="4">
        <f ca="1">IF(B90="None","",[3]Analysis!Z91)</f>
        <v>930427.24581113027</v>
      </c>
      <c r="E90" s="3" t="str">
        <f ca="1"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IDs'!U94&lt;&gt;"",'[3]Paste Sample IDs'!U94,"None")</f>
        <v>USDA1061</v>
      </c>
      <c r="C91" s="5" t="str">
        <f>'[3]Paste Sample IDs'!T94</f>
        <v>H06</v>
      </c>
      <c r="D91" s="4">
        <f ca="1">IF(B91="None","",[3]Analysis!Z92)</f>
        <v>244626.89597509181</v>
      </c>
      <c r="E91" s="3" t="str">
        <f ca="1"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IDs'!U95&lt;&gt;"",'[3]Paste Sample IDs'!U95,"None")</f>
        <v>USDA986</v>
      </c>
      <c r="C92" s="5" t="str">
        <f>'[3]Paste Sample IDs'!T95</f>
        <v>H07</v>
      </c>
      <c r="D92" s="4">
        <f ca="1">IF(B92="None","",[3]Analysis!Z93)</f>
        <v>108388.35027499414</v>
      </c>
      <c r="E92" s="3" t="str">
        <f ca="1"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IDs'!U96&lt;&gt;"",'[3]Paste Sample IDs'!U96,"None")</f>
        <v>USDA1007</v>
      </c>
      <c r="C93" s="5" t="str">
        <f>'[3]Paste Sample IDs'!T96</f>
        <v>H08</v>
      </c>
      <c r="D93" s="4">
        <f ca="1">IF(B93="None","",[3]Analysis!Z94)</f>
        <v>775101.00610765361</v>
      </c>
      <c r="E93" s="3" t="str">
        <f ca="1"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IDs'!U97&lt;&gt;"",'[3]Paste Sample IDs'!U97,"None")</f>
        <v>USDA788</v>
      </c>
      <c r="C94" s="5" t="str">
        <f>'[3]Paste Sample IDs'!T97</f>
        <v>H09</v>
      </c>
      <c r="D94" s="4">
        <f ca="1">IF(B94="None","",[3]Analysis!Z95)</f>
        <v>274766.91737390886</v>
      </c>
      <c r="E94" s="3" t="str">
        <f ca="1"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IDs'!U98&lt;&gt;"",'[3]Paste Sample IDs'!U98,"None")</f>
        <v>USDA1015</v>
      </c>
      <c r="C95" s="5" t="str">
        <f>'[3]Paste Sample IDs'!T98</f>
        <v>H10</v>
      </c>
      <c r="D95" s="4">
        <f ca="1">IF(B95="None","",[3]Analysis!Z96)</f>
        <v>175729.31243881633</v>
      </c>
      <c r="E95" s="3" t="str">
        <f ca="1"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IDs'!U99&lt;&gt;"",'[3]Paste Sample IDs'!U99,"None")</f>
        <v>USDA965</v>
      </c>
      <c r="C96" s="5" t="str">
        <f>'[3]Paste Sample IDs'!T99</f>
        <v>H11</v>
      </c>
      <c r="D96" s="4">
        <f ca="1">IF(B96="None","",[3]Analysis!Z97)</f>
        <v>518575.53778298124</v>
      </c>
      <c r="E96" s="3" t="str">
        <f ca="1"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IF('[3]Paste Sample IDs'!U100&lt;&gt;"",'[3]Paste Sample IDs'!U100,"None")</f>
        <v>USDA1080</v>
      </c>
      <c r="C97" s="5" t="str">
        <f>'[3]Paste Sample IDs'!T100</f>
        <v>H12</v>
      </c>
      <c r="D97" s="4">
        <f ca="1">IF(B97="None","",[3]Analysis!Z98)</f>
        <v>1016354.7054306433</v>
      </c>
      <c r="E97" s="3" t="str">
        <f ca="1"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DNA_020</vt:lpstr>
      <vt:lpstr>DNA_021</vt:lpstr>
      <vt:lpstr>DNA_022</vt:lpstr>
      <vt:lpstr>DNA_020!Print_Area</vt:lpstr>
      <vt:lpstr>DNA_021!Print_Area</vt:lpstr>
      <vt:lpstr>DNA_022!Print_Area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2020-01-27T20:32:16Z</dcterms:created>
  <dcterms:modified xsi:type="dcterms:W3CDTF">2020-01-27T20:34:15Z</dcterms:modified>
</cp:coreProperties>
</file>