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rismus Time\Downloads\"/>
    </mc:Choice>
  </mc:AlternateContent>
  <xr:revisionPtr revIDLastSave="0" documentId="13_ncr:1_{DA4A9509-397E-468C-9DD4-BC2FC10B345B}" xr6:coauthVersionLast="47" xr6:coauthVersionMax="47" xr10:uidLastSave="{00000000-0000-0000-0000-000000000000}"/>
  <bookViews>
    <workbookView xWindow="885" yWindow="870" windowWidth="24555" windowHeight="14925" activeTab="1" xr2:uid="{00000000-000D-0000-FFFF-FFFF00000000}"/>
  </bookViews>
  <sheets>
    <sheet name="Data" sheetId="1" r:id="rId1"/>
    <sheet name="Bonus - Summary Statistics" sheetId="14" r:id="rId2"/>
    <sheet name="Pivot Chart by Categories" sheetId="11" r:id="rId3"/>
    <sheet name="Pivot Chart by Sub-Categories" sheetId="12" r:id="rId4"/>
    <sheet name="Pivot Chart by Time" sheetId="10" r:id="rId5"/>
    <sheet name="Bonus - Line Graph" sheetId="13" r:id="rId6"/>
  </sheets>
  <definedNames>
    <definedName name="_xlchart.v1.0" hidden="1">'Bonus - Summary Statistics'!$B$1</definedName>
    <definedName name="_xlchart.v1.1" hidden="1">'Bonus - Summary Statistics'!$B$2:$B$4115</definedName>
    <definedName name="_xlchart.v1.10" hidden="1">'Bonus - Summary Statistics'!$B$2:$B$4115</definedName>
    <definedName name="_xlchart.v1.2" hidden="1">'Bonus - Summary Statistics'!$E:$E</definedName>
    <definedName name="_xlchart.v1.3" hidden="1">'Bonus - Summary Statistics'!$B$1</definedName>
    <definedName name="_xlchart.v1.4" hidden="1">'Bonus - Summary Statistics'!$B$2:$B$4115</definedName>
    <definedName name="_xlchart.v1.5" hidden="1">'Bonus - Summary Statistics'!$B$1</definedName>
    <definedName name="_xlchart.v1.6" hidden="1">'Bonus - Summary Statistics'!$B$2:$B$4115</definedName>
    <definedName name="_xlchart.v1.7" hidden="1">'Bonus - Summary Statistics'!$B$1</definedName>
    <definedName name="_xlchart.v1.8" hidden="1">'Bonus - Summary Statistics'!$B$2:$B$4115</definedName>
    <definedName name="_xlchart.v1.9" hidden="1">'Bonus - Summary Statistics'!$B$1</definedName>
  </definedNames>
  <calcPr calcId="191029"/>
  <pivotCaches>
    <pivotCache cacheId="3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4" l="1"/>
  <c r="I8" i="14"/>
  <c r="I6" i="14"/>
  <c r="I5" i="14"/>
  <c r="I4" i="14"/>
  <c r="H8" i="14"/>
  <c r="H7" i="14"/>
  <c r="H6" i="14"/>
  <c r="H5" i="14"/>
  <c r="H4" i="14"/>
  <c r="I3" i="14"/>
  <c r="H3" i="14"/>
  <c r="E1531" i="14"/>
  <c r="E1530" i="14"/>
  <c r="E1529" i="14"/>
  <c r="E1528" i="14"/>
  <c r="E1527" i="14"/>
  <c r="E1526" i="14"/>
  <c r="E1525" i="14"/>
  <c r="E1524" i="14"/>
  <c r="E1523" i="14"/>
  <c r="E1522" i="14"/>
  <c r="E1521" i="14"/>
  <c r="E1520" i="14"/>
  <c r="E1519" i="14"/>
  <c r="E1518" i="14"/>
  <c r="E1517" i="14"/>
  <c r="E1516" i="14"/>
  <c r="E1515" i="14"/>
  <c r="E1514" i="14"/>
  <c r="E1513" i="14"/>
  <c r="E1512" i="14"/>
  <c r="E1511" i="14"/>
  <c r="E1510" i="14"/>
  <c r="E1509" i="14"/>
  <c r="E1508" i="14"/>
  <c r="E1507" i="14"/>
  <c r="E1506" i="14"/>
  <c r="E1505" i="14"/>
  <c r="E1504" i="14"/>
  <c r="E1503" i="14"/>
  <c r="E1502" i="14"/>
  <c r="E1501" i="14"/>
  <c r="E1500" i="14"/>
  <c r="E1499" i="14"/>
  <c r="E1498" i="14"/>
  <c r="E1497" i="14"/>
  <c r="E1496" i="14"/>
  <c r="E1495" i="14"/>
  <c r="E1494" i="14"/>
  <c r="E1493" i="14"/>
  <c r="E1492" i="14"/>
  <c r="E1491" i="14"/>
  <c r="E1490" i="14"/>
  <c r="E1489" i="14"/>
  <c r="E1488" i="14"/>
  <c r="E1487" i="14"/>
  <c r="E1486" i="14"/>
  <c r="E1485" i="14"/>
  <c r="E1484" i="14"/>
  <c r="E1483" i="14"/>
  <c r="E1482" i="14"/>
  <c r="E1481" i="14"/>
  <c r="E1480" i="14"/>
  <c r="E1479" i="14"/>
  <c r="E1478" i="14"/>
  <c r="E1477" i="14"/>
  <c r="E1476" i="14"/>
  <c r="E1475" i="14"/>
  <c r="E1474" i="14"/>
  <c r="E1473" i="14"/>
  <c r="E1472" i="14"/>
  <c r="E1471" i="14"/>
  <c r="E1470" i="14"/>
  <c r="E1469" i="14"/>
  <c r="E1468" i="14"/>
  <c r="E1467" i="14"/>
  <c r="E1466" i="14"/>
  <c r="E1465" i="14"/>
  <c r="E1464" i="14"/>
  <c r="E1463" i="14"/>
  <c r="E1462" i="14"/>
  <c r="E1461" i="14"/>
  <c r="E1460" i="14"/>
  <c r="E1459" i="14"/>
  <c r="E1458" i="14"/>
  <c r="E1457" i="14"/>
  <c r="E1456" i="14"/>
  <c r="E1455" i="14"/>
  <c r="E1454" i="14"/>
  <c r="E1453" i="14"/>
  <c r="E1452" i="14"/>
  <c r="E1451" i="14"/>
  <c r="E1450" i="14"/>
  <c r="E1449" i="14"/>
  <c r="E1448" i="14"/>
  <c r="E1447" i="14"/>
  <c r="E1446" i="14"/>
  <c r="E1445" i="14"/>
  <c r="E1444" i="14"/>
  <c r="E1443" i="14"/>
  <c r="E1442" i="14"/>
  <c r="E1441" i="14"/>
  <c r="E1440" i="14"/>
  <c r="E1439" i="14"/>
  <c r="E1438" i="14"/>
  <c r="E1437" i="14"/>
  <c r="E1436" i="14"/>
  <c r="E1435" i="14"/>
  <c r="E1434" i="14"/>
  <c r="E1433" i="14"/>
  <c r="E1432" i="14"/>
  <c r="E1431" i="14"/>
  <c r="E1430" i="14"/>
  <c r="E1429" i="14"/>
  <c r="E1428" i="14"/>
  <c r="E1427" i="14"/>
  <c r="E1426" i="14"/>
  <c r="E1425" i="14"/>
  <c r="E1424" i="14"/>
  <c r="E1423" i="14"/>
  <c r="E1422" i="14"/>
  <c r="E1421" i="14"/>
  <c r="E1420" i="14"/>
  <c r="E1419" i="14"/>
  <c r="E1418" i="14"/>
  <c r="E1417" i="14"/>
  <c r="E1416" i="14"/>
  <c r="E1415" i="14"/>
  <c r="E1414" i="14"/>
  <c r="E1413" i="14"/>
  <c r="E1412" i="14"/>
  <c r="E1411" i="14"/>
  <c r="E1410" i="14"/>
  <c r="E1409" i="14"/>
  <c r="E1408" i="14"/>
  <c r="E1407" i="14"/>
  <c r="E1406" i="14"/>
  <c r="E1405" i="14"/>
  <c r="E1404" i="14"/>
  <c r="E1403" i="14"/>
  <c r="E1402" i="14"/>
  <c r="E1401" i="14"/>
  <c r="E1400" i="14"/>
  <c r="E1399" i="14"/>
  <c r="E1398" i="14"/>
  <c r="E1397" i="14"/>
  <c r="E1396" i="14"/>
  <c r="E1395" i="14"/>
  <c r="E1394" i="14"/>
  <c r="E1393" i="14"/>
  <c r="E1392" i="14"/>
  <c r="E1391" i="14"/>
  <c r="E1390" i="14"/>
  <c r="E1389" i="14"/>
  <c r="E1388" i="14"/>
  <c r="E1387" i="14"/>
  <c r="E1386" i="14"/>
  <c r="E1385" i="14"/>
  <c r="E1384" i="14"/>
  <c r="E1383" i="14"/>
  <c r="E1382" i="14"/>
  <c r="E1381" i="14"/>
  <c r="E1380" i="14"/>
  <c r="E1379" i="14"/>
  <c r="E1378" i="14"/>
  <c r="E1377" i="14"/>
  <c r="E1376" i="14"/>
  <c r="E1375" i="14"/>
  <c r="E1374" i="14"/>
  <c r="E1373" i="14"/>
  <c r="E1372" i="14"/>
  <c r="E1371" i="14"/>
  <c r="E1370" i="14"/>
  <c r="E1369" i="14"/>
  <c r="E1368" i="14"/>
  <c r="E1367" i="14"/>
  <c r="E1366" i="14"/>
  <c r="E1365" i="14"/>
  <c r="E1364" i="14"/>
  <c r="E1363" i="14"/>
  <c r="E1362" i="14"/>
  <c r="E1361" i="14"/>
  <c r="E1360" i="14"/>
  <c r="E1359" i="14"/>
  <c r="E1358" i="14"/>
  <c r="E1357" i="14"/>
  <c r="E1356" i="14"/>
  <c r="E1355" i="14"/>
  <c r="E1354" i="14"/>
  <c r="E1353" i="14"/>
  <c r="E1352" i="14"/>
  <c r="E1351" i="14"/>
  <c r="E1350" i="14"/>
  <c r="E1349" i="14"/>
  <c r="E1348" i="14"/>
  <c r="E1347" i="14"/>
  <c r="E1346" i="14"/>
  <c r="E1345" i="14"/>
  <c r="E1344" i="14"/>
  <c r="E1343" i="14"/>
  <c r="E1342" i="14"/>
  <c r="E1341" i="14"/>
  <c r="E1340" i="14"/>
  <c r="E1339" i="14"/>
  <c r="E1338" i="14"/>
  <c r="E1337" i="14"/>
  <c r="E1336" i="14"/>
  <c r="E1335" i="14"/>
  <c r="E1334" i="14"/>
  <c r="E1333" i="14"/>
  <c r="E1332" i="14"/>
  <c r="E1331" i="14"/>
  <c r="E1330" i="14"/>
  <c r="E1329" i="14"/>
  <c r="E1328" i="14"/>
  <c r="E1327" i="14"/>
  <c r="E1326" i="14"/>
  <c r="E1325" i="14"/>
  <c r="E1324" i="14"/>
  <c r="E1323" i="14"/>
  <c r="E1322" i="14"/>
  <c r="E1321" i="14"/>
  <c r="E1320" i="14"/>
  <c r="E1319" i="14"/>
  <c r="E1318" i="14"/>
  <c r="E1317" i="14"/>
  <c r="E1316" i="14"/>
  <c r="E1315" i="14"/>
  <c r="E1314" i="14"/>
  <c r="E1313" i="14"/>
  <c r="E1312" i="14"/>
  <c r="E1311" i="14"/>
  <c r="E1310" i="14"/>
  <c r="E1309" i="14"/>
  <c r="E1308" i="14"/>
  <c r="E1307" i="14"/>
  <c r="E4115" i="14"/>
  <c r="E4114" i="14"/>
  <c r="E4113" i="14"/>
  <c r="E4112" i="14"/>
  <c r="E4111" i="14"/>
  <c r="E4110" i="14"/>
  <c r="E4109" i="14"/>
  <c r="E4108" i="14"/>
  <c r="E4107" i="14"/>
  <c r="E4106" i="14"/>
  <c r="E4105" i="14"/>
  <c r="E4104" i="14"/>
  <c r="E4103" i="14"/>
  <c r="E4102" i="14"/>
  <c r="E4101" i="14"/>
  <c r="E4100" i="14"/>
  <c r="E4099" i="14"/>
  <c r="E4098" i="14"/>
  <c r="E4097" i="14"/>
  <c r="E4096" i="14"/>
  <c r="E1306" i="14"/>
  <c r="E1305" i="14"/>
  <c r="E1304" i="14"/>
  <c r="E1303" i="14"/>
  <c r="E1302" i="14"/>
  <c r="E1301" i="14"/>
  <c r="E1300" i="14"/>
  <c r="E1299" i="14"/>
  <c r="E1298" i="14"/>
  <c r="E1297" i="14"/>
  <c r="E1296" i="14"/>
  <c r="E1295" i="14"/>
  <c r="E1294" i="14"/>
  <c r="E1293" i="14"/>
  <c r="E1292" i="14"/>
  <c r="E1291" i="14"/>
  <c r="E1290" i="14"/>
  <c r="E1289" i="14"/>
  <c r="E1288" i="14"/>
  <c r="E1287" i="14"/>
  <c r="E1286" i="14"/>
  <c r="E1285" i="14"/>
  <c r="E1284" i="14"/>
  <c r="E1283" i="14"/>
  <c r="E1282" i="14"/>
  <c r="E1281" i="14"/>
  <c r="E1280" i="14"/>
  <c r="E4095" i="14"/>
  <c r="E4094" i="14"/>
  <c r="E4093" i="14"/>
  <c r="E4092" i="14"/>
  <c r="E4091" i="14"/>
  <c r="E4090" i="14"/>
  <c r="E4089" i="14"/>
  <c r="E4088" i="14"/>
  <c r="E4087" i="14"/>
  <c r="E4086" i="14"/>
  <c r="E4085" i="14"/>
  <c r="E4084" i="14"/>
  <c r="E4083" i="14"/>
  <c r="E4082" i="14"/>
  <c r="E4081" i="14"/>
  <c r="E4080" i="14"/>
  <c r="E4079" i="14"/>
  <c r="E4078" i="14"/>
  <c r="E4077" i="14"/>
  <c r="E4076" i="14"/>
  <c r="E4075" i="14"/>
  <c r="E4074" i="14"/>
  <c r="E4073" i="14"/>
  <c r="E4072" i="14"/>
  <c r="E4071" i="14"/>
  <c r="E4070" i="14"/>
  <c r="E4069" i="14"/>
  <c r="E4068" i="14"/>
  <c r="E4067" i="14"/>
  <c r="E4066" i="14"/>
  <c r="E4065" i="14"/>
  <c r="E4064" i="14"/>
  <c r="E4063" i="14"/>
  <c r="E1279" i="14"/>
  <c r="E1278" i="14"/>
  <c r="E1277" i="14"/>
  <c r="E1276" i="14"/>
  <c r="E1275" i="14"/>
  <c r="E1274" i="14"/>
  <c r="E1273" i="14"/>
  <c r="E1272" i="14"/>
  <c r="E1271" i="14"/>
  <c r="E1270" i="14"/>
  <c r="E1269" i="14"/>
  <c r="E1268" i="14"/>
  <c r="E1267" i="14"/>
  <c r="E1266" i="14"/>
  <c r="E1265" i="14"/>
  <c r="E1264" i="14"/>
  <c r="E1263" i="14"/>
  <c r="E1262" i="14"/>
  <c r="E1261" i="14"/>
  <c r="E1260" i="14"/>
  <c r="E4062" i="14"/>
  <c r="E4061" i="14"/>
  <c r="E4060" i="14"/>
  <c r="E4059" i="14"/>
  <c r="E4058" i="14"/>
  <c r="E4057" i="14"/>
  <c r="E4056" i="14"/>
  <c r="E4055" i="14"/>
  <c r="E4054" i="14"/>
  <c r="E4053" i="14"/>
  <c r="E4052" i="14"/>
  <c r="E4051" i="14"/>
  <c r="E4050" i="14"/>
  <c r="E4049" i="14"/>
  <c r="E4048" i="14"/>
  <c r="E4047" i="14"/>
  <c r="E4046" i="14"/>
  <c r="E4045" i="14"/>
  <c r="E4044" i="14"/>
  <c r="E4043" i="14"/>
  <c r="E4042" i="14"/>
  <c r="E4041" i="14"/>
  <c r="E4040" i="14"/>
  <c r="E4039" i="14"/>
  <c r="E4038" i="14"/>
  <c r="E4037" i="14"/>
  <c r="E4036" i="14"/>
  <c r="E4035" i="14"/>
  <c r="E4034" i="14"/>
  <c r="E4033" i="14"/>
  <c r="E4032" i="14"/>
  <c r="E4031" i="14"/>
  <c r="E4030" i="14"/>
  <c r="E4029" i="14"/>
  <c r="E4028" i="14"/>
  <c r="E4027" i="14"/>
  <c r="E4026" i="14"/>
  <c r="E4025" i="14"/>
  <c r="E4024" i="14"/>
  <c r="E4023" i="14"/>
  <c r="E1259" i="14"/>
  <c r="E1258" i="14"/>
  <c r="E1257" i="14"/>
  <c r="E1256" i="14"/>
  <c r="E1255" i="14"/>
  <c r="E1254" i="14"/>
  <c r="E1253" i="14"/>
  <c r="E1252" i="14"/>
  <c r="E1251" i="14"/>
  <c r="E1250" i="14"/>
  <c r="E1249" i="14"/>
  <c r="E1248" i="14"/>
  <c r="E1247" i="14"/>
  <c r="E1246" i="14"/>
  <c r="E1245" i="14"/>
  <c r="E1244" i="14"/>
  <c r="E1243" i="14"/>
  <c r="E1242" i="14"/>
  <c r="E1241" i="14"/>
  <c r="E1240" i="14"/>
  <c r="E4022" i="14"/>
  <c r="E4021" i="14"/>
  <c r="E4020" i="14"/>
  <c r="E4019" i="14"/>
  <c r="E4018" i="14"/>
  <c r="E4017" i="14"/>
  <c r="E4016" i="14"/>
  <c r="E4015" i="14"/>
  <c r="E4014" i="14"/>
  <c r="E4013" i="14"/>
  <c r="E4012" i="14"/>
  <c r="E4011" i="14"/>
  <c r="E4010" i="14"/>
  <c r="E4009" i="14"/>
  <c r="E4008" i="14"/>
  <c r="E4007" i="14"/>
  <c r="E4006" i="14"/>
  <c r="E4005" i="14"/>
  <c r="E4004" i="14"/>
  <c r="E4003" i="14"/>
  <c r="E4002" i="14"/>
  <c r="E4001" i="14"/>
  <c r="E4000" i="14"/>
  <c r="E3999" i="14"/>
  <c r="E3998" i="14"/>
  <c r="E3997" i="14"/>
  <c r="E3996" i="14"/>
  <c r="E3995" i="14"/>
  <c r="E3994" i="14"/>
  <c r="E3993" i="14"/>
  <c r="E3992" i="14"/>
  <c r="E3991" i="14"/>
  <c r="E3990" i="14"/>
  <c r="E3989" i="14"/>
  <c r="E3988" i="14"/>
  <c r="E3987" i="14"/>
  <c r="E3986" i="14"/>
  <c r="E3985" i="14"/>
  <c r="E3984" i="14"/>
  <c r="E3983" i="14"/>
  <c r="E3982" i="14"/>
  <c r="E3981" i="14"/>
  <c r="E3980" i="14"/>
  <c r="E3979" i="14"/>
  <c r="E3978" i="14"/>
  <c r="E3977" i="14"/>
  <c r="E3976" i="14"/>
  <c r="E3975" i="14"/>
  <c r="E3974" i="14"/>
  <c r="E3973" i="14"/>
  <c r="E3972" i="14"/>
  <c r="E3971" i="14"/>
  <c r="E3970" i="14"/>
  <c r="E3969" i="14"/>
  <c r="E3968" i="14"/>
  <c r="E3967" i="14"/>
  <c r="E3966" i="14"/>
  <c r="E3965" i="14"/>
  <c r="E3964" i="14"/>
  <c r="E3963" i="14"/>
  <c r="E3962" i="14"/>
  <c r="E3961" i="14"/>
  <c r="E3960" i="14"/>
  <c r="E3959" i="14"/>
  <c r="E3958" i="14"/>
  <c r="E3957" i="14"/>
  <c r="E3956" i="14"/>
  <c r="E3955" i="14"/>
  <c r="E3954" i="14"/>
  <c r="E3953" i="14"/>
  <c r="E3952" i="14"/>
  <c r="E3951" i="14"/>
  <c r="E3950" i="14"/>
  <c r="E3949" i="14"/>
  <c r="E3948" i="14"/>
  <c r="E3947" i="14"/>
  <c r="E3946" i="14"/>
  <c r="E3945" i="14"/>
  <c r="E3944" i="14"/>
  <c r="E3943" i="14"/>
  <c r="E1239" i="14"/>
  <c r="E1238" i="14"/>
  <c r="E1237" i="14"/>
  <c r="E1236" i="14"/>
  <c r="E1235" i="14"/>
  <c r="E1234" i="14"/>
  <c r="E1233" i="14"/>
  <c r="E1232" i="14"/>
  <c r="E1231" i="14"/>
  <c r="E1230" i="14"/>
  <c r="E1229" i="14"/>
  <c r="E1228" i="14"/>
  <c r="E1227" i="14"/>
  <c r="E1226" i="14"/>
  <c r="E1225" i="14"/>
  <c r="E1224" i="14"/>
  <c r="E1223" i="14"/>
  <c r="E1222" i="14"/>
  <c r="E1221" i="14"/>
  <c r="E1220" i="14"/>
  <c r="E3942" i="14"/>
  <c r="E3941" i="14"/>
  <c r="E3940" i="14"/>
  <c r="E3939" i="14"/>
  <c r="E3938" i="14"/>
  <c r="E3937" i="14"/>
  <c r="E3936" i="14"/>
  <c r="E3935" i="14"/>
  <c r="E3934" i="14"/>
  <c r="E3933" i="14"/>
  <c r="E3932" i="14"/>
  <c r="E3931" i="14"/>
  <c r="E3930" i="14"/>
  <c r="E3929" i="14"/>
  <c r="E3928" i="14"/>
  <c r="E3927" i="14"/>
  <c r="E3926" i="14"/>
  <c r="E3925" i="14"/>
  <c r="E3924" i="14"/>
  <c r="E3923" i="14"/>
  <c r="E3922" i="14"/>
  <c r="E3921" i="14"/>
  <c r="E3920" i="14"/>
  <c r="E3919" i="14"/>
  <c r="E3918" i="14"/>
  <c r="E3917" i="14"/>
  <c r="E3916" i="14"/>
  <c r="E3915" i="14"/>
  <c r="E3914" i="14"/>
  <c r="E3913" i="14"/>
  <c r="E3912" i="14"/>
  <c r="E3911" i="14"/>
  <c r="E3910" i="14"/>
  <c r="E3909" i="14"/>
  <c r="E3908" i="14"/>
  <c r="E3907" i="14"/>
  <c r="E3906" i="14"/>
  <c r="E3905" i="14"/>
  <c r="E3904" i="14"/>
  <c r="E3903" i="14"/>
  <c r="E3902" i="14"/>
  <c r="E3901" i="14"/>
  <c r="E3900" i="14"/>
  <c r="E3899" i="14"/>
  <c r="E3898" i="14"/>
  <c r="E3897" i="14"/>
  <c r="E3896" i="14"/>
  <c r="E3895" i="14"/>
  <c r="E3894" i="14"/>
  <c r="E3893" i="14"/>
  <c r="E3892" i="14"/>
  <c r="E3891" i="14"/>
  <c r="E3890" i="14"/>
  <c r="E3889" i="14"/>
  <c r="E3888" i="14"/>
  <c r="E3887" i="14"/>
  <c r="E3886" i="14"/>
  <c r="E3885" i="14"/>
  <c r="E3884" i="14"/>
  <c r="E3883" i="14"/>
  <c r="E3882" i="14"/>
  <c r="E3881" i="14"/>
  <c r="E3880" i="14"/>
  <c r="E3879" i="14"/>
  <c r="E3878" i="14"/>
  <c r="E3877" i="14"/>
  <c r="E3876" i="14"/>
  <c r="E3875" i="14"/>
  <c r="E3874" i="14"/>
  <c r="E3873" i="14"/>
  <c r="E3872" i="14"/>
  <c r="E3871" i="14"/>
  <c r="E3870" i="14"/>
  <c r="E3869" i="14"/>
  <c r="E3868" i="14"/>
  <c r="E3867" i="14"/>
  <c r="E3866" i="14"/>
  <c r="E3865" i="14"/>
  <c r="E3864" i="14"/>
  <c r="E3863" i="14"/>
  <c r="E3862" i="14"/>
  <c r="E3861" i="14"/>
  <c r="E3860" i="14"/>
  <c r="E3859" i="14"/>
  <c r="E3858" i="14"/>
  <c r="E3857" i="14"/>
  <c r="E3856" i="14"/>
  <c r="E3855" i="14"/>
  <c r="E3854" i="14"/>
  <c r="E3853" i="14"/>
  <c r="E3852" i="14"/>
  <c r="E3851" i="14"/>
  <c r="E3850" i="14"/>
  <c r="E3849" i="14"/>
  <c r="E3848" i="14"/>
  <c r="E3847" i="14"/>
  <c r="E3846" i="14"/>
  <c r="E3845" i="14"/>
  <c r="E3844" i="14"/>
  <c r="E3843" i="14"/>
  <c r="E3842" i="14"/>
  <c r="E3841" i="14"/>
  <c r="E3840" i="14"/>
  <c r="E3839" i="14"/>
  <c r="E3838" i="14"/>
  <c r="E3837" i="14"/>
  <c r="E3836" i="14"/>
  <c r="E3835" i="14"/>
  <c r="E3834" i="14"/>
  <c r="E3833" i="14"/>
  <c r="E3832" i="14"/>
  <c r="E3831" i="14"/>
  <c r="E3830" i="14"/>
  <c r="E3829" i="14"/>
  <c r="E3828" i="14"/>
  <c r="E3827" i="14"/>
  <c r="E3826" i="14"/>
  <c r="E3825" i="14"/>
  <c r="E3824" i="14"/>
  <c r="E3823" i="14"/>
  <c r="E3822" i="14"/>
  <c r="E3821" i="14"/>
  <c r="E3820" i="14"/>
  <c r="E3819" i="14"/>
  <c r="E3818" i="14"/>
  <c r="E3817" i="14"/>
  <c r="E3816" i="14"/>
  <c r="E3815" i="14"/>
  <c r="E3814" i="14"/>
  <c r="E3813" i="14"/>
  <c r="E3812" i="14"/>
  <c r="E3811" i="14"/>
  <c r="E3810" i="14"/>
  <c r="E3809" i="14"/>
  <c r="E3808" i="14"/>
  <c r="E3807" i="14"/>
  <c r="E3806" i="14"/>
  <c r="E3805" i="14"/>
  <c r="E3804" i="14"/>
  <c r="E3803" i="14"/>
  <c r="E3802" i="14"/>
  <c r="E3801" i="14"/>
  <c r="E3800" i="14"/>
  <c r="E3799" i="14"/>
  <c r="E3798" i="14"/>
  <c r="E3797" i="14"/>
  <c r="E3796" i="14"/>
  <c r="E3795" i="14"/>
  <c r="E3794" i="14"/>
  <c r="E3793" i="14"/>
  <c r="E3792" i="14"/>
  <c r="E3791" i="14"/>
  <c r="E3790" i="14"/>
  <c r="E3789" i="14"/>
  <c r="E3788" i="14"/>
  <c r="E3787" i="14"/>
  <c r="E3786" i="14"/>
  <c r="E3785" i="14"/>
  <c r="E3784" i="14"/>
  <c r="E3783" i="14"/>
  <c r="E3782" i="14"/>
  <c r="E3781" i="14"/>
  <c r="E3780" i="14"/>
  <c r="E3779" i="14"/>
  <c r="E3778" i="14"/>
  <c r="E3777" i="14"/>
  <c r="E3776" i="14"/>
  <c r="E3775" i="14"/>
  <c r="E3774" i="14"/>
  <c r="E3773" i="14"/>
  <c r="E3772" i="14"/>
  <c r="E3771" i="14"/>
  <c r="E3770" i="14"/>
  <c r="E3769" i="14"/>
  <c r="E3768" i="14"/>
  <c r="E3767" i="14"/>
  <c r="E3766" i="14"/>
  <c r="E3765" i="14"/>
  <c r="E3764" i="14"/>
  <c r="E3763" i="14"/>
  <c r="E3762" i="14"/>
  <c r="E3761" i="14"/>
  <c r="E3760" i="14"/>
  <c r="E3759" i="14"/>
  <c r="E3758" i="14"/>
  <c r="E3757" i="14"/>
  <c r="E3756" i="14"/>
  <c r="E3755" i="14"/>
  <c r="E3754" i="14"/>
  <c r="E3753" i="14"/>
  <c r="E3752" i="14"/>
  <c r="E3751" i="14"/>
  <c r="E3750" i="14"/>
  <c r="E3749" i="14"/>
  <c r="E3748" i="14"/>
  <c r="E3747" i="14"/>
  <c r="E3746" i="14"/>
  <c r="E3745" i="14"/>
  <c r="E3744" i="14"/>
  <c r="E3743" i="14"/>
  <c r="E3742" i="14"/>
  <c r="E3741" i="14"/>
  <c r="E3740" i="14"/>
  <c r="E3739" i="14"/>
  <c r="E3738" i="14"/>
  <c r="E3737" i="14"/>
  <c r="E3736" i="14"/>
  <c r="E3735" i="14"/>
  <c r="E3734" i="14"/>
  <c r="E3733" i="14"/>
  <c r="E3732" i="14"/>
  <c r="E3731" i="14"/>
  <c r="E3730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47" i="14"/>
  <c r="E3646" i="14"/>
  <c r="E3645" i="14"/>
  <c r="E3644" i="14"/>
  <c r="E3643" i="14"/>
  <c r="E3642" i="14"/>
  <c r="E3641" i="14"/>
  <c r="E3640" i="14"/>
  <c r="E3639" i="14"/>
  <c r="E3638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563" i="14"/>
  <c r="E3562" i="14"/>
  <c r="E3561" i="14"/>
  <c r="E3560" i="14"/>
  <c r="E3559" i="14"/>
  <c r="E3558" i="14"/>
  <c r="E3557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43" i="14"/>
  <c r="E3542" i="14"/>
  <c r="E3541" i="14"/>
  <c r="E3540" i="14"/>
  <c r="E3539" i="14"/>
  <c r="E3538" i="14"/>
  <c r="E3537" i="14"/>
  <c r="E3536" i="14"/>
  <c r="E3535" i="14"/>
  <c r="E3534" i="14"/>
  <c r="E3533" i="14"/>
  <c r="E3532" i="14"/>
  <c r="E3531" i="14"/>
  <c r="E3530" i="14"/>
  <c r="E3529" i="14"/>
  <c r="E3528" i="14"/>
  <c r="E3527" i="14"/>
  <c r="E3526" i="14"/>
  <c r="E3525" i="14"/>
  <c r="E3524" i="14"/>
  <c r="E3523" i="14"/>
  <c r="E1219" i="14"/>
  <c r="E1218" i="14"/>
  <c r="E1217" i="14"/>
  <c r="E1216" i="14"/>
  <c r="E1215" i="14"/>
  <c r="E1214" i="14"/>
  <c r="E1213" i="14"/>
  <c r="E1212" i="14"/>
  <c r="E1211" i="14"/>
  <c r="E1210" i="14"/>
  <c r="E1209" i="14"/>
  <c r="E1208" i="14"/>
  <c r="E1207" i="14"/>
  <c r="E1206" i="14"/>
  <c r="E1205" i="14"/>
  <c r="E1204" i="14"/>
  <c r="E1203" i="14"/>
  <c r="E1202" i="14"/>
  <c r="E1201" i="14"/>
  <c r="E1200" i="14"/>
  <c r="E3522" i="14"/>
  <c r="E3521" i="14"/>
  <c r="E3520" i="14"/>
  <c r="E3519" i="14"/>
  <c r="E3518" i="14"/>
  <c r="E3517" i="14"/>
  <c r="E3516" i="14"/>
  <c r="E3515" i="14"/>
  <c r="E3514" i="14"/>
  <c r="E3513" i="14"/>
  <c r="E3512" i="14"/>
  <c r="E3511" i="14"/>
  <c r="E3510" i="14"/>
  <c r="E3509" i="14"/>
  <c r="E3508" i="14"/>
  <c r="E3507" i="14"/>
  <c r="E3506" i="14"/>
  <c r="E3505" i="14"/>
  <c r="E3504" i="14"/>
  <c r="E3503" i="14"/>
  <c r="E3502" i="14"/>
  <c r="E3501" i="14"/>
  <c r="E3500" i="14"/>
  <c r="E3499" i="14"/>
  <c r="E3498" i="14"/>
  <c r="E3497" i="14"/>
  <c r="E3496" i="14"/>
  <c r="E3495" i="14"/>
  <c r="E3494" i="14"/>
  <c r="E3493" i="14"/>
  <c r="E3492" i="14"/>
  <c r="E3491" i="14"/>
  <c r="E3490" i="14"/>
  <c r="E3489" i="14"/>
  <c r="E3488" i="14"/>
  <c r="E3487" i="14"/>
  <c r="E3486" i="14"/>
  <c r="E3485" i="14"/>
  <c r="E3484" i="14"/>
  <c r="E3483" i="14"/>
  <c r="E3482" i="14"/>
  <c r="E3481" i="14"/>
  <c r="E3480" i="14"/>
  <c r="E3479" i="14"/>
  <c r="E3478" i="14"/>
  <c r="E3477" i="14"/>
  <c r="E3476" i="14"/>
  <c r="E3475" i="14"/>
  <c r="E3474" i="14"/>
  <c r="E3473" i="14"/>
  <c r="E3472" i="14"/>
  <c r="E3471" i="14"/>
  <c r="E3470" i="14"/>
  <c r="E3469" i="14"/>
  <c r="E3468" i="14"/>
  <c r="E3467" i="14"/>
  <c r="E3466" i="14"/>
  <c r="E3465" i="14"/>
  <c r="E3464" i="14"/>
  <c r="E3463" i="14"/>
  <c r="E3462" i="14"/>
  <c r="E3461" i="14"/>
  <c r="E3460" i="14"/>
  <c r="E3459" i="14"/>
  <c r="E3458" i="14"/>
  <c r="E3457" i="14"/>
  <c r="E3456" i="14"/>
  <c r="E1199" i="14"/>
  <c r="E1198" i="14"/>
  <c r="E1197" i="14"/>
  <c r="E1196" i="14"/>
  <c r="E1195" i="14"/>
  <c r="E1194" i="14"/>
  <c r="E1193" i="14"/>
  <c r="E1192" i="14"/>
  <c r="E1191" i="14"/>
  <c r="E1190" i="14"/>
  <c r="E1189" i="14"/>
  <c r="E1188" i="14"/>
  <c r="E1187" i="14"/>
  <c r="E1186" i="14"/>
  <c r="E1185" i="14"/>
  <c r="E1184" i="14"/>
  <c r="E1183" i="14"/>
  <c r="E1182" i="14"/>
  <c r="E1181" i="14"/>
  <c r="E1180" i="14"/>
  <c r="E1179" i="14"/>
  <c r="E1178" i="14"/>
  <c r="E1177" i="14"/>
  <c r="E1176" i="14"/>
  <c r="E1175" i="14"/>
  <c r="E1174" i="14"/>
  <c r="E1173" i="14"/>
  <c r="E1172" i="14"/>
  <c r="E1171" i="14"/>
  <c r="E1170" i="14"/>
  <c r="E1169" i="14"/>
  <c r="E1168" i="14"/>
  <c r="E1167" i="14"/>
  <c r="E1166" i="14"/>
  <c r="E1165" i="14"/>
  <c r="E1164" i="14"/>
  <c r="E1163" i="14"/>
  <c r="E1162" i="14"/>
  <c r="E1161" i="14"/>
  <c r="E1160" i="14"/>
  <c r="E1159" i="14"/>
  <c r="E1158" i="14"/>
  <c r="E1157" i="14"/>
  <c r="E1156" i="14"/>
  <c r="E1155" i="14"/>
  <c r="E1154" i="14"/>
  <c r="E1153" i="14"/>
  <c r="E1152" i="14"/>
  <c r="E1151" i="14"/>
  <c r="E1150" i="14"/>
  <c r="E1149" i="14"/>
  <c r="E1148" i="14"/>
  <c r="E1147" i="14"/>
  <c r="E1146" i="14"/>
  <c r="E1145" i="14"/>
  <c r="E1144" i="14"/>
  <c r="E1143" i="14"/>
  <c r="E1142" i="14"/>
  <c r="E1141" i="14"/>
  <c r="E1140" i="14"/>
  <c r="E1139" i="14"/>
  <c r="E1138" i="14"/>
  <c r="E1137" i="14"/>
  <c r="E1136" i="14"/>
  <c r="E1135" i="14"/>
  <c r="E1134" i="14"/>
  <c r="E1133" i="14"/>
  <c r="E1132" i="14"/>
  <c r="E1131" i="14"/>
  <c r="E1130" i="14"/>
  <c r="E3455" i="14"/>
  <c r="E3454" i="14"/>
  <c r="E3453" i="14"/>
  <c r="E3452" i="14"/>
  <c r="E3451" i="14"/>
  <c r="E3450" i="14"/>
  <c r="E3449" i="14"/>
  <c r="E3448" i="14"/>
  <c r="E3447" i="14"/>
  <c r="E3446" i="14"/>
  <c r="E3445" i="14"/>
  <c r="E3444" i="14"/>
  <c r="E3443" i="14"/>
  <c r="E3442" i="14"/>
  <c r="E3441" i="14"/>
  <c r="E3440" i="14"/>
  <c r="E3439" i="14"/>
  <c r="E3438" i="14"/>
  <c r="E3437" i="14"/>
  <c r="E3436" i="14"/>
  <c r="E3435" i="14"/>
  <c r="E3434" i="14"/>
  <c r="E3433" i="14"/>
  <c r="E3432" i="14"/>
  <c r="E3431" i="14"/>
  <c r="E3430" i="14"/>
  <c r="E3429" i="14"/>
  <c r="E3428" i="14"/>
  <c r="E3427" i="14"/>
  <c r="E3426" i="14"/>
  <c r="E3425" i="14"/>
  <c r="E3424" i="14"/>
  <c r="E3423" i="14"/>
  <c r="E3422" i="14"/>
  <c r="E3421" i="14"/>
  <c r="E3420" i="14"/>
  <c r="E3419" i="14"/>
  <c r="E3418" i="14"/>
  <c r="E3417" i="14"/>
  <c r="E3416" i="14"/>
  <c r="E3415" i="14"/>
  <c r="E3414" i="14"/>
  <c r="E3413" i="14"/>
  <c r="E3412" i="14"/>
  <c r="E3411" i="14"/>
  <c r="E3410" i="14"/>
  <c r="E3409" i="14"/>
  <c r="E3408" i="14"/>
  <c r="E3407" i="14"/>
  <c r="E3406" i="14"/>
  <c r="E3405" i="14"/>
  <c r="E3404" i="14"/>
  <c r="E3403" i="14"/>
  <c r="E3402" i="14"/>
  <c r="E3401" i="14"/>
  <c r="E3400" i="14"/>
  <c r="E3399" i="14"/>
  <c r="E3398" i="14"/>
  <c r="E3397" i="14"/>
  <c r="E3396" i="14"/>
  <c r="E3395" i="14"/>
  <c r="E3394" i="14"/>
  <c r="E3393" i="14"/>
  <c r="E3392" i="14"/>
  <c r="E3391" i="14"/>
  <c r="E3390" i="14"/>
  <c r="E3389" i="14"/>
  <c r="E3388" i="14"/>
  <c r="E3387" i="14"/>
  <c r="E3386" i="14"/>
  <c r="E3385" i="14"/>
  <c r="E3384" i="14"/>
  <c r="E3383" i="14"/>
  <c r="E3382" i="14"/>
  <c r="E3381" i="14"/>
  <c r="E3380" i="14"/>
  <c r="E3379" i="14"/>
  <c r="E3378" i="14"/>
  <c r="E3377" i="14"/>
  <c r="E3376" i="14"/>
  <c r="E3375" i="14"/>
  <c r="E3374" i="14"/>
  <c r="E3373" i="14"/>
  <c r="E3372" i="14"/>
  <c r="E3371" i="14"/>
  <c r="E3370" i="14"/>
  <c r="E3369" i="14"/>
  <c r="E3368" i="14"/>
  <c r="E3367" i="14"/>
  <c r="E3366" i="14"/>
  <c r="E3365" i="14"/>
  <c r="E3364" i="14"/>
  <c r="E3363" i="14"/>
  <c r="E3362" i="14"/>
  <c r="E3361" i="14"/>
  <c r="E3360" i="14"/>
  <c r="E3359" i="14"/>
  <c r="E3358" i="14"/>
  <c r="E3357" i="14"/>
  <c r="E3356" i="14"/>
  <c r="E1129" i="14"/>
  <c r="E1128" i="14"/>
  <c r="E1127" i="14"/>
  <c r="E1126" i="14"/>
  <c r="E1125" i="14"/>
  <c r="E1124" i="14"/>
  <c r="E1123" i="14"/>
  <c r="E1122" i="14"/>
  <c r="E1121" i="14"/>
  <c r="E1120" i="14"/>
  <c r="E3355" i="14"/>
  <c r="E3354" i="14"/>
  <c r="E3353" i="14"/>
  <c r="E3352" i="14"/>
  <c r="E3351" i="14"/>
  <c r="E3350" i="14"/>
  <c r="E3349" i="14"/>
  <c r="E3348" i="14"/>
  <c r="E3347" i="14"/>
  <c r="E3346" i="14"/>
  <c r="E3345" i="14"/>
  <c r="E3344" i="14"/>
  <c r="E3343" i="14"/>
  <c r="E3342" i="14"/>
  <c r="E3341" i="14"/>
  <c r="E3340" i="14"/>
  <c r="E3339" i="14"/>
  <c r="E3338" i="14"/>
  <c r="E3337" i="14"/>
  <c r="E3336" i="14"/>
  <c r="E1119" i="14"/>
  <c r="E1118" i="14"/>
  <c r="E1117" i="14"/>
  <c r="E1116" i="14"/>
  <c r="E1115" i="14"/>
  <c r="E1114" i="14"/>
  <c r="E1113" i="14"/>
  <c r="E1112" i="14"/>
  <c r="E1111" i="14"/>
  <c r="E1110" i="14"/>
  <c r="E1109" i="14"/>
  <c r="E1108" i="14"/>
  <c r="E1107" i="14"/>
  <c r="E1106" i="14"/>
  <c r="E1105" i="14"/>
  <c r="E1104" i="14"/>
  <c r="E1103" i="14"/>
  <c r="E1102" i="14"/>
  <c r="E1101" i="14"/>
  <c r="E1100" i="14"/>
  <c r="E1099" i="14"/>
  <c r="E1098" i="14"/>
  <c r="E1097" i="14"/>
  <c r="E1096" i="14"/>
  <c r="E1095" i="14"/>
  <c r="E1094" i="14"/>
  <c r="E1093" i="14"/>
  <c r="E1092" i="14"/>
  <c r="E1091" i="14"/>
  <c r="E1090" i="14"/>
  <c r="E1089" i="14"/>
  <c r="E1088" i="14"/>
  <c r="E1087" i="14"/>
  <c r="E1086" i="14"/>
  <c r="E1085" i="14"/>
  <c r="E1084" i="14"/>
  <c r="E1083" i="14"/>
  <c r="E1082" i="14"/>
  <c r="E1081" i="14"/>
  <c r="E1080" i="14"/>
  <c r="E1079" i="14"/>
  <c r="E1078" i="14"/>
  <c r="E1077" i="14"/>
  <c r="E1076" i="14"/>
  <c r="E1075" i="14"/>
  <c r="E1074" i="14"/>
  <c r="E1073" i="14"/>
  <c r="E1072" i="14"/>
  <c r="E1071" i="14"/>
  <c r="E1070" i="14"/>
  <c r="E1069" i="14"/>
  <c r="E1068" i="14"/>
  <c r="E1067" i="14"/>
  <c r="E1066" i="14"/>
  <c r="E1065" i="14"/>
  <c r="E1064" i="14"/>
  <c r="E1063" i="14"/>
  <c r="E1062" i="14"/>
  <c r="E1061" i="14"/>
  <c r="E1060" i="14"/>
  <c r="E1059" i="14"/>
  <c r="E1058" i="14"/>
  <c r="E1057" i="14"/>
  <c r="E1056" i="14"/>
  <c r="E1055" i="14"/>
  <c r="E1054" i="14"/>
  <c r="E1053" i="14"/>
  <c r="E1052" i="14"/>
  <c r="E1051" i="14"/>
  <c r="E1050" i="14"/>
  <c r="E1049" i="14"/>
  <c r="E1048" i="14"/>
  <c r="E1047" i="14"/>
  <c r="E1046" i="14"/>
  <c r="E1045" i="14"/>
  <c r="E1044" i="14"/>
  <c r="E1043" i="14"/>
  <c r="E1042" i="14"/>
  <c r="E1041" i="14"/>
  <c r="E1040" i="14"/>
  <c r="E3335" i="14"/>
  <c r="E3334" i="14"/>
  <c r="E3333" i="14"/>
  <c r="E3332" i="14"/>
  <c r="E3331" i="14"/>
  <c r="E3330" i="14"/>
  <c r="E3329" i="14"/>
  <c r="E3328" i="14"/>
  <c r="E3327" i="14"/>
  <c r="E3326" i="14"/>
  <c r="E3325" i="14"/>
  <c r="E3324" i="14"/>
  <c r="E3323" i="14"/>
  <c r="E3322" i="14"/>
  <c r="E3321" i="14"/>
  <c r="E3320" i="14"/>
  <c r="E3319" i="14"/>
  <c r="E3318" i="14"/>
  <c r="E3317" i="14"/>
  <c r="E3316" i="14"/>
  <c r="E3315" i="14"/>
  <c r="E3314" i="14"/>
  <c r="E3313" i="14"/>
  <c r="E3312" i="14"/>
  <c r="E3311" i="14"/>
  <c r="E3310" i="14"/>
  <c r="E3309" i="14"/>
  <c r="E3308" i="14"/>
  <c r="E3307" i="14"/>
  <c r="E3306" i="14"/>
  <c r="E3305" i="14"/>
  <c r="E3304" i="14"/>
  <c r="E3303" i="14"/>
  <c r="E3302" i="14"/>
  <c r="E3301" i="14"/>
  <c r="E3300" i="14"/>
  <c r="E3299" i="14"/>
  <c r="E3298" i="14"/>
  <c r="E3297" i="14"/>
  <c r="E3296" i="14"/>
  <c r="E3295" i="14"/>
  <c r="E3294" i="14"/>
  <c r="E3293" i="14"/>
  <c r="E3292" i="14"/>
  <c r="E3291" i="14"/>
  <c r="E3290" i="14"/>
  <c r="E3289" i="14"/>
  <c r="E3288" i="14"/>
  <c r="E3287" i="14"/>
  <c r="E3286" i="14"/>
  <c r="E3285" i="14"/>
  <c r="E3284" i="14"/>
  <c r="E3283" i="14"/>
  <c r="E3282" i="14"/>
  <c r="E3281" i="14"/>
  <c r="E3280" i="14"/>
  <c r="E3279" i="14"/>
  <c r="E3278" i="14"/>
  <c r="E3277" i="14"/>
  <c r="E3276" i="14"/>
  <c r="E1039" i="14"/>
  <c r="E1038" i="14"/>
  <c r="E1037" i="14"/>
  <c r="E1036" i="14"/>
  <c r="E1035" i="14"/>
  <c r="E1034" i="14"/>
  <c r="E1033" i="14"/>
  <c r="E1032" i="14"/>
  <c r="E1031" i="14"/>
  <c r="E1030" i="14"/>
  <c r="E1029" i="14"/>
  <c r="E1028" i="14"/>
  <c r="E1027" i="14"/>
  <c r="E1026" i="14"/>
  <c r="E1025" i="14"/>
  <c r="E1024" i="14"/>
  <c r="E1023" i="14"/>
  <c r="E1022" i="14"/>
  <c r="E1021" i="14"/>
  <c r="E1020" i="14"/>
  <c r="E1019" i="14"/>
  <c r="E1018" i="14"/>
  <c r="E1017" i="14"/>
  <c r="E1016" i="14"/>
  <c r="E1015" i="14"/>
  <c r="E1014" i="14"/>
  <c r="E1013" i="14"/>
  <c r="E1012" i="14"/>
  <c r="E1011" i="14"/>
  <c r="E1010" i="14"/>
  <c r="E1009" i="14"/>
  <c r="E1008" i="14"/>
  <c r="E1007" i="14"/>
  <c r="E1006" i="14"/>
  <c r="E1005" i="14"/>
  <c r="E1004" i="14"/>
  <c r="E1003" i="14"/>
  <c r="E1002" i="14"/>
  <c r="E1001" i="14"/>
  <c r="E1000" i="14"/>
  <c r="E3275" i="14"/>
  <c r="E3274" i="14"/>
  <c r="E3273" i="14"/>
  <c r="E3272" i="14"/>
  <c r="E3271" i="14"/>
  <c r="E3270" i="14"/>
  <c r="E3269" i="14"/>
  <c r="E3268" i="14"/>
  <c r="E3267" i="14"/>
  <c r="E3266" i="14"/>
  <c r="E3265" i="14"/>
  <c r="E3264" i="14"/>
  <c r="E3263" i="14"/>
  <c r="E3262" i="14"/>
  <c r="E3261" i="14"/>
  <c r="E3260" i="14"/>
  <c r="E3259" i="14"/>
  <c r="E3258" i="14"/>
  <c r="E3257" i="14"/>
  <c r="E3256" i="14"/>
  <c r="E3255" i="14"/>
  <c r="E3254" i="14"/>
  <c r="E3253" i="14"/>
  <c r="E3252" i="14"/>
  <c r="E3251" i="14"/>
  <c r="E3250" i="14"/>
  <c r="E3249" i="14"/>
  <c r="E3248" i="14"/>
  <c r="E3247" i="14"/>
  <c r="E3246" i="14"/>
  <c r="E3245" i="14"/>
  <c r="E3244" i="14"/>
  <c r="E3243" i="14"/>
  <c r="E3242" i="14"/>
  <c r="E3241" i="14"/>
  <c r="E3240" i="14"/>
  <c r="E3239" i="14"/>
  <c r="E3238" i="14"/>
  <c r="E3237" i="14"/>
  <c r="E3236" i="14"/>
  <c r="E999" i="14"/>
  <c r="E998" i="14"/>
  <c r="E997" i="14"/>
  <c r="E996" i="14"/>
  <c r="E995" i="14"/>
  <c r="E994" i="14"/>
  <c r="E993" i="14"/>
  <c r="E992" i="14"/>
  <c r="E991" i="14"/>
  <c r="E990" i="14"/>
  <c r="E989" i="14"/>
  <c r="E988" i="14"/>
  <c r="E987" i="14"/>
  <c r="E986" i="14"/>
  <c r="E985" i="14"/>
  <c r="E984" i="14"/>
  <c r="E983" i="14"/>
  <c r="E982" i="14"/>
  <c r="E981" i="14"/>
  <c r="E980" i="14"/>
  <c r="E979" i="14"/>
  <c r="E978" i="14"/>
  <c r="E977" i="14"/>
  <c r="E976" i="14"/>
  <c r="E975" i="14"/>
  <c r="E974" i="14"/>
  <c r="E973" i="14"/>
  <c r="E972" i="14"/>
  <c r="E971" i="14"/>
  <c r="E970" i="14"/>
  <c r="E969" i="14"/>
  <c r="E3235" i="14"/>
  <c r="E3234" i="14"/>
  <c r="E3233" i="14"/>
  <c r="E3232" i="14"/>
  <c r="E3231" i="14"/>
  <c r="E3230" i="14"/>
  <c r="E3229" i="14"/>
  <c r="E3228" i="14"/>
  <c r="E3227" i="14"/>
  <c r="E3226" i="14"/>
  <c r="E3225" i="14"/>
  <c r="E3224" i="14"/>
  <c r="E3223" i="14"/>
  <c r="E3222" i="14"/>
  <c r="E3221" i="14"/>
  <c r="E3220" i="14"/>
  <c r="E3219" i="14"/>
  <c r="E3218" i="14"/>
  <c r="E3217" i="14"/>
  <c r="E3216" i="14"/>
  <c r="E3215" i="14"/>
  <c r="E3214" i="14"/>
  <c r="E3213" i="14"/>
  <c r="E3212" i="14"/>
  <c r="E3211" i="14"/>
  <c r="E3210" i="14"/>
  <c r="E3209" i="14"/>
  <c r="E968" i="14"/>
  <c r="E967" i="14"/>
  <c r="E3208" i="14"/>
  <c r="E3207" i="14"/>
  <c r="E3206" i="14"/>
  <c r="E3205" i="14"/>
  <c r="E3204" i="14"/>
  <c r="E3203" i="14"/>
  <c r="E3202" i="14"/>
  <c r="E3201" i="14"/>
  <c r="E3200" i="14"/>
  <c r="E3199" i="14"/>
  <c r="E3198" i="14"/>
  <c r="E3197" i="14"/>
  <c r="E3196" i="14"/>
  <c r="E3195" i="14"/>
  <c r="E3194" i="14"/>
  <c r="E3193" i="14"/>
  <c r="E3192" i="14"/>
  <c r="E3191" i="14"/>
  <c r="E3190" i="14"/>
  <c r="E3189" i="14"/>
  <c r="E3188" i="14"/>
  <c r="E3187" i="14"/>
  <c r="E3186" i="14"/>
  <c r="E3185" i="14"/>
  <c r="E3184" i="14"/>
  <c r="E3183" i="14"/>
  <c r="E3182" i="14"/>
  <c r="E3181" i="14"/>
  <c r="E3180" i="14"/>
  <c r="E3179" i="14"/>
  <c r="E3178" i="14"/>
  <c r="E3177" i="14"/>
  <c r="E3176" i="14"/>
  <c r="E3175" i="14"/>
  <c r="E3174" i="14"/>
  <c r="E3173" i="14"/>
  <c r="E3172" i="14"/>
  <c r="E3171" i="14"/>
  <c r="E3170" i="14"/>
  <c r="E3169" i="14"/>
  <c r="E966" i="14"/>
  <c r="E965" i="14"/>
  <c r="E964" i="14"/>
  <c r="E963" i="14"/>
  <c r="E962" i="14"/>
  <c r="E961" i="14"/>
  <c r="E960" i="14"/>
  <c r="E959" i="14"/>
  <c r="E958" i="14"/>
  <c r="E957" i="14"/>
  <c r="E956" i="14"/>
  <c r="E955" i="14"/>
  <c r="E954" i="14"/>
  <c r="E953" i="14"/>
  <c r="E952" i="14"/>
  <c r="E951" i="14"/>
  <c r="E950" i="14"/>
  <c r="E949" i="14"/>
  <c r="E948" i="14"/>
  <c r="E947" i="14"/>
  <c r="E3168" i="14"/>
  <c r="E3167" i="14"/>
  <c r="E3166" i="14"/>
  <c r="E3165" i="14"/>
  <c r="E3164" i="14"/>
  <c r="E3163" i="14"/>
  <c r="E3162" i="14"/>
  <c r="E3161" i="14"/>
  <c r="E3160" i="14"/>
  <c r="E3159" i="14"/>
  <c r="E3158" i="14"/>
  <c r="E3157" i="14"/>
  <c r="E3156" i="14"/>
  <c r="E3155" i="14"/>
  <c r="E3154" i="14"/>
  <c r="E3153" i="14"/>
  <c r="E3152" i="14"/>
  <c r="E3151" i="14"/>
  <c r="E3150" i="14"/>
  <c r="E3149" i="14"/>
  <c r="E3148" i="14"/>
  <c r="E3147" i="14"/>
  <c r="E3146" i="14"/>
  <c r="E3145" i="14"/>
  <c r="E3144" i="14"/>
  <c r="E3143" i="14"/>
  <c r="E3142" i="14"/>
  <c r="E3141" i="14"/>
  <c r="E3140" i="14"/>
  <c r="E3139" i="14"/>
  <c r="E3138" i="14"/>
  <c r="E3137" i="14"/>
  <c r="E3136" i="14"/>
  <c r="E3135" i="14"/>
  <c r="E3134" i="14"/>
  <c r="E3133" i="14"/>
  <c r="E3132" i="14"/>
  <c r="E3131" i="14"/>
  <c r="E3130" i="14"/>
  <c r="E3129" i="14"/>
  <c r="E3128" i="14"/>
  <c r="E3127" i="14"/>
  <c r="E3126" i="14"/>
  <c r="E3125" i="14"/>
  <c r="E3124" i="14"/>
  <c r="E3123" i="14"/>
  <c r="E3122" i="14"/>
  <c r="E3121" i="14"/>
  <c r="E3120" i="14"/>
  <c r="E3119" i="14"/>
  <c r="E3118" i="14"/>
  <c r="E3117" i="14"/>
  <c r="E3116" i="14"/>
  <c r="E3115" i="14"/>
  <c r="E3114" i="14"/>
  <c r="E3113" i="14"/>
  <c r="E3112" i="14"/>
  <c r="E3111" i="14"/>
  <c r="E3110" i="14"/>
  <c r="E3109" i="14"/>
  <c r="E946" i="14"/>
  <c r="E945" i="14"/>
  <c r="E944" i="14"/>
  <c r="E943" i="14"/>
  <c r="E942" i="14"/>
  <c r="E941" i="14"/>
  <c r="E940" i="14"/>
  <c r="E939" i="14"/>
  <c r="E938" i="14"/>
  <c r="E937" i="14"/>
  <c r="E936" i="14"/>
  <c r="E935" i="14"/>
  <c r="E934" i="14"/>
  <c r="E933" i="14"/>
  <c r="E932" i="14"/>
  <c r="E931" i="14"/>
  <c r="E930" i="14"/>
  <c r="E929" i="14"/>
  <c r="E928" i="14"/>
  <c r="E927" i="14"/>
  <c r="E3108" i="14"/>
  <c r="E3107" i="14"/>
  <c r="E3106" i="14"/>
  <c r="E3105" i="14"/>
  <c r="E3104" i="14"/>
  <c r="E3103" i="14"/>
  <c r="E3102" i="14"/>
  <c r="E3101" i="14"/>
  <c r="E3100" i="14"/>
  <c r="E3099" i="14"/>
  <c r="E3098" i="14"/>
  <c r="E3097" i="14"/>
  <c r="E3096" i="14"/>
  <c r="E3095" i="14"/>
  <c r="E3094" i="14"/>
  <c r="E3093" i="14"/>
  <c r="E3092" i="14"/>
  <c r="E3091" i="14"/>
  <c r="E3090" i="14"/>
  <c r="E3089" i="14"/>
  <c r="E3088" i="14"/>
  <c r="E3087" i="14"/>
  <c r="E3086" i="14"/>
  <c r="E3085" i="14"/>
  <c r="E3084" i="14"/>
  <c r="E3083" i="14"/>
  <c r="E3082" i="14"/>
  <c r="E3081" i="14"/>
  <c r="E3080" i="14"/>
  <c r="E3079" i="14"/>
  <c r="E3078" i="14"/>
  <c r="E3077" i="14"/>
  <c r="E3076" i="14"/>
  <c r="E3075" i="14"/>
  <c r="E3074" i="14"/>
  <c r="E3073" i="14"/>
  <c r="E3072" i="14"/>
  <c r="E3071" i="14"/>
  <c r="E3070" i="14"/>
  <c r="E3069" i="14"/>
  <c r="E3068" i="14"/>
  <c r="E3067" i="14"/>
  <c r="E3066" i="14"/>
  <c r="E3065" i="14"/>
  <c r="E3064" i="14"/>
  <c r="E3063" i="14"/>
  <c r="E3062" i="14"/>
  <c r="E3061" i="14"/>
  <c r="E3060" i="14"/>
  <c r="E3059" i="14"/>
  <c r="E3058" i="14"/>
  <c r="E3057" i="14"/>
  <c r="E3056" i="14"/>
  <c r="E3055" i="14"/>
  <c r="E3054" i="14"/>
  <c r="E3053" i="14"/>
  <c r="E3052" i="14"/>
  <c r="E3051" i="14"/>
  <c r="E3050" i="14"/>
  <c r="E3049" i="14"/>
  <c r="E926" i="14"/>
  <c r="E925" i="14"/>
  <c r="E924" i="14"/>
  <c r="E923" i="14"/>
  <c r="E922" i="14"/>
  <c r="E921" i="14"/>
  <c r="E920" i="14"/>
  <c r="E919" i="14"/>
  <c r="E918" i="14"/>
  <c r="E917" i="14"/>
  <c r="E916" i="14"/>
  <c r="E915" i="14"/>
  <c r="E914" i="14"/>
  <c r="E913" i="14"/>
  <c r="E912" i="14"/>
  <c r="E911" i="14"/>
  <c r="E910" i="14"/>
  <c r="E909" i="14"/>
  <c r="E908" i="14"/>
  <c r="E907" i="14"/>
  <c r="E906" i="14"/>
  <c r="E905" i="14"/>
  <c r="E904" i="14"/>
  <c r="E903" i="14"/>
  <c r="E902" i="14"/>
  <c r="E901" i="14"/>
  <c r="E900" i="14"/>
  <c r="E899" i="14"/>
  <c r="E898" i="14"/>
  <c r="E897" i="14"/>
  <c r="E896" i="14"/>
  <c r="E895" i="14"/>
  <c r="E894" i="14"/>
  <c r="E893" i="14"/>
  <c r="E892" i="14"/>
  <c r="E891" i="14"/>
  <c r="E890" i="14"/>
  <c r="E889" i="14"/>
  <c r="E888" i="14"/>
  <c r="E887" i="14"/>
  <c r="E3048" i="14"/>
  <c r="E3047" i="14"/>
  <c r="E3046" i="14"/>
  <c r="E3045" i="14"/>
  <c r="E3044" i="14"/>
  <c r="E3043" i="14"/>
  <c r="E3042" i="14"/>
  <c r="E3041" i="14"/>
  <c r="E3040" i="14"/>
  <c r="E3039" i="14"/>
  <c r="E3038" i="14"/>
  <c r="E3037" i="14"/>
  <c r="E3036" i="14"/>
  <c r="E3035" i="14"/>
  <c r="E3034" i="14"/>
  <c r="E3033" i="14"/>
  <c r="E3032" i="14"/>
  <c r="E3031" i="14"/>
  <c r="E3030" i="14"/>
  <c r="E3029" i="14"/>
  <c r="E3028" i="14"/>
  <c r="E3027" i="14"/>
  <c r="E3026" i="14"/>
  <c r="E3025" i="14"/>
  <c r="E3024" i="14"/>
  <c r="E3023" i="14"/>
  <c r="E3022" i="14"/>
  <c r="E3021" i="14"/>
  <c r="E3020" i="14"/>
  <c r="E3019" i="14"/>
  <c r="E3018" i="14"/>
  <c r="E3017" i="14"/>
  <c r="E3016" i="14"/>
  <c r="E3015" i="14"/>
  <c r="E3014" i="14"/>
  <c r="E3013" i="14"/>
  <c r="E3012" i="14"/>
  <c r="E3011" i="14"/>
  <c r="E3010" i="14"/>
  <c r="E3009" i="14"/>
  <c r="E3008" i="14"/>
  <c r="E3007" i="14"/>
  <c r="E3006" i="14"/>
  <c r="E3005" i="14"/>
  <c r="E3004" i="14"/>
  <c r="E3003" i="14"/>
  <c r="E3002" i="14"/>
  <c r="E3001" i="14"/>
  <c r="E3000" i="14"/>
  <c r="E2999" i="14"/>
  <c r="E2998" i="14"/>
  <c r="E2997" i="14"/>
  <c r="E2996" i="14"/>
  <c r="E2995" i="14"/>
  <c r="E2994" i="14"/>
  <c r="E2993" i="14"/>
  <c r="E2992" i="14"/>
  <c r="E2991" i="14"/>
  <c r="E2990" i="14"/>
  <c r="E2989" i="14"/>
  <c r="E2988" i="14"/>
  <c r="E2987" i="14"/>
  <c r="E2986" i="14"/>
  <c r="E2985" i="14"/>
  <c r="E2984" i="14"/>
  <c r="E2983" i="14"/>
  <c r="E2982" i="14"/>
  <c r="E2981" i="14"/>
  <c r="E2980" i="14"/>
  <c r="E2979" i="14"/>
  <c r="E2978" i="14"/>
  <c r="E2977" i="14"/>
  <c r="E2976" i="14"/>
  <c r="E2975" i="14"/>
  <c r="E2974" i="14"/>
  <c r="E2973" i="14"/>
  <c r="E2972" i="14"/>
  <c r="E2971" i="14"/>
  <c r="E2970" i="14"/>
  <c r="E2969" i="14"/>
  <c r="E2968" i="14"/>
  <c r="E2967" i="14"/>
  <c r="E2966" i="14"/>
  <c r="E2965" i="14"/>
  <c r="E2964" i="14"/>
  <c r="E2963" i="14"/>
  <c r="E2962" i="14"/>
  <c r="E2961" i="14"/>
  <c r="E2960" i="14"/>
  <c r="E2959" i="14"/>
  <c r="E2958" i="14"/>
  <c r="E2957" i="14"/>
  <c r="E2956" i="14"/>
  <c r="E2955" i="14"/>
  <c r="E2954" i="14"/>
  <c r="E2953" i="14"/>
  <c r="E2952" i="14"/>
  <c r="E2951" i="14"/>
  <c r="E2950" i="14"/>
  <c r="E2949" i="14"/>
  <c r="E2948" i="14"/>
  <c r="E2947" i="14"/>
  <c r="E2946" i="14"/>
  <c r="E2945" i="14"/>
  <c r="E2944" i="14"/>
  <c r="E2943" i="14"/>
  <c r="E2942" i="14"/>
  <c r="E2941" i="14"/>
  <c r="E2940" i="14"/>
  <c r="E2939" i="14"/>
  <c r="E2938" i="14"/>
  <c r="E2937" i="14"/>
  <c r="E2936" i="14"/>
  <c r="E2935" i="14"/>
  <c r="E2934" i="14"/>
  <c r="E2933" i="14"/>
  <c r="E2932" i="14"/>
  <c r="E2931" i="14"/>
  <c r="E2930" i="14"/>
  <c r="E2929" i="14"/>
  <c r="E2928" i="14"/>
  <c r="E2927" i="14"/>
  <c r="E2926" i="14"/>
  <c r="E2925" i="14"/>
  <c r="E2924" i="14"/>
  <c r="E2923" i="14"/>
  <c r="E2922" i="14"/>
  <c r="E2921" i="14"/>
  <c r="E2920" i="14"/>
  <c r="E2919" i="14"/>
  <c r="E2918" i="14"/>
  <c r="E2917" i="14"/>
  <c r="E2916" i="14"/>
  <c r="E2915" i="14"/>
  <c r="E2914" i="14"/>
  <c r="E2913" i="14"/>
  <c r="E2912" i="14"/>
  <c r="E2911" i="14"/>
  <c r="E2910" i="14"/>
  <c r="E2909" i="14"/>
  <c r="E2908" i="14"/>
  <c r="E2907" i="14"/>
  <c r="E2906" i="14"/>
  <c r="E2905" i="14"/>
  <c r="E2904" i="14"/>
  <c r="E2903" i="14"/>
  <c r="E2902" i="14"/>
  <c r="E2901" i="14"/>
  <c r="E2900" i="14"/>
  <c r="E2899" i="14"/>
  <c r="E2898" i="14"/>
  <c r="E2897" i="14"/>
  <c r="E2896" i="14"/>
  <c r="E2895" i="14"/>
  <c r="E2894" i="14"/>
  <c r="E2893" i="14"/>
  <c r="E2892" i="14"/>
  <c r="E2891" i="14"/>
  <c r="E2890" i="14"/>
  <c r="E2889" i="14"/>
  <c r="E2888" i="14"/>
  <c r="E2887" i="14"/>
  <c r="E2886" i="14"/>
  <c r="E2885" i="14"/>
  <c r="E2884" i="14"/>
  <c r="E2883" i="14"/>
  <c r="E2882" i="14"/>
  <c r="E2881" i="14"/>
  <c r="E2880" i="14"/>
  <c r="E2879" i="14"/>
  <c r="E2878" i="14"/>
  <c r="E2877" i="14"/>
  <c r="E2876" i="14"/>
  <c r="E2875" i="14"/>
  <c r="E2874" i="14"/>
  <c r="E2873" i="14"/>
  <c r="E2872" i="14"/>
  <c r="E2871" i="14"/>
  <c r="E2870" i="14"/>
  <c r="E2869" i="14"/>
  <c r="E2868" i="14"/>
  <c r="E2867" i="14"/>
  <c r="E2866" i="14"/>
  <c r="E2865" i="14"/>
  <c r="E2864" i="14"/>
  <c r="E2863" i="14"/>
  <c r="E2862" i="14"/>
  <c r="E2861" i="14"/>
  <c r="E2860" i="14"/>
  <c r="E2859" i="14"/>
  <c r="E2858" i="14"/>
  <c r="E2857" i="14"/>
  <c r="E2856" i="14"/>
  <c r="E2855" i="14"/>
  <c r="E2854" i="14"/>
  <c r="E2853" i="14"/>
  <c r="E2852" i="14"/>
  <c r="E2851" i="14"/>
  <c r="E2850" i="14"/>
  <c r="E2849" i="14"/>
  <c r="E2848" i="14"/>
  <c r="E2847" i="14"/>
  <c r="E2846" i="14"/>
  <c r="E2845" i="14"/>
  <c r="E2844" i="14"/>
  <c r="E2843" i="14"/>
  <c r="E2842" i="14"/>
  <c r="E2841" i="14"/>
  <c r="E2840" i="14"/>
  <c r="E2839" i="14"/>
  <c r="E2838" i="14"/>
  <c r="E2837" i="14"/>
  <c r="E2836" i="14"/>
  <c r="E2835" i="14"/>
  <c r="E2834" i="14"/>
  <c r="E2833" i="14"/>
  <c r="E2832" i="14"/>
  <c r="E2831" i="14"/>
  <c r="E2830" i="14"/>
  <c r="E2829" i="14"/>
  <c r="E2828" i="14"/>
  <c r="E2827" i="14"/>
  <c r="E2826" i="14"/>
  <c r="E2825" i="14"/>
  <c r="E2824" i="14"/>
  <c r="E2823" i="14"/>
  <c r="E2822" i="14"/>
  <c r="E2821" i="14"/>
  <c r="E2820" i="14"/>
  <c r="E2819" i="14"/>
  <c r="E2818" i="14"/>
  <c r="E2817" i="14"/>
  <c r="E2816" i="14"/>
  <c r="E2815" i="14"/>
  <c r="E2814" i="14"/>
  <c r="E2813" i="14"/>
  <c r="E2812" i="14"/>
  <c r="E2811" i="14"/>
  <c r="E2810" i="14"/>
  <c r="E2809" i="14"/>
  <c r="E886" i="14"/>
  <c r="E885" i="14"/>
  <c r="E884" i="14"/>
  <c r="E883" i="14"/>
  <c r="E882" i="14"/>
  <c r="E881" i="14"/>
  <c r="E880" i="14"/>
  <c r="E879" i="14"/>
  <c r="E878" i="14"/>
  <c r="E877" i="14"/>
  <c r="E876" i="14"/>
  <c r="E875" i="14"/>
  <c r="E874" i="14"/>
  <c r="E873" i="14"/>
  <c r="E872" i="14"/>
  <c r="E871" i="14"/>
  <c r="E870" i="14"/>
  <c r="E869" i="14"/>
  <c r="E868" i="14"/>
  <c r="E867" i="14"/>
  <c r="E866" i="14"/>
  <c r="E865" i="14"/>
  <c r="E864" i="14"/>
  <c r="E863" i="14"/>
  <c r="E862" i="14"/>
  <c r="E861" i="14"/>
  <c r="E860" i="14"/>
  <c r="E859" i="14"/>
  <c r="E858" i="14"/>
  <c r="E857" i="14"/>
  <c r="E856" i="14"/>
  <c r="E855" i="14"/>
  <c r="E854" i="14"/>
  <c r="E853" i="14"/>
  <c r="E852" i="14"/>
  <c r="E851" i="14"/>
  <c r="E850" i="14"/>
  <c r="E849" i="14"/>
  <c r="E848" i="14"/>
  <c r="E847" i="14"/>
  <c r="E2808" i="14"/>
  <c r="E2807" i="14"/>
  <c r="E2806" i="14"/>
  <c r="E2805" i="14"/>
  <c r="E2804" i="14"/>
  <c r="E2803" i="14"/>
  <c r="E2802" i="14"/>
  <c r="E2801" i="14"/>
  <c r="E2800" i="14"/>
  <c r="E2799" i="14"/>
  <c r="E2798" i="14"/>
  <c r="E2797" i="14"/>
  <c r="E2796" i="14"/>
  <c r="E2795" i="14"/>
  <c r="E2794" i="14"/>
  <c r="E2793" i="14"/>
  <c r="E2792" i="14"/>
  <c r="E2791" i="14"/>
  <c r="E2790" i="14"/>
  <c r="E2789" i="14"/>
  <c r="E2788" i="14"/>
  <c r="E2787" i="14"/>
  <c r="E2786" i="14"/>
  <c r="E2785" i="14"/>
  <c r="E2784" i="14"/>
  <c r="E2783" i="14"/>
  <c r="E2782" i="14"/>
  <c r="E2781" i="14"/>
  <c r="E2780" i="14"/>
  <c r="E2779" i="14"/>
  <c r="E2778" i="14"/>
  <c r="E2777" i="14"/>
  <c r="E2776" i="14"/>
  <c r="E2775" i="14"/>
  <c r="E2774" i="14"/>
  <c r="E2773" i="14"/>
  <c r="E2772" i="14"/>
  <c r="E2771" i="14"/>
  <c r="E2770" i="14"/>
  <c r="E2769" i="14"/>
  <c r="E2768" i="14"/>
  <c r="E2767" i="14"/>
  <c r="E2766" i="14"/>
  <c r="E2765" i="14"/>
  <c r="E2764" i="14"/>
  <c r="E2763" i="14"/>
  <c r="E2762" i="14"/>
  <c r="E2761" i="14"/>
  <c r="E2760" i="14"/>
  <c r="E2759" i="14"/>
  <c r="E2758" i="14"/>
  <c r="E2757" i="14"/>
  <c r="E2756" i="14"/>
  <c r="E2755" i="14"/>
  <c r="E2754" i="14"/>
  <c r="E2753" i="14"/>
  <c r="E2752" i="14"/>
  <c r="E2751" i="14"/>
  <c r="E2750" i="14"/>
  <c r="E2749" i="14"/>
  <c r="E2748" i="14"/>
  <c r="E2747" i="14"/>
  <c r="E2746" i="14"/>
  <c r="E2745" i="14"/>
  <c r="E2744" i="14"/>
  <c r="E2743" i="14"/>
  <c r="E2742" i="14"/>
  <c r="E2741" i="14"/>
  <c r="E2740" i="14"/>
  <c r="E2739" i="14"/>
  <c r="E2738" i="14"/>
  <c r="E2737" i="14"/>
  <c r="E2736" i="14"/>
  <c r="E2735" i="14"/>
  <c r="E2734" i="14"/>
  <c r="E2733" i="14"/>
  <c r="E2732" i="14"/>
  <c r="E2731" i="14"/>
  <c r="E2730" i="14"/>
  <c r="E2729" i="14"/>
  <c r="E2728" i="14"/>
  <c r="E2727" i="14"/>
  <c r="E2726" i="14"/>
  <c r="E2725" i="14"/>
  <c r="E2724" i="14"/>
  <c r="E2723" i="14"/>
  <c r="E2722" i="14"/>
  <c r="E2721" i="14"/>
  <c r="E2720" i="14"/>
  <c r="E2719" i="14"/>
  <c r="E2718" i="14"/>
  <c r="E2717" i="14"/>
  <c r="E2716" i="14"/>
  <c r="E2715" i="14"/>
  <c r="E2714" i="14"/>
  <c r="E2713" i="14"/>
  <c r="E2712" i="14"/>
  <c r="E2711" i="14"/>
  <c r="E2710" i="14"/>
  <c r="E2709" i="14"/>
  <c r="E2708" i="14"/>
  <c r="E2707" i="14"/>
  <c r="E2706" i="14"/>
  <c r="E2705" i="14"/>
  <c r="E2704" i="14"/>
  <c r="E2703" i="14"/>
  <c r="E2702" i="14"/>
  <c r="E2701" i="14"/>
  <c r="E2700" i="14"/>
  <c r="E2699" i="14"/>
  <c r="E2698" i="14"/>
  <c r="E2697" i="14"/>
  <c r="E2696" i="14"/>
  <c r="E2695" i="14"/>
  <c r="E2694" i="14"/>
  <c r="E2693" i="14"/>
  <c r="E2692" i="14"/>
  <c r="E2691" i="14"/>
  <c r="E2690" i="14"/>
  <c r="E2689" i="14"/>
  <c r="E846" i="14"/>
  <c r="E845" i="14"/>
  <c r="E844" i="14"/>
  <c r="E843" i="14"/>
  <c r="E842" i="14"/>
  <c r="E841" i="14"/>
  <c r="E840" i="14"/>
  <c r="E839" i="14"/>
  <c r="E838" i="14"/>
  <c r="E837" i="14"/>
  <c r="E836" i="14"/>
  <c r="E835" i="14"/>
  <c r="E834" i="14"/>
  <c r="E833" i="14"/>
  <c r="E832" i="14"/>
  <c r="E831" i="14"/>
  <c r="E830" i="14"/>
  <c r="E829" i="14"/>
  <c r="E828" i="14"/>
  <c r="E827" i="14"/>
  <c r="E2688" i="14"/>
  <c r="E2687" i="14"/>
  <c r="E2686" i="14"/>
  <c r="E2685" i="14"/>
  <c r="E2684" i="14"/>
  <c r="E2683" i="14"/>
  <c r="E2682" i="14"/>
  <c r="E2681" i="14"/>
  <c r="E2680" i="14"/>
  <c r="E2679" i="14"/>
  <c r="E2678" i="14"/>
  <c r="E2677" i="14"/>
  <c r="E2676" i="14"/>
  <c r="E2675" i="14"/>
  <c r="E2674" i="14"/>
  <c r="E2673" i="14"/>
  <c r="E2672" i="14"/>
  <c r="E2671" i="14"/>
  <c r="E2670" i="14"/>
  <c r="E2669" i="14"/>
  <c r="E2668" i="14"/>
  <c r="E2667" i="14"/>
  <c r="E2666" i="14"/>
  <c r="E2665" i="14"/>
  <c r="E2664" i="14"/>
  <c r="E2663" i="14"/>
  <c r="E2662" i="14"/>
  <c r="E2661" i="14"/>
  <c r="E2660" i="14"/>
  <c r="E2659" i="14"/>
  <c r="E2658" i="14"/>
  <c r="E2657" i="14"/>
  <c r="E2656" i="14"/>
  <c r="E2655" i="14"/>
  <c r="E2654" i="14"/>
  <c r="E2653" i="14"/>
  <c r="E2652" i="14"/>
  <c r="E2651" i="14"/>
  <c r="E2650" i="14"/>
  <c r="E2649" i="14"/>
  <c r="E2648" i="14"/>
  <c r="E2647" i="14"/>
  <c r="E2646" i="14"/>
  <c r="E2645" i="14"/>
  <c r="E2644" i="14"/>
  <c r="E2643" i="14"/>
  <c r="E2642" i="14"/>
  <c r="E2641" i="14"/>
  <c r="E2640" i="14"/>
  <c r="E2639" i="14"/>
  <c r="E2638" i="14"/>
  <c r="E2637" i="14"/>
  <c r="E2636" i="14"/>
  <c r="E2635" i="14"/>
  <c r="E2634" i="14"/>
  <c r="E2633" i="14"/>
  <c r="E2632" i="14"/>
  <c r="E2631" i="14"/>
  <c r="E2630" i="14"/>
  <c r="E2629" i="14"/>
  <c r="E826" i="14"/>
  <c r="E825" i="14"/>
  <c r="E824" i="14"/>
  <c r="E823" i="14"/>
  <c r="E822" i="14"/>
  <c r="E821" i="14"/>
  <c r="E820" i="14"/>
  <c r="E819" i="14"/>
  <c r="E818" i="14"/>
  <c r="E817" i="14"/>
  <c r="E816" i="14"/>
  <c r="E815" i="14"/>
  <c r="E814" i="14"/>
  <c r="E813" i="14"/>
  <c r="E812" i="14"/>
  <c r="E811" i="14"/>
  <c r="E810" i="14"/>
  <c r="E809" i="14"/>
  <c r="E808" i="14"/>
  <c r="E807" i="14"/>
  <c r="E2628" i="14"/>
  <c r="E2627" i="14"/>
  <c r="E2626" i="14"/>
  <c r="E2625" i="14"/>
  <c r="E2624" i="14"/>
  <c r="E2623" i="14"/>
  <c r="E2622" i="14"/>
  <c r="E2621" i="14"/>
  <c r="E2620" i="14"/>
  <c r="E2619" i="14"/>
  <c r="E2618" i="14"/>
  <c r="E2617" i="14"/>
  <c r="E2616" i="14"/>
  <c r="E2615" i="14"/>
  <c r="E2614" i="14"/>
  <c r="E2613" i="14"/>
  <c r="E2612" i="14"/>
  <c r="E2611" i="14"/>
  <c r="E2610" i="14"/>
  <c r="E2609" i="14"/>
  <c r="E806" i="14"/>
  <c r="E805" i="14"/>
  <c r="E804" i="14"/>
  <c r="E803" i="14"/>
  <c r="E802" i="14"/>
  <c r="E801" i="14"/>
  <c r="E800" i="14"/>
  <c r="E799" i="14"/>
  <c r="E798" i="14"/>
  <c r="E797" i="14"/>
  <c r="E796" i="14"/>
  <c r="E795" i="14"/>
  <c r="E794" i="14"/>
  <c r="E793" i="14"/>
  <c r="E792" i="14"/>
  <c r="E791" i="14"/>
  <c r="E790" i="14"/>
  <c r="E789" i="14"/>
  <c r="E788" i="14"/>
  <c r="E787" i="14"/>
  <c r="E2608" i="14"/>
  <c r="E2607" i="14"/>
  <c r="E2606" i="14"/>
  <c r="E2605" i="14"/>
  <c r="E2604" i="14"/>
  <c r="E2603" i="14"/>
  <c r="E2602" i="14"/>
  <c r="E2601" i="14"/>
  <c r="E2600" i="14"/>
  <c r="E2599" i="14"/>
  <c r="E2598" i="14"/>
  <c r="E2597" i="14"/>
  <c r="E2596" i="14"/>
  <c r="E2595" i="14"/>
  <c r="E2594" i="14"/>
  <c r="E2593" i="14"/>
  <c r="E2592" i="14"/>
  <c r="E2591" i="14"/>
  <c r="E2590" i="14"/>
  <c r="E2589" i="14"/>
  <c r="E2588" i="14"/>
  <c r="E2587" i="14"/>
  <c r="E2586" i="14"/>
  <c r="E2585" i="14"/>
  <c r="E2584" i="14"/>
  <c r="E2583" i="14"/>
  <c r="E2582" i="14"/>
  <c r="E2581" i="14"/>
  <c r="E2580" i="14"/>
  <c r="E2579" i="14"/>
  <c r="E2578" i="14"/>
  <c r="E2577" i="14"/>
  <c r="E2576" i="14"/>
  <c r="E2575" i="14"/>
  <c r="E2574" i="14"/>
  <c r="E2573" i="14"/>
  <c r="E2572" i="14"/>
  <c r="E2571" i="14"/>
  <c r="E2570" i="14"/>
  <c r="E2569" i="14"/>
  <c r="E786" i="14"/>
  <c r="E785" i="14"/>
  <c r="E784" i="14"/>
  <c r="E783" i="14"/>
  <c r="E782" i="14"/>
  <c r="E781" i="14"/>
  <c r="E780" i="14"/>
  <c r="E779" i="14"/>
  <c r="E778" i="14"/>
  <c r="E777" i="14"/>
  <c r="E776" i="14"/>
  <c r="E775" i="14"/>
  <c r="E774" i="14"/>
  <c r="E773" i="14"/>
  <c r="E772" i="14"/>
  <c r="E771" i="14"/>
  <c r="E770" i="14"/>
  <c r="E769" i="14"/>
  <c r="E768" i="14"/>
  <c r="E767" i="14"/>
  <c r="E766" i="14"/>
  <c r="E765" i="14"/>
  <c r="E764" i="14"/>
  <c r="E763" i="14"/>
  <c r="E762" i="14"/>
  <c r="E761" i="14"/>
  <c r="E760" i="14"/>
  <c r="E759" i="14"/>
  <c r="E758" i="14"/>
  <c r="E757" i="14"/>
  <c r="E756" i="14"/>
  <c r="E755" i="14"/>
  <c r="E754" i="14"/>
  <c r="E753" i="14"/>
  <c r="E752" i="14"/>
  <c r="E751" i="14"/>
  <c r="E750" i="14"/>
  <c r="E749" i="14"/>
  <c r="E748" i="14"/>
  <c r="E747" i="14"/>
  <c r="E746" i="14"/>
  <c r="E745" i="14"/>
  <c r="E744" i="14"/>
  <c r="E743" i="14"/>
  <c r="E742" i="14"/>
  <c r="E741" i="14"/>
  <c r="E740" i="14"/>
  <c r="E739" i="14"/>
  <c r="E738" i="14"/>
  <c r="E737" i="14"/>
  <c r="E736" i="14"/>
  <c r="E735" i="14"/>
  <c r="E734" i="14"/>
  <c r="E733" i="14"/>
  <c r="E732" i="14"/>
  <c r="E731" i="14"/>
  <c r="E730" i="14"/>
  <c r="E2568" i="14"/>
  <c r="E2567" i="14"/>
  <c r="E2566" i="14"/>
  <c r="E2565" i="14"/>
  <c r="E2564" i="14"/>
  <c r="E2563" i="14"/>
  <c r="E2562" i="14"/>
  <c r="E2561" i="14"/>
  <c r="E2560" i="14"/>
  <c r="E2559" i="14"/>
  <c r="E2558" i="14"/>
  <c r="E2557" i="14"/>
  <c r="E2556" i="14"/>
  <c r="E2555" i="14"/>
  <c r="E2554" i="14"/>
  <c r="E2553" i="14"/>
  <c r="E2552" i="14"/>
  <c r="E2551" i="14"/>
  <c r="E2550" i="14"/>
  <c r="E2549" i="14"/>
  <c r="E2548" i="14"/>
  <c r="E2547" i="14"/>
  <c r="E2546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2545" i="14"/>
  <c r="E2544" i="14"/>
  <c r="E2543" i="14"/>
  <c r="E2542" i="14"/>
  <c r="E2541" i="14"/>
  <c r="E2540" i="14"/>
  <c r="E2539" i="14"/>
  <c r="E2538" i="14"/>
  <c r="E2537" i="14"/>
  <c r="E2536" i="14"/>
  <c r="E2535" i="14"/>
  <c r="E2534" i="14"/>
  <c r="E2533" i="14"/>
  <c r="E2532" i="14"/>
  <c r="E2531" i="14"/>
  <c r="E2530" i="14"/>
  <c r="E2529" i="14"/>
  <c r="E2528" i="14"/>
  <c r="E2527" i="14"/>
  <c r="E2526" i="14"/>
  <c r="E2525" i="14"/>
  <c r="E2524" i="14"/>
  <c r="E2523" i="14"/>
  <c r="E2522" i="14"/>
  <c r="E2521" i="14"/>
  <c r="E2520" i="14"/>
  <c r="E2519" i="14"/>
  <c r="E2518" i="14"/>
  <c r="E2517" i="14"/>
  <c r="E2516" i="14"/>
  <c r="E2515" i="14"/>
  <c r="E2514" i="14"/>
  <c r="E2513" i="14"/>
  <c r="E2512" i="14"/>
  <c r="E2511" i="14"/>
  <c r="E2510" i="14"/>
  <c r="E2509" i="14"/>
  <c r="E2508" i="14"/>
  <c r="E2507" i="14"/>
  <c r="E2506" i="14"/>
  <c r="E2505" i="14"/>
  <c r="E2504" i="14"/>
  <c r="E2503" i="14"/>
  <c r="E2502" i="14"/>
  <c r="E2501" i="14"/>
  <c r="E2500" i="14"/>
  <c r="E2499" i="14"/>
  <c r="E2498" i="14"/>
  <c r="E2497" i="14"/>
  <c r="E2496" i="14"/>
  <c r="E2495" i="14"/>
  <c r="E2494" i="14"/>
  <c r="E2493" i="14"/>
  <c r="E2492" i="14"/>
  <c r="E2491" i="14"/>
  <c r="E2490" i="14"/>
  <c r="E2489" i="14"/>
  <c r="E2488" i="14"/>
  <c r="E2487" i="14"/>
  <c r="E2486" i="14"/>
  <c r="E2485" i="14"/>
  <c r="E2484" i="14"/>
  <c r="E2483" i="14"/>
  <c r="E2482" i="14"/>
  <c r="E2481" i="14"/>
  <c r="E2480" i="14"/>
  <c r="E2479" i="14"/>
  <c r="E2478" i="14"/>
  <c r="E2477" i="14"/>
  <c r="E2476" i="14"/>
  <c r="E2475" i="14"/>
  <c r="E2474" i="14"/>
  <c r="E2473" i="14"/>
  <c r="E2472" i="14"/>
  <c r="E2471" i="14"/>
  <c r="E2470" i="14"/>
  <c r="E2469" i="14"/>
  <c r="E2468" i="14"/>
  <c r="E2467" i="14"/>
  <c r="E2466" i="14"/>
  <c r="E2465" i="14"/>
  <c r="E2464" i="14"/>
  <c r="E2463" i="14"/>
  <c r="E2462" i="14"/>
  <c r="E2461" i="14"/>
  <c r="E2460" i="14"/>
  <c r="E2459" i="14"/>
  <c r="E2458" i="14"/>
  <c r="E2457" i="14"/>
  <c r="E2456" i="14"/>
  <c r="E2455" i="14"/>
  <c r="E2454" i="14"/>
  <c r="E2453" i="14"/>
  <c r="E2452" i="14"/>
  <c r="E2451" i="14"/>
  <c r="E2450" i="14"/>
  <c r="E2449" i="14"/>
  <c r="E2448" i="14"/>
  <c r="E2447" i="14"/>
  <c r="E2446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2445" i="14"/>
  <c r="E2444" i="14"/>
  <c r="E2443" i="14"/>
  <c r="E2442" i="14"/>
  <c r="E2441" i="14"/>
  <c r="E2440" i="14"/>
  <c r="E2439" i="14"/>
  <c r="E2438" i="14"/>
  <c r="E2437" i="14"/>
  <c r="E2436" i="14"/>
  <c r="E2435" i="14"/>
  <c r="E2434" i="14"/>
  <c r="E2433" i="14"/>
  <c r="E2432" i="14"/>
  <c r="E2431" i="14"/>
  <c r="E2430" i="14"/>
  <c r="E2429" i="14"/>
  <c r="E2428" i="14"/>
  <c r="E2427" i="14"/>
  <c r="E2426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2425" i="14"/>
  <c r="E2424" i="14"/>
  <c r="E2423" i="14"/>
  <c r="E2422" i="14"/>
  <c r="E2421" i="14"/>
  <c r="E2420" i="14"/>
  <c r="E2419" i="14"/>
  <c r="E2418" i="14"/>
  <c r="E2417" i="14"/>
  <c r="E2416" i="14"/>
  <c r="E2415" i="14"/>
  <c r="E2414" i="14"/>
  <c r="E2413" i="14"/>
  <c r="E2412" i="14"/>
  <c r="E2411" i="14"/>
  <c r="E2410" i="14"/>
  <c r="E2409" i="14"/>
  <c r="E2408" i="14"/>
  <c r="E2407" i="14"/>
  <c r="E2406" i="14"/>
  <c r="E2405" i="14"/>
  <c r="E2404" i="14"/>
  <c r="E2403" i="14"/>
  <c r="E2402" i="14"/>
  <c r="E2401" i="14"/>
  <c r="E2400" i="14"/>
  <c r="E2399" i="14"/>
  <c r="E2398" i="14"/>
  <c r="E2397" i="14"/>
  <c r="E2396" i="14"/>
  <c r="E2395" i="14"/>
  <c r="E2394" i="14"/>
  <c r="E2393" i="14"/>
  <c r="E2392" i="14"/>
  <c r="E2391" i="14"/>
  <c r="E2390" i="14"/>
  <c r="E2389" i="14"/>
  <c r="E2388" i="14"/>
  <c r="E2387" i="14"/>
  <c r="E2386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2385" i="14"/>
  <c r="E2384" i="14"/>
  <c r="E2383" i="14"/>
  <c r="E2382" i="14"/>
  <c r="E2381" i="14"/>
  <c r="E2380" i="14"/>
  <c r="E2379" i="14"/>
  <c r="E2378" i="14"/>
  <c r="E2377" i="14"/>
  <c r="E2376" i="14"/>
  <c r="E2375" i="14"/>
  <c r="E2374" i="14"/>
  <c r="E2373" i="14"/>
  <c r="E2372" i="14"/>
  <c r="E2371" i="14"/>
  <c r="E2370" i="14"/>
  <c r="E2369" i="14"/>
  <c r="E2368" i="14"/>
  <c r="E2367" i="14"/>
  <c r="E2366" i="14"/>
  <c r="E2365" i="14"/>
  <c r="E2364" i="14"/>
  <c r="E2363" i="14"/>
  <c r="E2362" i="14"/>
  <c r="E2361" i="14"/>
  <c r="E2360" i="14"/>
  <c r="E2359" i="14"/>
  <c r="E2358" i="14"/>
  <c r="E2357" i="14"/>
  <c r="E2356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2355" i="14"/>
  <c r="E2354" i="14"/>
  <c r="E2353" i="14"/>
  <c r="E2352" i="14"/>
  <c r="E2351" i="14"/>
  <c r="E2350" i="14"/>
  <c r="E2349" i="14"/>
  <c r="E2348" i="14"/>
  <c r="E2347" i="14"/>
  <c r="E2346" i="14"/>
  <c r="E2345" i="14"/>
  <c r="E2344" i="14"/>
  <c r="E2343" i="14"/>
  <c r="E2342" i="14"/>
  <c r="E2341" i="14"/>
  <c r="E2340" i="14"/>
  <c r="E2339" i="14"/>
  <c r="E2338" i="14"/>
  <c r="E2337" i="14"/>
  <c r="E2336" i="14"/>
  <c r="E2335" i="14"/>
  <c r="E2334" i="14"/>
  <c r="E2333" i="14"/>
  <c r="E2332" i="14"/>
  <c r="E2331" i="14"/>
  <c r="E2330" i="14"/>
  <c r="E2329" i="14"/>
  <c r="E2328" i="14"/>
  <c r="E2327" i="14"/>
  <c r="E2326" i="14"/>
  <c r="E2325" i="14"/>
  <c r="E2324" i="14"/>
  <c r="E2323" i="14"/>
  <c r="E2322" i="14"/>
  <c r="E2321" i="14"/>
  <c r="E2320" i="14"/>
  <c r="E2319" i="14"/>
  <c r="E2318" i="14"/>
  <c r="E2317" i="14"/>
  <c r="E2316" i="14"/>
  <c r="E2315" i="14"/>
  <c r="E2314" i="14"/>
  <c r="E2313" i="14"/>
  <c r="E2312" i="14"/>
  <c r="E2311" i="14"/>
  <c r="E2310" i="14"/>
  <c r="E2309" i="14"/>
  <c r="E2308" i="14"/>
  <c r="E2307" i="14"/>
  <c r="E2306" i="14"/>
  <c r="E2305" i="14"/>
  <c r="E2304" i="14"/>
  <c r="E2303" i="14"/>
  <c r="E2302" i="14"/>
  <c r="E2301" i="14"/>
  <c r="E2300" i="14"/>
  <c r="E2299" i="14"/>
  <c r="E2298" i="14"/>
  <c r="E2297" i="14"/>
  <c r="E2296" i="14"/>
  <c r="E2295" i="14"/>
  <c r="E2294" i="14"/>
  <c r="E2293" i="14"/>
  <c r="E2292" i="14"/>
  <c r="E2291" i="14"/>
  <c r="E2290" i="14"/>
  <c r="E2289" i="14"/>
  <c r="E2288" i="14"/>
  <c r="E2287" i="14"/>
  <c r="E2286" i="14"/>
  <c r="E2285" i="14"/>
  <c r="E2284" i="14"/>
  <c r="E2283" i="14"/>
  <c r="E2282" i="14"/>
  <c r="E2281" i="14"/>
  <c r="E2280" i="14"/>
  <c r="E2279" i="14"/>
  <c r="E2278" i="14"/>
  <c r="E2277" i="14"/>
  <c r="E2276" i="14"/>
  <c r="E2275" i="14"/>
  <c r="E2274" i="14"/>
  <c r="E2273" i="14"/>
  <c r="E2272" i="14"/>
  <c r="E2271" i="14"/>
  <c r="E2270" i="14"/>
  <c r="E2269" i="14"/>
  <c r="E2268" i="14"/>
  <c r="E2267" i="14"/>
  <c r="E2266" i="14"/>
  <c r="E2265" i="14"/>
  <c r="E2264" i="14"/>
  <c r="E2263" i="14"/>
  <c r="E2262" i="14"/>
  <c r="E2261" i="14"/>
  <c r="E2260" i="14"/>
  <c r="E2259" i="14"/>
  <c r="E2258" i="14"/>
  <c r="E2257" i="14"/>
  <c r="E2256" i="14"/>
  <c r="E2255" i="14"/>
  <c r="E2254" i="14"/>
  <c r="E2253" i="14"/>
  <c r="E2252" i="14"/>
  <c r="E2251" i="14"/>
  <c r="E2250" i="14"/>
  <c r="E2249" i="14"/>
  <c r="E2248" i="14"/>
  <c r="E2247" i="14"/>
  <c r="E2246" i="14"/>
  <c r="E2245" i="14"/>
  <c r="E2244" i="14"/>
  <c r="E2243" i="14"/>
  <c r="E2242" i="14"/>
  <c r="E2241" i="14"/>
  <c r="E2240" i="14"/>
  <c r="E2239" i="14"/>
  <c r="E2238" i="14"/>
  <c r="E2237" i="14"/>
  <c r="E2236" i="14"/>
  <c r="E2235" i="14"/>
  <c r="E2234" i="14"/>
  <c r="E2233" i="14"/>
  <c r="E2232" i="14"/>
  <c r="E2231" i="14"/>
  <c r="E2230" i="14"/>
  <c r="E2229" i="14"/>
  <c r="E2228" i="14"/>
  <c r="E2227" i="14"/>
  <c r="E2226" i="14"/>
  <c r="E2225" i="14"/>
  <c r="E2224" i="14"/>
  <c r="E2223" i="14"/>
  <c r="E2222" i="14"/>
  <c r="E2221" i="14"/>
  <c r="E2220" i="14"/>
  <c r="E2219" i="14"/>
  <c r="E2218" i="14"/>
  <c r="E2217" i="14"/>
  <c r="E2216" i="14"/>
  <c r="E2215" i="14"/>
  <c r="E2214" i="14"/>
  <c r="E2213" i="14"/>
  <c r="E2212" i="14"/>
  <c r="E2211" i="14"/>
  <c r="E2210" i="14"/>
  <c r="E2209" i="14"/>
  <c r="E2208" i="14"/>
  <c r="E2207" i="14"/>
  <c r="E2206" i="14"/>
  <c r="E2205" i="14"/>
  <c r="E2204" i="14"/>
  <c r="E2203" i="14"/>
  <c r="E2202" i="14"/>
  <c r="E2201" i="14"/>
  <c r="E2200" i="14"/>
  <c r="E2199" i="14"/>
  <c r="E2198" i="14"/>
  <c r="E2197" i="14"/>
  <c r="E2196" i="14"/>
  <c r="E2195" i="14"/>
  <c r="E2194" i="14"/>
  <c r="E2193" i="14"/>
  <c r="E2192" i="14"/>
  <c r="E2191" i="14"/>
  <c r="E2190" i="14"/>
  <c r="E2189" i="14"/>
  <c r="E2188" i="14"/>
  <c r="E2187" i="14"/>
  <c r="E2186" i="14"/>
  <c r="E2185" i="14"/>
  <c r="E2184" i="14"/>
  <c r="E2183" i="14"/>
  <c r="E2182" i="14"/>
  <c r="E2181" i="14"/>
  <c r="E2180" i="14"/>
  <c r="E2179" i="14"/>
  <c r="E2178" i="14"/>
  <c r="E2177" i="14"/>
  <c r="E2176" i="14"/>
  <c r="E2175" i="14"/>
  <c r="E2174" i="14"/>
  <c r="E2173" i="14"/>
  <c r="E2172" i="14"/>
  <c r="E2171" i="14"/>
  <c r="E2170" i="14"/>
  <c r="E2169" i="14"/>
  <c r="E2168" i="14"/>
  <c r="E2167" i="14"/>
  <c r="E2166" i="14"/>
  <c r="E2165" i="14"/>
  <c r="E2164" i="14"/>
  <c r="E2163" i="14"/>
  <c r="E2162" i="14"/>
  <c r="E2161" i="14"/>
  <c r="E2160" i="14"/>
  <c r="E2159" i="14"/>
  <c r="E2158" i="14"/>
  <c r="E2157" i="14"/>
  <c r="E2156" i="14"/>
  <c r="E2155" i="14"/>
  <c r="E2154" i="14"/>
  <c r="E2153" i="14"/>
  <c r="E2152" i="14"/>
  <c r="E2151" i="14"/>
  <c r="E2150" i="14"/>
  <c r="E2149" i="14"/>
  <c r="E2148" i="14"/>
  <c r="E2147" i="14"/>
  <c r="E2146" i="14"/>
  <c r="E2145" i="14"/>
  <c r="E2144" i="14"/>
  <c r="E2143" i="14"/>
  <c r="E2142" i="14"/>
  <c r="E2141" i="14"/>
  <c r="E2140" i="14"/>
  <c r="E2139" i="14"/>
  <c r="E2138" i="14"/>
  <c r="E2137" i="14"/>
  <c r="E2136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2135" i="14"/>
  <c r="E2134" i="14"/>
  <c r="E2133" i="14"/>
  <c r="E2132" i="14"/>
  <c r="E2131" i="14"/>
  <c r="E2130" i="14"/>
  <c r="E2129" i="14"/>
  <c r="E2128" i="14"/>
  <c r="E2127" i="14"/>
  <c r="E2126" i="14"/>
  <c r="E2125" i="14"/>
  <c r="E2124" i="14"/>
  <c r="E2123" i="14"/>
  <c r="E2122" i="14"/>
  <c r="E2121" i="14"/>
  <c r="E2120" i="14"/>
  <c r="E2119" i="14"/>
  <c r="E2118" i="14"/>
  <c r="E2117" i="14"/>
  <c r="E2116" i="14"/>
  <c r="E2115" i="14"/>
  <c r="E2114" i="14"/>
  <c r="E2113" i="14"/>
  <c r="E2112" i="14"/>
  <c r="E2111" i="14"/>
  <c r="E2110" i="14"/>
  <c r="E2109" i="14"/>
  <c r="E2108" i="14"/>
  <c r="E2107" i="14"/>
  <c r="E2106" i="14"/>
  <c r="E2105" i="14"/>
  <c r="E2104" i="14"/>
  <c r="E2103" i="14"/>
  <c r="E2102" i="14"/>
  <c r="E2101" i="14"/>
  <c r="E2100" i="14"/>
  <c r="E2099" i="14"/>
  <c r="E2098" i="14"/>
  <c r="E2097" i="14"/>
  <c r="E2096" i="14"/>
  <c r="E2095" i="14"/>
  <c r="E2094" i="14"/>
  <c r="E2093" i="14"/>
  <c r="E2092" i="14"/>
  <c r="E2091" i="14"/>
  <c r="E2090" i="14"/>
  <c r="E2089" i="14"/>
  <c r="E2088" i="14"/>
  <c r="E2087" i="14"/>
  <c r="E2086" i="14"/>
  <c r="E2085" i="14"/>
  <c r="E2084" i="14"/>
  <c r="E2083" i="14"/>
  <c r="E2082" i="14"/>
  <c r="E2081" i="14"/>
  <c r="E2080" i="14"/>
  <c r="E2079" i="14"/>
  <c r="E2078" i="14"/>
  <c r="E2077" i="14"/>
  <c r="E2076" i="14"/>
  <c r="E2075" i="14"/>
  <c r="E2074" i="14"/>
  <c r="E2073" i="14"/>
  <c r="E2072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2071" i="14"/>
  <c r="E2070" i="14"/>
  <c r="E2069" i="14"/>
  <c r="E2068" i="14"/>
  <c r="E2067" i="14"/>
  <c r="E2066" i="14"/>
  <c r="E2065" i="14"/>
  <c r="E2064" i="14"/>
  <c r="E2063" i="14"/>
  <c r="E2062" i="14"/>
  <c r="E2061" i="14"/>
  <c r="E2060" i="14"/>
  <c r="E2059" i="14"/>
  <c r="E2058" i="14"/>
  <c r="E2057" i="14"/>
  <c r="E2056" i="14"/>
  <c r="E2055" i="14"/>
  <c r="E2054" i="14"/>
  <c r="E2053" i="14"/>
  <c r="E2052" i="14"/>
  <c r="E2051" i="14"/>
  <c r="E2050" i="14"/>
  <c r="E2049" i="14"/>
  <c r="E2048" i="14"/>
  <c r="E2047" i="14"/>
  <c r="E2046" i="14"/>
  <c r="E2045" i="14"/>
  <c r="E2044" i="14"/>
  <c r="E2043" i="14"/>
  <c r="E2042" i="14"/>
  <c r="E2041" i="14"/>
  <c r="E2040" i="14"/>
  <c r="E2039" i="14"/>
  <c r="E2038" i="14"/>
  <c r="E2037" i="14"/>
  <c r="E2036" i="14"/>
  <c r="E2035" i="14"/>
  <c r="E2034" i="14"/>
  <c r="E2033" i="14"/>
  <c r="E2032" i="14"/>
  <c r="E2031" i="14"/>
  <c r="E2030" i="14"/>
  <c r="E2029" i="14"/>
  <c r="E2028" i="14"/>
  <c r="E2027" i="14"/>
  <c r="E2026" i="14"/>
  <c r="E2025" i="14"/>
  <c r="E2024" i="14"/>
  <c r="E2023" i="14"/>
  <c r="E2022" i="14"/>
  <c r="E2021" i="14"/>
  <c r="E2020" i="14"/>
  <c r="E2019" i="14"/>
  <c r="E2018" i="14"/>
  <c r="E2017" i="14"/>
  <c r="E2016" i="14"/>
  <c r="E2015" i="14"/>
  <c r="E2014" i="14"/>
  <c r="E2013" i="14"/>
  <c r="E2012" i="14"/>
  <c r="E2011" i="14"/>
  <c r="E2010" i="14"/>
  <c r="E2009" i="14"/>
  <c r="E2008" i="14"/>
  <c r="E2007" i="14"/>
  <c r="E2006" i="14"/>
  <c r="E2005" i="14"/>
  <c r="E2004" i="14"/>
  <c r="E2003" i="14"/>
  <c r="E2002" i="14"/>
  <c r="E2001" i="14"/>
  <c r="E2000" i="14"/>
  <c r="E1999" i="14"/>
  <c r="E1998" i="14"/>
  <c r="E1997" i="14"/>
  <c r="E1996" i="14"/>
  <c r="E1995" i="14"/>
  <c r="E1994" i="14"/>
  <c r="E1993" i="14"/>
  <c r="E1992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1991" i="14"/>
  <c r="E1990" i="14"/>
  <c r="E1989" i="14"/>
  <c r="E1988" i="14"/>
  <c r="E1987" i="14"/>
  <c r="E1986" i="14"/>
  <c r="E1985" i="14"/>
  <c r="E1984" i="14"/>
  <c r="E1983" i="14"/>
  <c r="E1982" i="14"/>
  <c r="E1981" i="14"/>
  <c r="E1980" i="14"/>
  <c r="E1979" i="14"/>
  <c r="E1978" i="14"/>
  <c r="E1977" i="14"/>
  <c r="E1976" i="14"/>
  <c r="E1975" i="14"/>
  <c r="E1974" i="14"/>
  <c r="E1973" i="14"/>
  <c r="E1972" i="14"/>
  <c r="E1971" i="14"/>
  <c r="E1970" i="14"/>
  <c r="E1969" i="14"/>
  <c r="E1968" i="14"/>
  <c r="E1967" i="14"/>
  <c r="E1966" i="14"/>
  <c r="E1965" i="14"/>
  <c r="E1964" i="14"/>
  <c r="E1963" i="14"/>
  <c r="E1962" i="14"/>
  <c r="E1961" i="14"/>
  <c r="E1960" i="14"/>
  <c r="E1959" i="14"/>
  <c r="E1958" i="14"/>
  <c r="E1957" i="14"/>
  <c r="E1956" i="14"/>
  <c r="E1955" i="14"/>
  <c r="E1954" i="14"/>
  <c r="E1953" i="14"/>
  <c r="E1952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1951" i="14"/>
  <c r="E1950" i="14"/>
  <c r="E1949" i="14"/>
  <c r="E1948" i="14"/>
  <c r="E1947" i="14"/>
  <c r="E1946" i="14"/>
  <c r="E1945" i="14"/>
  <c r="E1944" i="14"/>
  <c r="E1943" i="14"/>
  <c r="E1942" i="14"/>
  <c r="E1941" i="14"/>
  <c r="E1940" i="14"/>
  <c r="E1939" i="14"/>
  <c r="E1938" i="14"/>
  <c r="E1937" i="14"/>
  <c r="E1936" i="14"/>
  <c r="E1935" i="14"/>
  <c r="E1934" i="14"/>
  <c r="E1933" i="14"/>
  <c r="E1932" i="14"/>
  <c r="E1931" i="14"/>
  <c r="E1930" i="14"/>
  <c r="E1929" i="14"/>
  <c r="E1928" i="14"/>
  <c r="E1927" i="14"/>
  <c r="E1926" i="14"/>
  <c r="E1925" i="14"/>
  <c r="E1924" i="14"/>
  <c r="E1923" i="14"/>
  <c r="E1922" i="14"/>
  <c r="E1921" i="14"/>
  <c r="E1920" i="14"/>
  <c r="E1919" i="14"/>
  <c r="E1918" i="14"/>
  <c r="E1917" i="14"/>
  <c r="E1916" i="14"/>
  <c r="E1915" i="14"/>
  <c r="E1914" i="14"/>
  <c r="E1913" i="14"/>
  <c r="E1912" i="14"/>
  <c r="E1911" i="14"/>
  <c r="E1910" i="14"/>
  <c r="E1909" i="14"/>
  <c r="E1908" i="14"/>
  <c r="E1907" i="14"/>
  <c r="E1906" i="14"/>
  <c r="E1905" i="14"/>
  <c r="E1904" i="14"/>
  <c r="E1903" i="14"/>
  <c r="E1902" i="14"/>
  <c r="E1901" i="14"/>
  <c r="E1900" i="14"/>
  <c r="E1899" i="14"/>
  <c r="E1898" i="14"/>
  <c r="E1897" i="14"/>
  <c r="E1896" i="14"/>
  <c r="E1895" i="14"/>
  <c r="E1894" i="14"/>
  <c r="E1893" i="14"/>
  <c r="E1892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91" i="14"/>
  <c r="E1890" i="14"/>
  <c r="E1889" i="14"/>
  <c r="E1888" i="14"/>
  <c r="E1887" i="14"/>
  <c r="E1886" i="14"/>
  <c r="E1885" i="14"/>
  <c r="E1884" i="14"/>
  <c r="E1883" i="14"/>
  <c r="E1882" i="14"/>
  <c r="E1881" i="14"/>
  <c r="E1880" i="14"/>
  <c r="E1879" i="14"/>
  <c r="E1878" i="14"/>
  <c r="E1877" i="14"/>
  <c r="E1876" i="14"/>
  <c r="E1875" i="14"/>
  <c r="E1874" i="14"/>
  <c r="E1873" i="14"/>
  <c r="E1872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1871" i="14"/>
  <c r="E1870" i="14"/>
  <c r="E1869" i="14"/>
  <c r="E1868" i="14"/>
  <c r="E1867" i="14"/>
  <c r="E1866" i="14"/>
  <c r="E1865" i="14"/>
  <c r="E1864" i="14"/>
  <c r="E1863" i="14"/>
  <c r="E1862" i="14"/>
  <c r="E1861" i="14"/>
  <c r="E1860" i="14"/>
  <c r="E1859" i="14"/>
  <c r="E1858" i="14"/>
  <c r="E1857" i="14"/>
  <c r="E1856" i="14"/>
  <c r="E1855" i="14"/>
  <c r="E1854" i="14"/>
  <c r="E1853" i="14"/>
  <c r="E1852" i="14"/>
  <c r="E1851" i="14"/>
  <c r="E1850" i="14"/>
  <c r="E1849" i="14"/>
  <c r="E1848" i="14"/>
  <c r="E1847" i="14"/>
  <c r="E1846" i="14"/>
  <c r="E1845" i="14"/>
  <c r="E1844" i="14"/>
  <c r="E1843" i="14"/>
  <c r="E1842" i="14"/>
  <c r="E1841" i="14"/>
  <c r="E1840" i="14"/>
  <c r="E1839" i="14"/>
  <c r="E1838" i="14"/>
  <c r="E1837" i="14"/>
  <c r="E1836" i="14"/>
  <c r="E1835" i="14"/>
  <c r="E1834" i="14"/>
  <c r="E1833" i="14"/>
  <c r="E1832" i="14"/>
  <c r="E1831" i="14"/>
  <c r="E1830" i="14"/>
  <c r="E1829" i="14"/>
  <c r="E1828" i="14"/>
  <c r="E1827" i="14"/>
  <c r="E1826" i="14"/>
  <c r="E1825" i="14"/>
  <c r="E1824" i="14"/>
  <c r="E1823" i="14"/>
  <c r="E1822" i="14"/>
  <c r="E1821" i="14"/>
  <c r="E1820" i="14"/>
  <c r="E1819" i="14"/>
  <c r="E1818" i="14"/>
  <c r="E1817" i="14"/>
  <c r="E1816" i="14"/>
  <c r="E1815" i="14"/>
  <c r="E1814" i="14"/>
  <c r="E1813" i="14"/>
  <c r="E1812" i="14"/>
  <c r="E1811" i="14"/>
  <c r="E1810" i="14"/>
  <c r="E1809" i="14"/>
  <c r="E1808" i="14"/>
  <c r="E1807" i="14"/>
  <c r="E1806" i="14"/>
  <c r="E1805" i="14"/>
  <c r="E1804" i="14"/>
  <c r="E1803" i="14"/>
  <c r="E1802" i="14"/>
  <c r="E1801" i="14"/>
  <c r="E1800" i="14"/>
  <c r="E1799" i="14"/>
  <c r="E1798" i="14"/>
  <c r="E1797" i="14"/>
  <c r="E1796" i="14"/>
  <c r="E1795" i="14"/>
  <c r="E1794" i="14"/>
  <c r="E1793" i="14"/>
  <c r="E1792" i="14"/>
  <c r="E1791" i="14"/>
  <c r="E1790" i="14"/>
  <c r="E1789" i="14"/>
  <c r="E1788" i="14"/>
  <c r="E1787" i="14"/>
  <c r="E1786" i="14"/>
  <c r="E1785" i="14"/>
  <c r="E1784" i="14"/>
  <c r="E1783" i="14"/>
  <c r="E1782" i="14"/>
  <c r="E1781" i="14"/>
  <c r="E1780" i="14"/>
  <c r="E1779" i="14"/>
  <c r="E1778" i="14"/>
  <c r="E1777" i="14"/>
  <c r="E1776" i="14"/>
  <c r="E1775" i="14"/>
  <c r="E1774" i="14"/>
  <c r="E1773" i="14"/>
  <c r="E1772" i="14"/>
  <c r="E1771" i="14"/>
  <c r="E1770" i="14"/>
  <c r="E1769" i="14"/>
  <c r="E1768" i="14"/>
  <c r="E1767" i="14"/>
  <c r="E1766" i="14"/>
  <c r="E1765" i="14"/>
  <c r="E1764" i="14"/>
  <c r="E1763" i="14"/>
  <c r="E1762" i="14"/>
  <c r="E1761" i="14"/>
  <c r="E1760" i="14"/>
  <c r="E1759" i="14"/>
  <c r="E1758" i="14"/>
  <c r="E1757" i="14"/>
  <c r="E1756" i="14"/>
  <c r="E1755" i="14"/>
  <c r="E1754" i="14"/>
  <c r="E1753" i="14"/>
  <c r="E1752" i="14"/>
  <c r="E1751" i="14"/>
  <c r="E1750" i="14"/>
  <c r="E1749" i="14"/>
  <c r="E1748" i="14"/>
  <c r="E1747" i="14"/>
  <c r="E1746" i="14"/>
  <c r="E1745" i="14"/>
  <c r="E1744" i="14"/>
  <c r="E1743" i="14"/>
  <c r="E1742" i="14"/>
  <c r="E1741" i="14"/>
  <c r="E1740" i="14"/>
  <c r="E1739" i="14"/>
  <c r="E1738" i="14"/>
  <c r="E1737" i="14"/>
  <c r="E1736" i="14"/>
  <c r="E1735" i="14"/>
  <c r="E1734" i="14"/>
  <c r="E1733" i="14"/>
  <c r="E1732" i="14"/>
  <c r="E1731" i="14"/>
  <c r="E1730" i="14"/>
  <c r="E1729" i="14"/>
  <c r="E1728" i="14"/>
  <c r="E1727" i="14"/>
  <c r="E1726" i="14"/>
  <c r="E1725" i="14"/>
  <c r="E1724" i="14"/>
  <c r="E1723" i="14"/>
  <c r="E1722" i="14"/>
  <c r="E1721" i="14"/>
  <c r="E1720" i="14"/>
  <c r="E1719" i="14"/>
  <c r="E1718" i="14"/>
  <c r="E1717" i="14"/>
  <c r="E1716" i="14"/>
  <c r="E1715" i="14"/>
  <c r="E1714" i="14"/>
  <c r="E1713" i="14"/>
  <c r="E1712" i="14"/>
  <c r="E1711" i="14"/>
  <c r="E1710" i="14"/>
  <c r="E1709" i="14"/>
  <c r="E1708" i="14"/>
  <c r="E1707" i="14"/>
  <c r="E1706" i="14"/>
  <c r="E1705" i="14"/>
  <c r="E1704" i="14"/>
  <c r="E1703" i="14"/>
  <c r="E1702" i="14"/>
  <c r="E1701" i="14"/>
  <c r="E1700" i="14"/>
  <c r="E1699" i="14"/>
  <c r="E1698" i="14"/>
  <c r="E1697" i="14"/>
  <c r="E1696" i="14"/>
  <c r="E1695" i="14"/>
  <c r="E1694" i="14"/>
  <c r="E1693" i="14"/>
  <c r="E1692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1691" i="14"/>
  <c r="E1690" i="14"/>
  <c r="E1689" i="14"/>
  <c r="E1688" i="14"/>
  <c r="E1687" i="14"/>
  <c r="E1686" i="14"/>
  <c r="E1685" i="14"/>
  <c r="E1684" i="14"/>
  <c r="E1683" i="14"/>
  <c r="E1682" i="14"/>
  <c r="E1681" i="14"/>
  <c r="E1680" i="14"/>
  <c r="E1679" i="14"/>
  <c r="E1678" i="14"/>
  <c r="E1677" i="14"/>
  <c r="E1676" i="14"/>
  <c r="E1675" i="14"/>
  <c r="E1674" i="14"/>
  <c r="E1673" i="14"/>
  <c r="E1672" i="14"/>
  <c r="E1671" i="14"/>
  <c r="E1670" i="14"/>
  <c r="E1669" i="14"/>
  <c r="E1668" i="14"/>
  <c r="E1667" i="14"/>
  <c r="E1666" i="14"/>
  <c r="E1665" i="14"/>
  <c r="E1664" i="14"/>
  <c r="E1663" i="14"/>
  <c r="E1662" i="14"/>
  <c r="E1661" i="14"/>
  <c r="E1660" i="14"/>
  <c r="E1659" i="14"/>
  <c r="E1658" i="14"/>
  <c r="E1657" i="14"/>
  <c r="E1656" i="14"/>
  <c r="E1655" i="14"/>
  <c r="E1654" i="14"/>
  <c r="E1653" i="14"/>
  <c r="E1652" i="14"/>
  <c r="E1651" i="14"/>
  <c r="E1650" i="14"/>
  <c r="E1649" i="14"/>
  <c r="E1648" i="14"/>
  <c r="E1647" i="14"/>
  <c r="E1646" i="14"/>
  <c r="E1645" i="14"/>
  <c r="E1644" i="14"/>
  <c r="E1643" i="14"/>
  <c r="E1642" i="14"/>
  <c r="E1641" i="14"/>
  <c r="E1640" i="14"/>
  <c r="E1639" i="14"/>
  <c r="E1638" i="14"/>
  <c r="E1637" i="14"/>
  <c r="E1636" i="14"/>
  <c r="E1635" i="14"/>
  <c r="E1634" i="14"/>
  <c r="E1633" i="14"/>
  <c r="E1632" i="14"/>
  <c r="E1631" i="14"/>
  <c r="E1630" i="14"/>
  <c r="E1629" i="14"/>
  <c r="E1628" i="14"/>
  <c r="E1627" i="14"/>
  <c r="E1626" i="14"/>
  <c r="E1625" i="14"/>
  <c r="E1624" i="14"/>
  <c r="E1623" i="14"/>
  <c r="E1622" i="14"/>
  <c r="E1621" i="14"/>
  <c r="E1620" i="14"/>
  <c r="E1619" i="14"/>
  <c r="E1618" i="14"/>
  <c r="E1617" i="14"/>
  <c r="E1616" i="14"/>
  <c r="E1615" i="14"/>
  <c r="E1614" i="14"/>
  <c r="E1613" i="14"/>
  <c r="E1612" i="14"/>
  <c r="E1611" i="14"/>
  <c r="E1610" i="14"/>
  <c r="E1609" i="14"/>
  <c r="E1608" i="14"/>
  <c r="E1607" i="14"/>
  <c r="E1606" i="14"/>
  <c r="E1605" i="14"/>
  <c r="E1604" i="14"/>
  <c r="E1603" i="14"/>
  <c r="E1602" i="14"/>
  <c r="E1601" i="14"/>
  <c r="E1600" i="14"/>
  <c r="E1599" i="14"/>
  <c r="E1598" i="14"/>
  <c r="E1597" i="14"/>
  <c r="E1596" i="14"/>
  <c r="E1595" i="14"/>
  <c r="E1594" i="14"/>
  <c r="E1593" i="14"/>
  <c r="E1592" i="14"/>
  <c r="E1591" i="14"/>
  <c r="E1590" i="14"/>
  <c r="E1589" i="14"/>
  <c r="E1588" i="14"/>
  <c r="E1587" i="14"/>
  <c r="E1586" i="14"/>
  <c r="E1585" i="14"/>
  <c r="E1584" i="14"/>
  <c r="E1583" i="14"/>
  <c r="E1582" i="14"/>
  <c r="E1581" i="14"/>
  <c r="E1580" i="14"/>
  <c r="E1579" i="14"/>
  <c r="E1578" i="14"/>
  <c r="E1577" i="14"/>
  <c r="E1576" i="14"/>
  <c r="E1575" i="14"/>
  <c r="E1574" i="14"/>
  <c r="E1573" i="14"/>
  <c r="E1572" i="14"/>
  <c r="E1571" i="14"/>
  <c r="E1570" i="14"/>
  <c r="E1569" i="14"/>
  <c r="E1568" i="14"/>
  <c r="E1567" i="14"/>
  <c r="E1566" i="14"/>
  <c r="E1565" i="14"/>
  <c r="E1564" i="14"/>
  <c r="E1563" i="14"/>
  <c r="E1562" i="14"/>
  <c r="E1561" i="14"/>
  <c r="E1560" i="14"/>
  <c r="E1559" i="14"/>
  <c r="E1558" i="14"/>
  <c r="E1557" i="14"/>
  <c r="E1556" i="14"/>
  <c r="E1555" i="14"/>
  <c r="E1554" i="14"/>
  <c r="E1553" i="14"/>
  <c r="E1552" i="14"/>
  <c r="E1551" i="14"/>
  <c r="E1550" i="14"/>
  <c r="E1549" i="14"/>
  <c r="E1548" i="14"/>
  <c r="E1547" i="14"/>
  <c r="E1546" i="14"/>
  <c r="E1545" i="14"/>
  <c r="E1544" i="14"/>
  <c r="E1543" i="14"/>
  <c r="E1542" i="14"/>
  <c r="E1541" i="14"/>
  <c r="E1540" i="14"/>
  <c r="E1539" i="14"/>
  <c r="E1538" i="14"/>
  <c r="E1537" i="14"/>
  <c r="E1536" i="14"/>
  <c r="E1535" i="14"/>
  <c r="E1534" i="14"/>
  <c r="E1533" i="14"/>
  <c r="E1532" i="14"/>
  <c r="D1532" i="14"/>
  <c r="D3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4115" i="14"/>
  <c r="D4114" i="14"/>
  <c r="D4113" i="14"/>
  <c r="D4112" i="14"/>
  <c r="D4111" i="14"/>
  <c r="D4110" i="14"/>
  <c r="D4109" i="14"/>
  <c r="D4108" i="14"/>
  <c r="D4107" i="14"/>
  <c r="D4106" i="14"/>
  <c r="D4105" i="14"/>
  <c r="D4104" i="14"/>
  <c r="D4103" i="14"/>
  <c r="D4102" i="14"/>
  <c r="D4101" i="14"/>
  <c r="D4100" i="14"/>
  <c r="D4099" i="14"/>
  <c r="D4098" i="14"/>
  <c r="D4097" i="14"/>
  <c r="D4096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4095" i="14"/>
  <c r="D4094" i="14"/>
  <c r="D4093" i="14"/>
  <c r="D4092" i="14"/>
  <c r="D4091" i="14"/>
  <c r="D4090" i="14"/>
  <c r="D4089" i="14"/>
  <c r="D4088" i="14"/>
  <c r="D4087" i="14"/>
  <c r="D4086" i="14"/>
  <c r="D4085" i="14"/>
  <c r="D4084" i="14"/>
  <c r="D4083" i="14"/>
  <c r="D4082" i="14"/>
  <c r="D4081" i="14"/>
  <c r="D4080" i="14"/>
  <c r="D4079" i="14"/>
  <c r="D4078" i="14"/>
  <c r="D4077" i="14"/>
  <c r="D4076" i="14"/>
  <c r="D4075" i="14"/>
  <c r="D4074" i="14"/>
  <c r="D4073" i="14"/>
  <c r="D4072" i="14"/>
  <c r="D4071" i="14"/>
  <c r="D4070" i="14"/>
  <c r="D4069" i="14"/>
  <c r="D4068" i="14"/>
  <c r="D4067" i="14"/>
  <c r="D4066" i="14"/>
  <c r="D4065" i="14"/>
  <c r="D4064" i="14"/>
  <c r="D4063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4062" i="14"/>
  <c r="D4061" i="14"/>
  <c r="D4060" i="14"/>
  <c r="D4059" i="14"/>
  <c r="D4058" i="14"/>
  <c r="D4057" i="14"/>
  <c r="D4056" i="14"/>
  <c r="D4055" i="14"/>
  <c r="D4054" i="14"/>
  <c r="D4053" i="14"/>
  <c r="D4052" i="14"/>
  <c r="D4051" i="14"/>
  <c r="D4050" i="14"/>
  <c r="D4049" i="14"/>
  <c r="D4048" i="14"/>
  <c r="D4047" i="14"/>
  <c r="D4046" i="14"/>
  <c r="D4045" i="14"/>
  <c r="D4044" i="14"/>
  <c r="D4043" i="14"/>
  <c r="D4042" i="14"/>
  <c r="D4041" i="14"/>
  <c r="D4040" i="14"/>
  <c r="D4039" i="14"/>
  <c r="D4038" i="14"/>
  <c r="D4037" i="14"/>
  <c r="D4036" i="14"/>
  <c r="D4035" i="14"/>
  <c r="D4034" i="14"/>
  <c r="D4033" i="14"/>
  <c r="D4032" i="14"/>
  <c r="D4031" i="14"/>
  <c r="D4030" i="14"/>
  <c r="D4029" i="14"/>
  <c r="D4028" i="14"/>
  <c r="D4027" i="14"/>
  <c r="D4026" i="14"/>
  <c r="D4025" i="14"/>
  <c r="D4024" i="14"/>
  <c r="D4023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4022" i="14"/>
  <c r="D4021" i="14"/>
  <c r="D4020" i="14"/>
  <c r="D4019" i="14"/>
  <c r="D4018" i="14"/>
  <c r="D4017" i="14"/>
  <c r="D4016" i="14"/>
  <c r="D4015" i="14"/>
  <c r="D4014" i="14"/>
  <c r="D4013" i="14"/>
  <c r="D4012" i="14"/>
  <c r="D4011" i="14"/>
  <c r="D4010" i="14"/>
  <c r="D4009" i="14"/>
  <c r="D4008" i="14"/>
  <c r="D4007" i="14"/>
  <c r="D4006" i="14"/>
  <c r="D4005" i="14"/>
  <c r="D4004" i="14"/>
  <c r="D4003" i="14"/>
  <c r="D4002" i="14"/>
  <c r="D4001" i="14"/>
  <c r="D4000" i="14"/>
  <c r="D3999" i="14"/>
  <c r="D3998" i="14"/>
  <c r="D3997" i="14"/>
  <c r="D3996" i="14"/>
  <c r="D3995" i="14"/>
  <c r="D3994" i="14"/>
  <c r="D3993" i="14"/>
  <c r="D3992" i="14"/>
  <c r="D3991" i="14"/>
  <c r="D3990" i="14"/>
  <c r="D3989" i="14"/>
  <c r="D3988" i="14"/>
  <c r="D3987" i="14"/>
  <c r="D3986" i="14"/>
  <c r="D3985" i="14"/>
  <c r="D3984" i="14"/>
  <c r="D3983" i="14"/>
  <c r="D3982" i="14"/>
  <c r="D3981" i="14"/>
  <c r="D3980" i="14"/>
  <c r="D3979" i="14"/>
  <c r="D3978" i="14"/>
  <c r="D3977" i="14"/>
  <c r="D3976" i="14"/>
  <c r="D3975" i="14"/>
  <c r="D3974" i="14"/>
  <c r="D3973" i="14"/>
  <c r="D3972" i="14"/>
  <c r="D3971" i="14"/>
  <c r="D3970" i="14"/>
  <c r="D3969" i="14"/>
  <c r="D3968" i="14"/>
  <c r="D3967" i="14"/>
  <c r="D3966" i="14"/>
  <c r="D3965" i="14"/>
  <c r="D3964" i="14"/>
  <c r="D3963" i="14"/>
  <c r="D3962" i="14"/>
  <c r="D3961" i="14"/>
  <c r="D3960" i="14"/>
  <c r="D3959" i="14"/>
  <c r="D3958" i="14"/>
  <c r="D3957" i="14"/>
  <c r="D3956" i="14"/>
  <c r="D3955" i="14"/>
  <c r="D3954" i="14"/>
  <c r="D3953" i="14"/>
  <c r="D3952" i="14"/>
  <c r="D3951" i="14"/>
  <c r="D3950" i="14"/>
  <c r="D3949" i="14"/>
  <c r="D3948" i="14"/>
  <c r="D3947" i="14"/>
  <c r="D3946" i="14"/>
  <c r="D3945" i="14"/>
  <c r="D3944" i="14"/>
  <c r="D3943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3942" i="14"/>
  <c r="D3941" i="14"/>
  <c r="D3940" i="14"/>
  <c r="D3939" i="14"/>
  <c r="D3938" i="14"/>
  <c r="D3937" i="14"/>
  <c r="D3936" i="14"/>
  <c r="D3935" i="14"/>
  <c r="D3934" i="14"/>
  <c r="D3933" i="14"/>
  <c r="D3932" i="14"/>
  <c r="D3931" i="14"/>
  <c r="D3930" i="14"/>
  <c r="D3929" i="14"/>
  <c r="D3928" i="14"/>
  <c r="D3927" i="14"/>
  <c r="D3926" i="14"/>
  <c r="D3925" i="14"/>
  <c r="D3924" i="14"/>
  <c r="D3923" i="14"/>
  <c r="D3922" i="14"/>
  <c r="D3921" i="14"/>
  <c r="D3920" i="14"/>
  <c r="D3919" i="14"/>
  <c r="D3918" i="14"/>
  <c r="D3917" i="14"/>
  <c r="D3916" i="14"/>
  <c r="D3915" i="14"/>
  <c r="D3914" i="14"/>
  <c r="D3913" i="14"/>
  <c r="D3912" i="14"/>
  <c r="D3911" i="14"/>
  <c r="D3910" i="14"/>
  <c r="D3909" i="14"/>
  <c r="D3908" i="14"/>
  <c r="D3907" i="14"/>
  <c r="D3906" i="14"/>
  <c r="D3905" i="14"/>
  <c r="D3904" i="14"/>
  <c r="D3903" i="14"/>
  <c r="D3902" i="14"/>
  <c r="D3901" i="14"/>
  <c r="D3900" i="14"/>
  <c r="D3899" i="14"/>
  <c r="D3898" i="14"/>
  <c r="D3897" i="14"/>
  <c r="D3896" i="14"/>
  <c r="D3895" i="14"/>
  <c r="D3894" i="14"/>
  <c r="D3893" i="14"/>
  <c r="D3892" i="14"/>
  <c r="D3891" i="14"/>
  <c r="D3890" i="14"/>
  <c r="D3889" i="14"/>
  <c r="D3888" i="14"/>
  <c r="D3887" i="14"/>
  <c r="D3886" i="14"/>
  <c r="D3885" i="14"/>
  <c r="D3884" i="14"/>
  <c r="D3883" i="14"/>
  <c r="D3882" i="14"/>
  <c r="D3881" i="14"/>
  <c r="D3880" i="14"/>
  <c r="D3879" i="14"/>
  <c r="D3878" i="14"/>
  <c r="D3877" i="14"/>
  <c r="D3876" i="14"/>
  <c r="D3875" i="14"/>
  <c r="D3874" i="14"/>
  <c r="D3873" i="14"/>
  <c r="D3872" i="14"/>
  <c r="D3871" i="14"/>
  <c r="D3870" i="14"/>
  <c r="D3869" i="14"/>
  <c r="D3868" i="14"/>
  <c r="D3867" i="14"/>
  <c r="D3866" i="14"/>
  <c r="D3865" i="14"/>
  <c r="D3864" i="14"/>
  <c r="D3863" i="14"/>
  <c r="D3862" i="14"/>
  <c r="D3861" i="14"/>
  <c r="D3860" i="14"/>
  <c r="D3859" i="14"/>
  <c r="D3858" i="14"/>
  <c r="D3857" i="14"/>
  <c r="D3856" i="14"/>
  <c r="D3855" i="14"/>
  <c r="D3854" i="14"/>
  <c r="D3853" i="14"/>
  <c r="D3852" i="14"/>
  <c r="D3851" i="14"/>
  <c r="D3850" i="14"/>
  <c r="D3849" i="14"/>
  <c r="D3848" i="14"/>
  <c r="D3847" i="14"/>
  <c r="D3846" i="14"/>
  <c r="D3845" i="14"/>
  <c r="D3844" i="14"/>
  <c r="D3843" i="14"/>
  <c r="D3842" i="14"/>
  <c r="D3841" i="14"/>
  <c r="D3840" i="14"/>
  <c r="D3839" i="14"/>
  <c r="D3838" i="14"/>
  <c r="D3837" i="14"/>
  <c r="D3836" i="14"/>
  <c r="D3835" i="14"/>
  <c r="D3834" i="14"/>
  <c r="D3833" i="14"/>
  <c r="D3832" i="14"/>
  <c r="D3831" i="14"/>
  <c r="D3830" i="14"/>
  <c r="D3829" i="14"/>
  <c r="D3828" i="14"/>
  <c r="D3827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1129" i="14"/>
  <c r="D1128" i="14"/>
  <c r="D1127" i="14"/>
  <c r="D1126" i="14"/>
  <c r="D1125" i="14"/>
  <c r="D1124" i="14"/>
  <c r="D1123" i="14"/>
  <c r="D1122" i="14"/>
  <c r="D1121" i="14"/>
  <c r="D1120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968" i="14"/>
  <c r="D967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82" i="14"/>
  <c r="D81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60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4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B4115" i="14"/>
  <c r="B4114" i="14"/>
  <c r="B4113" i="14"/>
  <c r="B4112" i="14"/>
  <c r="B4111" i="14"/>
  <c r="B4110" i="14"/>
  <c r="B4109" i="14"/>
  <c r="B4108" i="14"/>
  <c r="B4107" i="14"/>
  <c r="B4106" i="14"/>
  <c r="B4105" i="14"/>
  <c r="B4104" i="14"/>
  <c r="B4103" i="14"/>
  <c r="B4102" i="14"/>
  <c r="B4101" i="14"/>
  <c r="B4100" i="14"/>
  <c r="B4099" i="14"/>
  <c r="B4098" i="14"/>
  <c r="B4097" i="14"/>
  <c r="B4096" i="14"/>
  <c r="B4095" i="14"/>
  <c r="B4094" i="14"/>
  <c r="B4093" i="14"/>
  <c r="B4092" i="14"/>
  <c r="B4091" i="14"/>
  <c r="B4090" i="14"/>
  <c r="B4089" i="14"/>
  <c r="B4088" i="14"/>
  <c r="B4087" i="14"/>
  <c r="B4086" i="14"/>
  <c r="B4085" i="14"/>
  <c r="B4084" i="14"/>
  <c r="B4083" i="14"/>
  <c r="B4082" i="14"/>
  <c r="B4081" i="14"/>
  <c r="B4080" i="14"/>
  <c r="B4079" i="14"/>
  <c r="B4078" i="14"/>
  <c r="B4077" i="14"/>
  <c r="B4076" i="14"/>
  <c r="B4075" i="14"/>
  <c r="B4074" i="14"/>
  <c r="B4073" i="14"/>
  <c r="B4072" i="14"/>
  <c r="B4071" i="14"/>
  <c r="B4070" i="14"/>
  <c r="B4069" i="14"/>
  <c r="B4068" i="14"/>
  <c r="B4067" i="14"/>
  <c r="B4066" i="14"/>
  <c r="B4065" i="14"/>
  <c r="B4064" i="14"/>
  <c r="B4063" i="14"/>
  <c r="B4062" i="14"/>
  <c r="B4061" i="14"/>
  <c r="B4060" i="14"/>
  <c r="B4059" i="14"/>
  <c r="B4058" i="14"/>
  <c r="B4057" i="14"/>
  <c r="B4056" i="14"/>
  <c r="B4055" i="14"/>
  <c r="B4054" i="14"/>
  <c r="B4053" i="14"/>
  <c r="B4052" i="14"/>
  <c r="B4051" i="14"/>
  <c r="B4050" i="14"/>
  <c r="B4049" i="14"/>
  <c r="B4048" i="14"/>
  <c r="B4047" i="14"/>
  <c r="B4046" i="14"/>
  <c r="B4045" i="14"/>
  <c r="B4044" i="14"/>
  <c r="B4043" i="14"/>
  <c r="B4042" i="14"/>
  <c r="B4041" i="14"/>
  <c r="B4040" i="14"/>
  <c r="B4039" i="14"/>
  <c r="B4038" i="14"/>
  <c r="B4037" i="14"/>
  <c r="B4036" i="14"/>
  <c r="B4035" i="14"/>
  <c r="B4034" i="14"/>
  <c r="B4033" i="14"/>
  <c r="B4032" i="14"/>
  <c r="B4031" i="14"/>
  <c r="B4030" i="14"/>
  <c r="B4029" i="14"/>
  <c r="B4028" i="14"/>
  <c r="B4027" i="14"/>
  <c r="B4026" i="14"/>
  <c r="B4025" i="14"/>
  <c r="B4024" i="14"/>
  <c r="B4023" i="14"/>
  <c r="B4022" i="14"/>
  <c r="B4021" i="14"/>
  <c r="B4020" i="14"/>
  <c r="B4019" i="14"/>
  <c r="B4018" i="14"/>
  <c r="B4017" i="14"/>
  <c r="B4016" i="14"/>
  <c r="B4015" i="14"/>
  <c r="B4014" i="14"/>
  <c r="B4013" i="14"/>
  <c r="B4012" i="14"/>
  <c r="B4011" i="14"/>
  <c r="B4010" i="14"/>
  <c r="B4009" i="14"/>
  <c r="B4008" i="14"/>
  <c r="B4007" i="14"/>
  <c r="B4006" i="14"/>
  <c r="B4005" i="14"/>
  <c r="B4004" i="14"/>
  <c r="B4003" i="14"/>
  <c r="B4002" i="14"/>
  <c r="B4001" i="14"/>
  <c r="B4000" i="14"/>
  <c r="B3999" i="14"/>
  <c r="B3998" i="14"/>
  <c r="B3997" i="14"/>
  <c r="B3996" i="14"/>
  <c r="B3995" i="14"/>
  <c r="B3994" i="14"/>
  <c r="B3993" i="14"/>
  <c r="B3992" i="14"/>
  <c r="B3991" i="14"/>
  <c r="B3990" i="14"/>
  <c r="B3989" i="14"/>
  <c r="B3988" i="14"/>
  <c r="B3987" i="14"/>
  <c r="B3986" i="14"/>
  <c r="B3985" i="14"/>
  <c r="B3984" i="14"/>
  <c r="B3983" i="14"/>
  <c r="B3982" i="14"/>
  <c r="B3981" i="14"/>
  <c r="B3980" i="14"/>
  <c r="B3979" i="14"/>
  <c r="B3978" i="14"/>
  <c r="B3977" i="14"/>
  <c r="B3976" i="14"/>
  <c r="B3975" i="14"/>
  <c r="B3974" i="14"/>
  <c r="B3973" i="14"/>
  <c r="B3972" i="14"/>
  <c r="B3971" i="14"/>
  <c r="B3970" i="14"/>
  <c r="B3969" i="14"/>
  <c r="B3968" i="14"/>
  <c r="B3967" i="14"/>
  <c r="B3966" i="14"/>
  <c r="B3965" i="14"/>
  <c r="B3964" i="14"/>
  <c r="B3963" i="14"/>
  <c r="B3962" i="14"/>
  <c r="B3961" i="14"/>
  <c r="B3960" i="14"/>
  <c r="B3959" i="14"/>
  <c r="B3958" i="14"/>
  <c r="B3957" i="14"/>
  <c r="B3956" i="14"/>
  <c r="B3955" i="14"/>
  <c r="B3954" i="14"/>
  <c r="B3953" i="14"/>
  <c r="B3952" i="14"/>
  <c r="B3951" i="14"/>
  <c r="B3950" i="14"/>
  <c r="B3949" i="14"/>
  <c r="B3948" i="14"/>
  <c r="B3947" i="14"/>
  <c r="B3946" i="14"/>
  <c r="B3945" i="14"/>
  <c r="B3944" i="14"/>
  <c r="B3943" i="14"/>
  <c r="B3942" i="14"/>
  <c r="B3941" i="14"/>
  <c r="B3940" i="14"/>
  <c r="B3939" i="14"/>
  <c r="B3938" i="14"/>
  <c r="B3937" i="14"/>
  <c r="B3936" i="14"/>
  <c r="B3935" i="14"/>
  <c r="B3934" i="14"/>
  <c r="B3933" i="14"/>
  <c r="B3932" i="14"/>
  <c r="B3931" i="14"/>
  <c r="B3930" i="14"/>
  <c r="B3929" i="14"/>
  <c r="B3928" i="14"/>
  <c r="B3927" i="14"/>
  <c r="B3926" i="14"/>
  <c r="B3925" i="14"/>
  <c r="B3924" i="14"/>
  <c r="B3923" i="14"/>
  <c r="B3922" i="14"/>
  <c r="B3921" i="14"/>
  <c r="B3920" i="14"/>
  <c r="B3919" i="14"/>
  <c r="B3918" i="14"/>
  <c r="B3917" i="14"/>
  <c r="B3916" i="14"/>
  <c r="B3915" i="14"/>
  <c r="B3914" i="14"/>
  <c r="B3913" i="14"/>
  <c r="B3912" i="14"/>
  <c r="B3911" i="14"/>
  <c r="B3910" i="14"/>
  <c r="B3909" i="14"/>
  <c r="B3908" i="14"/>
  <c r="B3907" i="14"/>
  <c r="B3906" i="14"/>
  <c r="B3905" i="14"/>
  <c r="B3904" i="14"/>
  <c r="B3903" i="14"/>
  <c r="B3902" i="14"/>
  <c r="B3901" i="14"/>
  <c r="B3900" i="14"/>
  <c r="B3899" i="14"/>
  <c r="B3898" i="14"/>
  <c r="B3897" i="14"/>
  <c r="B3896" i="14"/>
  <c r="B3895" i="14"/>
  <c r="B3894" i="14"/>
  <c r="B3893" i="14"/>
  <c r="B3892" i="14"/>
  <c r="B3891" i="14"/>
  <c r="B3890" i="14"/>
  <c r="B3889" i="14"/>
  <c r="B3888" i="14"/>
  <c r="B3887" i="14"/>
  <c r="B3886" i="14"/>
  <c r="B3885" i="14"/>
  <c r="B3884" i="14"/>
  <c r="B3883" i="14"/>
  <c r="B3882" i="14"/>
  <c r="B3881" i="14"/>
  <c r="B3880" i="14"/>
  <c r="B3879" i="14"/>
  <c r="B3878" i="14"/>
  <c r="B3877" i="14"/>
  <c r="B3876" i="14"/>
  <c r="B3875" i="14"/>
  <c r="B3874" i="14"/>
  <c r="B3873" i="14"/>
  <c r="B3872" i="14"/>
  <c r="B3871" i="14"/>
  <c r="B3870" i="14"/>
  <c r="B3869" i="14"/>
  <c r="B3868" i="14"/>
  <c r="B3867" i="14"/>
  <c r="B3866" i="14"/>
  <c r="B3865" i="14"/>
  <c r="B3864" i="14"/>
  <c r="B3863" i="14"/>
  <c r="B3862" i="14"/>
  <c r="B3861" i="14"/>
  <c r="B3860" i="14"/>
  <c r="B3859" i="14"/>
  <c r="B3858" i="14"/>
  <c r="B3857" i="14"/>
  <c r="B3856" i="14"/>
  <c r="B3855" i="14"/>
  <c r="B3854" i="14"/>
  <c r="B3853" i="14"/>
  <c r="B3852" i="14"/>
  <c r="B3851" i="14"/>
  <c r="B3850" i="14"/>
  <c r="B3849" i="14"/>
  <c r="B3848" i="14"/>
  <c r="B3847" i="14"/>
  <c r="B3846" i="14"/>
  <c r="B3845" i="14"/>
  <c r="B3844" i="14"/>
  <c r="B2187" i="14"/>
  <c r="B2186" i="14"/>
  <c r="B2185" i="14"/>
  <c r="B2184" i="14"/>
  <c r="B2183" i="14"/>
  <c r="B2182" i="14"/>
  <c r="B2181" i="14"/>
  <c r="B2180" i="14"/>
  <c r="B2179" i="14"/>
  <c r="B2178" i="14"/>
  <c r="B2177" i="14"/>
  <c r="B2176" i="14"/>
  <c r="B2175" i="14"/>
  <c r="B2174" i="14"/>
  <c r="B2173" i="14"/>
  <c r="B2172" i="14"/>
  <c r="B2171" i="14"/>
  <c r="B2170" i="14"/>
  <c r="B2169" i="14"/>
  <c r="B2168" i="14"/>
  <c r="B2167" i="14"/>
  <c r="B2166" i="14"/>
  <c r="B2165" i="14"/>
  <c r="B2164" i="14"/>
  <c r="B2163" i="14"/>
  <c r="B2162" i="14"/>
  <c r="B2161" i="14"/>
  <c r="B2160" i="14"/>
  <c r="B2159" i="14"/>
  <c r="B2158" i="14"/>
  <c r="B2157" i="14"/>
  <c r="B2156" i="14"/>
  <c r="B2155" i="14"/>
  <c r="B3843" i="14"/>
  <c r="B3842" i="14"/>
  <c r="B3841" i="14"/>
  <c r="B3840" i="14"/>
  <c r="B3839" i="14"/>
  <c r="B3838" i="14"/>
  <c r="B3837" i="14"/>
  <c r="B3836" i="14"/>
  <c r="B3835" i="14"/>
  <c r="B3834" i="14"/>
  <c r="B3833" i="14"/>
  <c r="B3832" i="14"/>
  <c r="B3831" i="14"/>
  <c r="B3830" i="14"/>
  <c r="B3829" i="14"/>
  <c r="B3828" i="14"/>
  <c r="B3827" i="14"/>
  <c r="B3826" i="14"/>
  <c r="B3825" i="14"/>
  <c r="B3824" i="14"/>
  <c r="B2154" i="14"/>
  <c r="B2153" i="14"/>
  <c r="B2152" i="14"/>
  <c r="B2151" i="14"/>
  <c r="B2150" i="14"/>
  <c r="B2149" i="14"/>
  <c r="B2148" i="14"/>
  <c r="B2147" i="14"/>
  <c r="B2146" i="14"/>
  <c r="B2145" i="14"/>
  <c r="B2144" i="14"/>
  <c r="B2143" i="14"/>
  <c r="B2142" i="14"/>
  <c r="B2141" i="14"/>
  <c r="B2140" i="14"/>
  <c r="B2139" i="14"/>
  <c r="B2138" i="14"/>
  <c r="B2137" i="14"/>
  <c r="B2136" i="14"/>
  <c r="B2135" i="14"/>
  <c r="B2134" i="14"/>
  <c r="B2133" i="14"/>
  <c r="B2132" i="14"/>
  <c r="B2131" i="14"/>
  <c r="B2130" i="14"/>
  <c r="B2129" i="14"/>
  <c r="B2128" i="14"/>
  <c r="B2127" i="14"/>
  <c r="B2126" i="14"/>
  <c r="B2125" i="14"/>
  <c r="B2124" i="14"/>
  <c r="B2123" i="14"/>
  <c r="B2122" i="14"/>
  <c r="B2121" i="14"/>
  <c r="B2120" i="14"/>
  <c r="B2119" i="14"/>
  <c r="B2118" i="14"/>
  <c r="B2117" i="14"/>
  <c r="B2116" i="14"/>
  <c r="B2115" i="14"/>
  <c r="B3823" i="14"/>
  <c r="B3822" i="14"/>
  <c r="B3821" i="14"/>
  <c r="B3820" i="14"/>
  <c r="B3819" i="14"/>
  <c r="B3818" i="14"/>
  <c r="B3817" i="14"/>
  <c r="B3816" i="14"/>
  <c r="B3815" i="14"/>
  <c r="B3814" i="14"/>
  <c r="B3813" i="14"/>
  <c r="B3812" i="14"/>
  <c r="B3811" i="14"/>
  <c r="B3810" i="14"/>
  <c r="B3809" i="14"/>
  <c r="B3808" i="14"/>
  <c r="B3807" i="14"/>
  <c r="B3806" i="14"/>
  <c r="B3805" i="14"/>
  <c r="B3804" i="14"/>
  <c r="B2114" i="14"/>
  <c r="B2113" i="14"/>
  <c r="B2112" i="14"/>
  <c r="B2111" i="14"/>
  <c r="B2110" i="14"/>
  <c r="B2109" i="14"/>
  <c r="B2108" i="14"/>
  <c r="B2107" i="14"/>
  <c r="B2106" i="14"/>
  <c r="B2105" i="14"/>
  <c r="B2104" i="14"/>
  <c r="B2103" i="14"/>
  <c r="B2102" i="14"/>
  <c r="B2101" i="14"/>
  <c r="B2100" i="14"/>
  <c r="B2099" i="14"/>
  <c r="B2098" i="14"/>
  <c r="B2097" i="14"/>
  <c r="B2096" i="14"/>
  <c r="B2095" i="14"/>
  <c r="B2094" i="14"/>
  <c r="B2093" i="14"/>
  <c r="B2092" i="14"/>
  <c r="B2091" i="14"/>
  <c r="B2090" i="14"/>
  <c r="B2089" i="14"/>
  <c r="B2088" i="14"/>
  <c r="B2087" i="14"/>
  <c r="B2086" i="14"/>
  <c r="B2085" i="14"/>
  <c r="B2084" i="14"/>
  <c r="B2083" i="14"/>
  <c r="B2082" i="14"/>
  <c r="B2081" i="14"/>
  <c r="B2080" i="14"/>
  <c r="B2079" i="14"/>
  <c r="B2078" i="14"/>
  <c r="B2077" i="14"/>
  <c r="B2076" i="14"/>
  <c r="B2075" i="14"/>
  <c r="B2074" i="14"/>
  <c r="B2073" i="14"/>
  <c r="B2072" i="14"/>
  <c r="B2071" i="14"/>
  <c r="B2070" i="14"/>
  <c r="B2069" i="14"/>
  <c r="B2068" i="14"/>
  <c r="B2067" i="14"/>
  <c r="B2066" i="14"/>
  <c r="B2065" i="14"/>
  <c r="B2064" i="14"/>
  <c r="B2063" i="14"/>
  <c r="B2062" i="14"/>
  <c r="B2061" i="14"/>
  <c r="B2060" i="14"/>
  <c r="B2059" i="14"/>
  <c r="B2058" i="14"/>
  <c r="B2057" i="14"/>
  <c r="B2056" i="14"/>
  <c r="B2055" i="14"/>
  <c r="B2054" i="14"/>
  <c r="B2053" i="14"/>
  <c r="B2052" i="14"/>
  <c r="B2051" i="14"/>
  <c r="B2050" i="14"/>
  <c r="B2049" i="14"/>
  <c r="B2048" i="14"/>
  <c r="B2047" i="14"/>
  <c r="B2046" i="14"/>
  <c r="B2045" i="14"/>
  <c r="B2044" i="14"/>
  <c r="B2043" i="14"/>
  <c r="B2042" i="14"/>
  <c r="B2041" i="14"/>
  <c r="B2040" i="14"/>
  <c r="B2039" i="14"/>
  <c r="B2038" i="14"/>
  <c r="B2037" i="14"/>
  <c r="B2036" i="14"/>
  <c r="B2035" i="14"/>
  <c r="B3803" i="14"/>
  <c r="B3802" i="14"/>
  <c r="B3801" i="14"/>
  <c r="B3800" i="14"/>
  <c r="B3799" i="14"/>
  <c r="B3798" i="14"/>
  <c r="B3797" i="14"/>
  <c r="B3796" i="14"/>
  <c r="B3795" i="14"/>
  <c r="B3794" i="14"/>
  <c r="B3793" i="14"/>
  <c r="B3792" i="14"/>
  <c r="B3791" i="14"/>
  <c r="B3790" i="14"/>
  <c r="B3789" i="14"/>
  <c r="B3788" i="14"/>
  <c r="B3787" i="14"/>
  <c r="B3786" i="14"/>
  <c r="B3785" i="14"/>
  <c r="B3784" i="14"/>
  <c r="B2034" i="14"/>
  <c r="B2033" i="14"/>
  <c r="B2032" i="14"/>
  <c r="B2031" i="14"/>
  <c r="B2030" i="14"/>
  <c r="B2029" i="14"/>
  <c r="B2028" i="14"/>
  <c r="B2027" i="14"/>
  <c r="B2026" i="14"/>
  <c r="B2025" i="14"/>
  <c r="B2024" i="14"/>
  <c r="B2023" i="14"/>
  <c r="B2022" i="14"/>
  <c r="B2021" i="14"/>
  <c r="B2020" i="14"/>
  <c r="B2019" i="14"/>
  <c r="B2018" i="14"/>
  <c r="B2017" i="14"/>
  <c r="B2016" i="14"/>
  <c r="B2015" i="14"/>
  <c r="B2014" i="14"/>
  <c r="B2013" i="14"/>
  <c r="B2012" i="14"/>
  <c r="B2011" i="14"/>
  <c r="B2010" i="14"/>
  <c r="B2009" i="14"/>
  <c r="B2008" i="14"/>
  <c r="B2007" i="14"/>
  <c r="B2006" i="14"/>
  <c r="B2005" i="14"/>
  <c r="B2004" i="14"/>
  <c r="B2003" i="14"/>
  <c r="B2002" i="14"/>
  <c r="B2001" i="14"/>
  <c r="B2000" i="14"/>
  <c r="B1999" i="14"/>
  <c r="B1998" i="14"/>
  <c r="B1997" i="14"/>
  <c r="B1996" i="14"/>
  <c r="B1995" i="14"/>
  <c r="B1994" i="14"/>
  <c r="B1993" i="14"/>
  <c r="B1992" i="14"/>
  <c r="B1991" i="14"/>
  <c r="B1990" i="14"/>
  <c r="B1989" i="14"/>
  <c r="B1988" i="14"/>
  <c r="B1987" i="14"/>
  <c r="B1986" i="14"/>
  <c r="B1985" i="14"/>
  <c r="B1984" i="14"/>
  <c r="B1983" i="14"/>
  <c r="B1982" i="14"/>
  <c r="B1981" i="14"/>
  <c r="B1980" i="14"/>
  <c r="B1979" i="14"/>
  <c r="B1978" i="14"/>
  <c r="B1977" i="14"/>
  <c r="B1976" i="14"/>
  <c r="B1975" i="14"/>
  <c r="B1974" i="14"/>
  <c r="B1973" i="14"/>
  <c r="B1972" i="14"/>
  <c r="B1971" i="14"/>
  <c r="B1970" i="14"/>
  <c r="B1969" i="14"/>
  <c r="B1968" i="14"/>
  <c r="B1967" i="14"/>
  <c r="B1966" i="14"/>
  <c r="B1965" i="14"/>
  <c r="B1964" i="14"/>
  <c r="B1963" i="14"/>
  <c r="B1962" i="14"/>
  <c r="B1961" i="14"/>
  <c r="B1960" i="14"/>
  <c r="B1959" i="14"/>
  <c r="B1958" i="14"/>
  <c r="B1957" i="14"/>
  <c r="B1956" i="14"/>
  <c r="B1955" i="14"/>
  <c r="B1954" i="14"/>
  <c r="B1953" i="14"/>
  <c r="B1952" i="14"/>
  <c r="B1951" i="14"/>
  <c r="B1950" i="14"/>
  <c r="B1949" i="14"/>
  <c r="B1948" i="14"/>
  <c r="B1947" i="14"/>
  <c r="B1946" i="14"/>
  <c r="B1945" i="14"/>
  <c r="B1944" i="14"/>
  <c r="B1943" i="14"/>
  <c r="B1942" i="14"/>
  <c r="B1941" i="14"/>
  <c r="B1940" i="14"/>
  <c r="B1939" i="14"/>
  <c r="B1938" i="14"/>
  <c r="B1937" i="14"/>
  <c r="B1936" i="14"/>
  <c r="B1935" i="14"/>
  <c r="B1934" i="14"/>
  <c r="B1933" i="14"/>
  <c r="B1932" i="14"/>
  <c r="B1931" i="14"/>
  <c r="B1930" i="14"/>
  <c r="B1929" i="14"/>
  <c r="B1928" i="14"/>
  <c r="B1927" i="14"/>
  <c r="B1926" i="14"/>
  <c r="B1925" i="14"/>
  <c r="B1924" i="14"/>
  <c r="B1923" i="14"/>
  <c r="B1922" i="14"/>
  <c r="B1921" i="14"/>
  <c r="B1920" i="14"/>
  <c r="B1919" i="14"/>
  <c r="B1918" i="14"/>
  <c r="B1917" i="14"/>
  <c r="B1916" i="14"/>
  <c r="B1915" i="14"/>
  <c r="B1914" i="14"/>
  <c r="B1913" i="14"/>
  <c r="B1912" i="14"/>
  <c r="B1911" i="14"/>
  <c r="B1910" i="14"/>
  <c r="B1909" i="14"/>
  <c r="B1908" i="14"/>
  <c r="B1907" i="14"/>
  <c r="B1906" i="14"/>
  <c r="B1905" i="14"/>
  <c r="B1904" i="14"/>
  <c r="B1903" i="14"/>
  <c r="B1902" i="14"/>
  <c r="B1901" i="14"/>
  <c r="B1900" i="14"/>
  <c r="B1899" i="14"/>
  <c r="B1898" i="14"/>
  <c r="B1897" i="14"/>
  <c r="B1896" i="14"/>
  <c r="B1895" i="14"/>
  <c r="B1894" i="14"/>
  <c r="B1893" i="14"/>
  <c r="B1892" i="14"/>
  <c r="B1891" i="14"/>
  <c r="B1890" i="14"/>
  <c r="B1889" i="14"/>
  <c r="B1888" i="14"/>
  <c r="B1887" i="14"/>
  <c r="B1886" i="14"/>
  <c r="B1885" i="14"/>
  <c r="B1884" i="14"/>
  <c r="B1883" i="14"/>
  <c r="B1882" i="14"/>
  <c r="B1881" i="14"/>
  <c r="B1880" i="14"/>
  <c r="B1879" i="14"/>
  <c r="B1878" i="14"/>
  <c r="B1877" i="14"/>
  <c r="B1876" i="14"/>
  <c r="B1875" i="14"/>
  <c r="B1874" i="14"/>
  <c r="B1873" i="14"/>
  <c r="B1872" i="14"/>
  <c r="B1871" i="14"/>
  <c r="B1870" i="14"/>
  <c r="B1869" i="14"/>
  <c r="B1868" i="14"/>
  <c r="B1867" i="14"/>
  <c r="B1866" i="14"/>
  <c r="B1865" i="14"/>
  <c r="B1864" i="14"/>
  <c r="B1863" i="14"/>
  <c r="B1862" i="14"/>
  <c r="B1861" i="14"/>
  <c r="B1860" i="14"/>
  <c r="B1859" i="14"/>
  <c r="B1858" i="14"/>
  <c r="B1857" i="14"/>
  <c r="B1856" i="14"/>
  <c r="B1855" i="14"/>
  <c r="B1854" i="14"/>
  <c r="B1853" i="14"/>
  <c r="B1852" i="14"/>
  <c r="B1851" i="14"/>
  <c r="B1850" i="14"/>
  <c r="B1849" i="14"/>
  <c r="B1848" i="14"/>
  <c r="B1847" i="14"/>
  <c r="B1846" i="14"/>
  <c r="B1845" i="14"/>
  <c r="B1844" i="14"/>
  <c r="B1843" i="14"/>
  <c r="B1842" i="14"/>
  <c r="B1841" i="14"/>
  <c r="B1840" i="14"/>
  <c r="B1839" i="14"/>
  <c r="B1838" i="14"/>
  <c r="B1837" i="14"/>
  <c r="B1836" i="14"/>
  <c r="B1835" i="14"/>
  <c r="B1834" i="14"/>
  <c r="B1833" i="14"/>
  <c r="B1832" i="14"/>
  <c r="B1831" i="14"/>
  <c r="B1830" i="14"/>
  <c r="B1829" i="14"/>
  <c r="B1828" i="14"/>
  <c r="B1827" i="14"/>
  <c r="B1826" i="14"/>
  <c r="B1825" i="14"/>
  <c r="B1824" i="14"/>
  <c r="B1823" i="14"/>
  <c r="B1822" i="14"/>
  <c r="B1821" i="14"/>
  <c r="B1820" i="14"/>
  <c r="B1819" i="14"/>
  <c r="B1818" i="14"/>
  <c r="B1817" i="14"/>
  <c r="B1816" i="14"/>
  <c r="B1815" i="14"/>
  <c r="B1814" i="14"/>
  <c r="B1813" i="14"/>
  <c r="B1812" i="14"/>
  <c r="B1811" i="14"/>
  <c r="B1810" i="14"/>
  <c r="B1809" i="14"/>
  <c r="B1808" i="14"/>
  <c r="B1807" i="14"/>
  <c r="B1806" i="14"/>
  <c r="B1805" i="14"/>
  <c r="B1804" i="14"/>
  <c r="B1803" i="14"/>
  <c r="B1802" i="14"/>
  <c r="B1801" i="14"/>
  <c r="B1800" i="14"/>
  <c r="B1799" i="14"/>
  <c r="B1798" i="14"/>
  <c r="B1797" i="14"/>
  <c r="B1796" i="14"/>
  <c r="B1795" i="14"/>
  <c r="B1794" i="14"/>
  <c r="B1793" i="14"/>
  <c r="B1792" i="14"/>
  <c r="B1791" i="14"/>
  <c r="B1790" i="14"/>
  <c r="B1789" i="14"/>
  <c r="B1788" i="14"/>
  <c r="B1787" i="14"/>
  <c r="B1786" i="14"/>
  <c r="B1785" i="14"/>
  <c r="B1784" i="14"/>
  <c r="B1783" i="14"/>
  <c r="B1782" i="14"/>
  <c r="B1781" i="14"/>
  <c r="B1780" i="14"/>
  <c r="B1779" i="14"/>
  <c r="B1778" i="14"/>
  <c r="B1777" i="14"/>
  <c r="B1776" i="14"/>
  <c r="B1775" i="14"/>
  <c r="B1774" i="14"/>
  <c r="B1773" i="14"/>
  <c r="B1772" i="14"/>
  <c r="B1771" i="14"/>
  <c r="B1770" i="14"/>
  <c r="B1769" i="14"/>
  <c r="B1768" i="14"/>
  <c r="B1767" i="14"/>
  <c r="B1766" i="14"/>
  <c r="B1765" i="14"/>
  <c r="B1764" i="14"/>
  <c r="B1763" i="14"/>
  <c r="B1762" i="14"/>
  <c r="B1761" i="14"/>
  <c r="B1760" i="14"/>
  <c r="B1759" i="14"/>
  <c r="B1758" i="14"/>
  <c r="B1757" i="14"/>
  <c r="B1756" i="14"/>
  <c r="B1755" i="14"/>
  <c r="B1754" i="14"/>
  <c r="B1753" i="14"/>
  <c r="B1752" i="14"/>
  <c r="B1751" i="14"/>
  <c r="B1750" i="14"/>
  <c r="B1749" i="14"/>
  <c r="B1748" i="14"/>
  <c r="B1747" i="14"/>
  <c r="B1746" i="14"/>
  <c r="B1745" i="14"/>
  <c r="B1744" i="14"/>
  <c r="B1743" i="14"/>
  <c r="B1742" i="14"/>
  <c r="B1741" i="14"/>
  <c r="B1740" i="14"/>
  <c r="B1739" i="14"/>
  <c r="B1738" i="14"/>
  <c r="B1737" i="14"/>
  <c r="B1736" i="14"/>
  <c r="B1735" i="14"/>
  <c r="B1734" i="14"/>
  <c r="B1733" i="14"/>
  <c r="B1732" i="14"/>
  <c r="B1731" i="14"/>
  <c r="B1730" i="14"/>
  <c r="B1729" i="14"/>
  <c r="B1728" i="14"/>
  <c r="B1727" i="14"/>
  <c r="B1726" i="14"/>
  <c r="B1725" i="14"/>
  <c r="B1724" i="14"/>
  <c r="B1723" i="14"/>
  <c r="B1722" i="14"/>
  <c r="B1721" i="14"/>
  <c r="B1720" i="14"/>
  <c r="B1719" i="14"/>
  <c r="B1718" i="14"/>
  <c r="B1717" i="14"/>
  <c r="B1716" i="14"/>
  <c r="B1715" i="14"/>
  <c r="B1714" i="14"/>
  <c r="B1713" i="14"/>
  <c r="B1712" i="14"/>
  <c r="B1711" i="14"/>
  <c r="B1710" i="14"/>
  <c r="B1709" i="14"/>
  <c r="B1708" i="14"/>
  <c r="B1707" i="14"/>
  <c r="B1706" i="14"/>
  <c r="B1705" i="14"/>
  <c r="B1704" i="14"/>
  <c r="B1703" i="14"/>
  <c r="B1702" i="14"/>
  <c r="B1701" i="14"/>
  <c r="B1700" i="14"/>
  <c r="B1699" i="14"/>
  <c r="B1698" i="14"/>
  <c r="B1697" i="14"/>
  <c r="B1696" i="14"/>
  <c r="B1695" i="14"/>
  <c r="B1694" i="14"/>
  <c r="B1693" i="14"/>
  <c r="B1692" i="14"/>
  <c r="B1691" i="14"/>
  <c r="B1690" i="14"/>
  <c r="B1689" i="14"/>
  <c r="B1688" i="14"/>
  <c r="B1687" i="14"/>
  <c r="B1686" i="14"/>
  <c r="B1685" i="14"/>
  <c r="B1684" i="14"/>
  <c r="B1683" i="14"/>
  <c r="B1682" i="14"/>
  <c r="B1681" i="14"/>
  <c r="B1680" i="14"/>
  <c r="B1679" i="14"/>
  <c r="B1678" i="14"/>
  <c r="B1677" i="14"/>
  <c r="B1676" i="14"/>
  <c r="B1675" i="14"/>
  <c r="B1674" i="14"/>
  <c r="B1673" i="14"/>
  <c r="B1672" i="14"/>
  <c r="B1671" i="14"/>
  <c r="B1670" i="14"/>
  <c r="B1669" i="14"/>
  <c r="B1668" i="14"/>
  <c r="B1667" i="14"/>
  <c r="B1666" i="14"/>
  <c r="B1665" i="14"/>
  <c r="B1664" i="14"/>
  <c r="B1663" i="14"/>
  <c r="B1662" i="14"/>
  <c r="B1661" i="14"/>
  <c r="B1660" i="14"/>
  <c r="B1659" i="14"/>
  <c r="B1658" i="14"/>
  <c r="B1657" i="14"/>
  <c r="B1656" i="14"/>
  <c r="B1655" i="14"/>
  <c r="B1654" i="14"/>
  <c r="B1653" i="14"/>
  <c r="B1652" i="14"/>
  <c r="B1651" i="14"/>
  <c r="B1650" i="14"/>
  <c r="B1649" i="14"/>
  <c r="B1648" i="14"/>
  <c r="B1647" i="14"/>
  <c r="B1646" i="14"/>
  <c r="B1645" i="14"/>
  <c r="B1644" i="14"/>
  <c r="B1643" i="14"/>
  <c r="B1642" i="14"/>
  <c r="B1641" i="14"/>
  <c r="B1640" i="14"/>
  <c r="B1639" i="14"/>
  <c r="B1638" i="14"/>
  <c r="B1637" i="14"/>
  <c r="B1636" i="14"/>
  <c r="B1635" i="14"/>
  <c r="B1634" i="14"/>
  <c r="B1633" i="14"/>
  <c r="B1632" i="14"/>
  <c r="B1631" i="14"/>
  <c r="B1630" i="14"/>
  <c r="B1629" i="14"/>
  <c r="B1628" i="14"/>
  <c r="B1627" i="14"/>
  <c r="B1626" i="14"/>
  <c r="B1625" i="14"/>
  <c r="B1624" i="14"/>
  <c r="B1623" i="14"/>
  <c r="B1622" i="14"/>
  <c r="B1621" i="14"/>
  <c r="B1620" i="14"/>
  <c r="B1619" i="14"/>
  <c r="B1618" i="14"/>
  <c r="B1617" i="14"/>
  <c r="B1616" i="14"/>
  <c r="B1615" i="14"/>
  <c r="B3783" i="14"/>
  <c r="B3782" i="14"/>
  <c r="B3781" i="14"/>
  <c r="B3780" i="14"/>
  <c r="B3779" i="14"/>
  <c r="B3778" i="14"/>
  <c r="B3777" i="14"/>
  <c r="B3776" i="14"/>
  <c r="B3775" i="14"/>
  <c r="B3774" i="14"/>
  <c r="B3773" i="14"/>
  <c r="B3772" i="14"/>
  <c r="B3771" i="14"/>
  <c r="B3770" i="14"/>
  <c r="B3769" i="14"/>
  <c r="B3768" i="14"/>
  <c r="B3767" i="14"/>
  <c r="B3766" i="14"/>
  <c r="B3765" i="14"/>
  <c r="B3764" i="14"/>
  <c r="B1614" i="14"/>
  <c r="B1613" i="14"/>
  <c r="B1612" i="14"/>
  <c r="B1611" i="14"/>
  <c r="B1610" i="14"/>
  <c r="B1609" i="14"/>
  <c r="B1608" i="14"/>
  <c r="B1607" i="14"/>
  <c r="B1606" i="14"/>
  <c r="B1605" i="14"/>
  <c r="B1604" i="14"/>
  <c r="B1603" i="14"/>
  <c r="B1602" i="14"/>
  <c r="B1601" i="14"/>
  <c r="B1600" i="14"/>
  <c r="B1599" i="14"/>
  <c r="B1598" i="14"/>
  <c r="B1597" i="14"/>
  <c r="B1596" i="14"/>
  <c r="B1595" i="14"/>
  <c r="B1594" i="14"/>
  <c r="B1593" i="14"/>
  <c r="B1592" i="14"/>
  <c r="B1591" i="14"/>
  <c r="B1590" i="14"/>
  <c r="B1589" i="14"/>
  <c r="B1588" i="14"/>
  <c r="B1587" i="14"/>
  <c r="B1586" i="14"/>
  <c r="B1585" i="14"/>
  <c r="B1584" i="14"/>
  <c r="B1583" i="14"/>
  <c r="B1582" i="14"/>
  <c r="B1581" i="14"/>
  <c r="B1580" i="14"/>
  <c r="B1579" i="14"/>
  <c r="B1578" i="14"/>
  <c r="B1577" i="14"/>
  <c r="B1576" i="14"/>
  <c r="B1575" i="14"/>
  <c r="B1574" i="14"/>
  <c r="B3763" i="14"/>
  <c r="B3762" i="14"/>
  <c r="B3761" i="14"/>
  <c r="B3760" i="14"/>
  <c r="B3759" i="14"/>
  <c r="B3758" i="14"/>
  <c r="B3757" i="14"/>
  <c r="B3756" i="14"/>
  <c r="B3755" i="14"/>
  <c r="B3754" i="14"/>
  <c r="B3753" i="14"/>
  <c r="B3752" i="14"/>
  <c r="B3751" i="14"/>
  <c r="B3750" i="14"/>
  <c r="B3749" i="14"/>
  <c r="B3748" i="14"/>
  <c r="B3747" i="14"/>
  <c r="B3746" i="14"/>
  <c r="B3745" i="14"/>
  <c r="B3744" i="14"/>
  <c r="B3743" i="14"/>
  <c r="B3742" i="14"/>
  <c r="B3741" i="14"/>
  <c r="B3740" i="14"/>
  <c r="B3739" i="14"/>
  <c r="B3738" i="14"/>
  <c r="B3737" i="14"/>
  <c r="B3736" i="14"/>
  <c r="B3735" i="14"/>
  <c r="B3734" i="14"/>
  <c r="B3733" i="14"/>
  <c r="B3732" i="14"/>
  <c r="B3731" i="14"/>
  <c r="B3730" i="14"/>
  <c r="B3729" i="14"/>
  <c r="B3728" i="14"/>
  <c r="B3727" i="14"/>
  <c r="B3726" i="14"/>
  <c r="B3725" i="14"/>
  <c r="B3724" i="14"/>
  <c r="B3723" i="14"/>
  <c r="B3722" i="14"/>
  <c r="B3721" i="14"/>
  <c r="B3720" i="14"/>
  <c r="B3719" i="14"/>
  <c r="B3718" i="14"/>
  <c r="B3717" i="14"/>
  <c r="B3716" i="14"/>
  <c r="B3715" i="14"/>
  <c r="B3714" i="14"/>
  <c r="B3713" i="14"/>
  <c r="B3712" i="14"/>
  <c r="B3711" i="14"/>
  <c r="B3710" i="14"/>
  <c r="B3709" i="14"/>
  <c r="B3708" i="14"/>
  <c r="B3707" i="14"/>
  <c r="B3706" i="14"/>
  <c r="B3705" i="14"/>
  <c r="B3704" i="14"/>
  <c r="B3703" i="14"/>
  <c r="B3702" i="14"/>
  <c r="B3701" i="14"/>
  <c r="B3700" i="14"/>
  <c r="B3699" i="14"/>
  <c r="B3698" i="14"/>
  <c r="B3697" i="14"/>
  <c r="B3696" i="14"/>
  <c r="B3695" i="14"/>
  <c r="B3694" i="14"/>
  <c r="B3693" i="14"/>
  <c r="B3692" i="14"/>
  <c r="B3691" i="14"/>
  <c r="B3690" i="14"/>
  <c r="B3689" i="14"/>
  <c r="B3688" i="14"/>
  <c r="B3687" i="14"/>
  <c r="B3686" i="14"/>
  <c r="B3685" i="14"/>
  <c r="B3684" i="14"/>
  <c r="B3683" i="14"/>
  <c r="B3682" i="14"/>
  <c r="B3681" i="14"/>
  <c r="B3680" i="14"/>
  <c r="B3679" i="14"/>
  <c r="B3678" i="14"/>
  <c r="B3677" i="14"/>
  <c r="B3676" i="14"/>
  <c r="B3675" i="14"/>
  <c r="B3674" i="14"/>
  <c r="B3673" i="14"/>
  <c r="B3672" i="14"/>
  <c r="B3671" i="14"/>
  <c r="B3670" i="14"/>
  <c r="B3669" i="14"/>
  <c r="B3668" i="14"/>
  <c r="B1573" i="14"/>
  <c r="B1572" i="14"/>
  <c r="B1571" i="14"/>
  <c r="B1570" i="14"/>
  <c r="B1569" i="14"/>
  <c r="B1568" i="14"/>
  <c r="B1567" i="14"/>
  <c r="B1566" i="14"/>
  <c r="B1565" i="14"/>
  <c r="B1564" i="14"/>
  <c r="B1563" i="14"/>
  <c r="B1562" i="14"/>
  <c r="B1561" i="14"/>
  <c r="B1560" i="14"/>
  <c r="B1559" i="14"/>
  <c r="B1558" i="14"/>
  <c r="B1557" i="14"/>
  <c r="B1556" i="14"/>
  <c r="B1555" i="14"/>
  <c r="B1554" i="14"/>
  <c r="B1553" i="14"/>
  <c r="B1552" i="14"/>
  <c r="B1551" i="14"/>
  <c r="B1550" i="14"/>
  <c r="B1549" i="14"/>
  <c r="B1548" i="14"/>
  <c r="B1547" i="14"/>
  <c r="B1546" i="14"/>
  <c r="B1545" i="14"/>
  <c r="B1544" i="14"/>
  <c r="B1543" i="14"/>
  <c r="B1542" i="14"/>
  <c r="B1541" i="14"/>
  <c r="B1540" i="14"/>
  <c r="B1539" i="14"/>
  <c r="B1538" i="14"/>
  <c r="B1537" i="14"/>
  <c r="B1536" i="14"/>
  <c r="B1535" i="14"/>
  <c r="B1534" i="14"/>
  <c r="B1533" i="14"/>
  <c r="B1532" i="14"/>
  <c r="B1531" i="14"/>
  <c r="B1530" i="14"/>
  <c r="B1529" i="14"/>
  <c r="B1528" i="14"/>
  <c r="B1527" i="14"/>
  <c r="B1526" i="14"/>
  <c r="B1525" i="14"/>
  <c r="B1524" i="14"/>
  <c r="B1523" i="14"/>
  <c r="B1522" i="14"/>
  <c r="B1521" i="14"/>
  <c r="B1520" i="14"/>
  <c r="B1519" i="14"/>
  <c r="B1518" i="14"/>
  <c r="B1517" i="14"/>
  <c r="B1516" i="14"/>
  <c r="B1515" i="14"/>
  <c r="B1514" i="14"/>
  <c r="B1513" i="14"/>
  <c r="B1512" i="14"/>
  <c r="B1511" i="14"/>
  <c r="B1510" i="14"/>
  <c r="B1509" i="14"/>
  <c r="B1508" i="14"/>
  <c r="B1507" i="14"/>
  <c r="B1506" i="14"/>
  <c r="B1505" i="14"/>
  <c r="B1504" i="14"/>
  <c r="B1503" i="14"/>
  <c r="B1502" i="14"/>
  <c r="B1501" i="14"/>
  <c r="B1500" i="14"/>
  <c r="B1499" i="14"/>
  <c r="B1498" i="14"/>
  <c r="B1497" i="14"/>
  <c r="B1496" i="14"/>
  <c r="B1495" i="14"/>
  <c r="B1494" i="14"/>
  <c r="B1493" i="14"/>
  <c r="B1492" i="14"/>
  <c r="B1491" i="14"/>
  <c r="B1490" i="14"/>
  <c r="B1489" i="14"/>
  <c r="B1488" i="14"/>
  <c r="B1487" i="14"/>
  <c r="B1486" i="14"/>
  <c r="B1485" i="14"/>
  <c r="B1484" i="14"/>
  <c r="B3667" i="14"/>
  <c r="B3666" i="14"/>
  <c r="B3665" i="14"/>
  <c r="B3664" i="14"/>
  <c r="B3663" i="14"/>
  <c r="B3662" i="14"/>
  <c r="B3661" i="14"/>
  <c r="B3660" i="14"/>
  <c r="B3659" i="14"/>
  <c r="B3658" i="14"/>
  <c r="B3657" i="14"/>
  <c r="B3656" i="14"/>
  <c r="B3655" i="14"/>
  <c r="B3654" i="14"/>
  <c r="B3653" i="14"/>
  <c r="B3652" i="14"/>
  <c r="B3651" i="14"/>
  <c r="B3650" i="14"/>
  <c r="B3649" i="14"/>
  <c r="B3648" i="14"/>
  <c r="B1483" i="14"/>
  <c r="B1482" i="14"/>
  <c r="B1481" i="14"/>
  <c r="B1480" i="14"/>
  <c r="B1479" i="14"/>
  <c r="B1478" i="14"/>
  <c r="B1477" i="14"/>
  <c r="B1476" i="14"/>
  <c r="B1475" i="14"/>
  <c r="B1474" i="14"/>
  <c r="B1473" i="14"/>
  <c r="B1472" i="14"/>
  <c r="B1471" i="14"/>
  <c r="B1470" i="14"/>
  <c r="B1469" i="14"/>
  <c r="B1468" i="14"/>
  <c r="B1467" i="14"/>
  <c r="B1466" i="14"/>
  <c r="B1465" i="14"/>
  <c r="B1464" i="14"/>
  <c r="B3647" i="14"/>
  <c r="B3646" i="14"/>
  <c r="B3645" i="14"/>
  <c r="B3644" i="14"/>
  <c r="B3643" i="14"/>
  <c r="B3642" i="14"/>
  <c r="B3641" i="14"/>
  <c r="B3640" i="14"/>
  <c r="B3639" i="14"/>
  <c r="B3638" i="14"/>
  <c r="B3637" i="14"/>
  <c r="B3636" i="14"/>
  <c r="B3635" i="14"/>
  <c r="B3634" i="14"/>
  <c r="B3633" i="14"/>
  <c r="B3632" i="14"/>
  <c r="B3631" i="14"/>
  <c r="B3630" i="14"/>
  <c r="B3629" i="14"/>
  <c r="B3628" i="14"/>
  <c r="B3627" i="14"/>
  <c r="B3626" i="14"/>
  <c r="B3625" i="14"/>
  <c r="B3624" i="14"/>
  <c r="B3623" i="14"/>
  <c r="B3622" i="14"/>
  <c r="B3621" i="14"/>
  <c r="B3620" i="14"/>
  <c r="B3619" i="14"/>
  <c r="B3618" i="14"/>
  <c r="B3617" i="14"/>
  <c r="B3616" i="14"/>
  <c r="B3615" i="14"/>
  <c r="B3614" i="14"/>
  <c r="B3613" i="14"/>
  <c r="B3612" i="14"/>
  <c r="B3611" i="14"/>
  <c r="B3610" i="14"/>
  <c r="B3609" i="14"/>
  <c r="B3608" i="14"/>
  <c r="B3607" i="14"/>
  <c r="B3606" i="14"/>
  <c r="B3605" i="14"/>
  <c r="B3604" i="14"/>
  <c r="B3603" i="14"/>
  <c r="B3602" i="14"/>
  <c r="B3601" i="14"/>
  <c r="B3600" i="14"/>
  <c r="B3599" i="14"/>
  <c r="B3598" i="14"/>
  <c r="B3597" i="14"/>
  <c r="B3596" i="14"/>
  <c r="B3595" i="14"/>
  <c r="B3594" i="14"/>
  <c r="B3593" i="14"/>
  <c r="B3592" i="14"/>
  <c r="B3591" i="14"/>
  <c r="B3590" i="14"/>
  <c r="B3589" i="14"/>
  <c r="B3588" i="14"/>
  <c r="B3587" i="14"/>
  <c r="B3586" i="14"/>
  <c r="B3585" i="14"/>
  <c r="B3584" i="14"/>
  <c r="B3583" i="14"/>
  <c r="B3582" i="14"/>
  <c r="B3581" i="14"/>
  <c r="B3580" i="14"/>
  <c r="B3579" i="14"/>
  <c r="B3578" i="14"/>
  <c r="B3577" i="14"/>
  <c r="B3576" i="14"/>
  <c r="B3575" i="14"/>
  <c r="B3574" i="14"/>
  <c r="B3573" i="14"/>
  <c r="B3572" i="14"/>
  <c r="B3571" i="14"/>
  <c r="B3570" i="14"/>
  <c r="B3569" i="14"/>
  <c r="B3568" i="14"/>
  <c r="B1463" i="14"/>
  <c r="B1462" i="14"/>
  <c r="B1461" i="14"/>
  <c r="B1460" i="14"/>
  <c r="B1459" i="14"/>
  <c r="B1458" i="14"/>
  <c r="B1457" i="14"/>
  <c r="B1456" i="14"/>
  <c r="B1455" i="14"/>
  <c r="B1454" i="14"/>
  <c r="B1453" i="14"/>
  <c r="B1452" i="14"/>
  <c r="B1451" i="14"/>
  <c r="B1450" i="14"/>
  <c r="B1449" i="14"/>
  <c r="B1448" i="14"/>
  <c r="B1447" i="14"/>
  <c r="B1446" i="14"/>
  <c r="B1445" i="14"/>
  <c r="B1444" i="14"/>
  <c r="B1443" i="14"/>
  <c r="B1442" i="14"/>
  <c r="B1441" i="14"/>
  <c r="B1440" i="14"/>
  <c r="B1439" i="14"/>
  <c r="B1438" i="14"/>
  <c r="B1437" i="14"/>
  <c r="B1436" i="14"/>
  <c r="B1435" i="14"/>
  <c r="B1434" i="14"/>
  <c r="B1433" i="14"/>
  <c r="B1432" i="14"/>
  <c r="B1431" i="14"/>
  <c r="B1430" i="14"/>
  <c r="B1429" i="14"/>
  <c r="B1428" i="14"/>
  <c r="B1427" i="14"/>
  <c r="B1426" i="14"/>
  <c r="B1425" i="14"/>
  <c r="B1424" i="14"/>
  <c r="B1423" i="14"/>
  <c r="B1422" i="14"/>
  <c r="B1421" i="14"/>
  <c r="B1420" i="14"/>
  <c r="B1419" i="14"/>
  <c r="B1418" i="14"/>
  <c r="B1417" i="14"/>
  <c r="B1416" i="14"/>
  <c r="B1415" i="14"/>
  <c r="B1414" i="14"/>
  <c r="B1413" i="14"/>
  <c r="B1412" i="14"/>
  <c r="B1411" i="14"/>
  <c r="B1410" i="14"/>
  <c r="B1409" i="14"/>
  <c r="B1408" i="14"/>
  <c r="B1407" i="14"/>
  <c r="B1406" i="14"/>
  <c r="B1405" i="14"/>
  <c r="B1404" i="14"/>
  <c r="B3567" i="14"/>
  <c r="B3566" i="14"/>
  <c r="B3565" i="14"/>
  <c r="B3564" i="14"/>
  <c r="B3563" i="14"/>
  <c r="B3562" i="14"/>
  <c r="B3561" i="14"/>
  <c r="B3560" i="14"/>
  <c r="B3559" i="14"/>
  <c r="B3558" i="14"/>
  <c r="B3557" i="14"/>
  <c r="B3556" i="14"/>
  <c r="B3555" i="14"/>
  <c r="B3554" i="14"/>
  <c r="B3553" i="14"/>
  <c r="B3552" i="14"/>
  <c r="B3551" i="14"/>
  <c r="B3550" i="14"/>
  <c r="B3549" i="14"/>
  <c r="B3548" i="14"/>
  <c r="B3547" i="14"/>
  <c r="B3546" i="14"/>
  <c r="B3545" i="14"/>
  <c r="B3544" i="14"/>
  <c r="B3543" i="14"/>
  <c r="B3542" i="14"/>
  <c r="B3541" i="14"/>
  <c r="B3540" i="14"/>
  <c r="B3539" i="14"/>
  <c r="B3538" i="14"/>
  <c r="B3537" i="14"/>
  <c r="B3536" i="14"/>
  <c r="B3535" i="14"/>
  <c r="B3534" i="14"/>
  <c r="B3533" i="14"/>
  <c r="B3532" i="14"/>
  <c r="B3531" i="14"/>
  <c r="B3530" i="14"/>
  <c r="B3529" i="14"/>
  <c r="B3528" i="14"/>
  <c r="B1403" i="14"/>
  <c r="B1402" i="14"/>
  <c r="B1401" i="14"/>
  <c r="B1400" i="14"/>
  <c r="B1399" i="14"/>
  <c r="B1398" i="14"/>
  <c r="B1397" i="14"/>
  <c r="B1396" i="14"/>
  <c r="B1395" i="14"/>
  <c r="B1394" i="14"/>
  <c r="B1393" i="14"/>
  <c r="B1392" i="14"/>
  <c r="B1391" i="14"/>
  <c r="B1390" i="14"/>
  <c r="B1389" i="14"/>
  <c r="B1388" i="14"/>
  <c r="B1387" i="14"/>
  <c r="B1386" i="14"/>
  <c r="B1385" i="14"/>
  <c r="B1384" i="14"/>
  <c r="B1383" i="14"/>
  <c r="B1382" i="14"/>
  <c r="B1381" i="14"/>
  <c r="B1380" i="14"/>
  <c r="B1379" i="14"/>
  <c r="B1378" i="14"/>
  <c r="B1377" i="14"/>
  <c r="B1376" i="14"/>
  <c r="B1375" i="14"/>
  <c r="B1374" i="14"/>
  <c r="B1373" i="14"/>
  <c r="B1372" i="14"/>
  <c r="B1371" i="14"/>
  <c r="B1370" i="14"/>
  <c r="B1369" i="14"/>
  <c r="B3527" i="14"/>
  <c r="B3526" i="14"/>
  <c r="B3525" i="14"/>
  <c r="B3524" i="14"/>
  <c r="B3523" i="14"/>
  <c r="B3522" i="14"/>
  <c r="B3521" i="14"/>
  <c r="B3520" i="14"/>
  <c r="B3519" i="14"/>
  <c r="B3518" i="14"/>
  <c r="B3517" i="14"/>
  <c r="B3516" i="14"/>
  <c r="B3515" i="14"/>
  <c r="B3514" i="14"/>
  <c r="B3513" i="14"/>
  <c r="B3512" i="14"/>
  <c r="B3511" i="14"/>
  <c r="B3510" i="14"/>
  <c r="B3509" i="14"/>
  <c r="B3508" i="14"/>
  <c r="B3507" i="14"/>
  <c r="B3506" i="14"/>
  <c r="B3505" i="14"/>
  <c r="B3504" i="14"/>
  <c r="B3503" i="14"/>
  <c r="B3502" i="14"/>
  <c r="B3501" i="14"/>
  <c r="B3500" i="14"/>
  <c r="B3499" i="14"/>
  <c r="B3498" i="14"/>
  <c r="B3497" i="14"/>
  <c r="B3496" i="14"/>
  <c r="B3495" i="14"/>
  <c r="B3494" i="14"/>
  <c r="B3493" i="14"/>
  <c r="B3492" i="14"/>
  <c r="B1368" i="14"/>
  <c r="B1367" i="14"/>
  <c r="B1366" i="14"/>
  <c r="B1365" i="14"/>
  <c r="B1364" i="14"/>
  <c r="B1363" i="14"/>
  <c r="B1362" i="14"/>
  <c r="B1361" i="14"/>
  <c r="B1360" i="14"/>
  <c r="B3491" i="14"/>
  <c r="B3490" i="14"/>
  <c r="B3489" i="14"/>
  <c r="B3488" i="14"/>
  <c r="B3487" i="14"/>
  <c r="B3486" i="14"/>
  <c r="B3485" i="14"/>
  <c r="B3484" i="14"/>
  <c r="B3483" i="14"/>
  <c r="B3482" i="14"/>
  <c r="B3481" i="14"/>
  <c r="B3480" i="14"/>
  <c r="B3479" i="14"/>
  <c r="B3478" i="14"/>
  <c r="B3477" i="14"/>
  <c r="B3476" i="14"/>
  <c r="B3475" i="14"/>
  <c r="B3474" i="14"/>
  <c r="B3473" i="14"/>
  <c r="B3472" i="14"/>
  <c r="B1359" i="14"/>
  <c r="B1358" i="14"/>
  <c r="B1357" i="14"/>
  <c r="B1356" i="14"/>
  <c r="B1355" i="14"/>
  <c r="B1354" i="14"/>
  <c r="B1353" i="14"/>
  <c r="B1352" i="14"/>
  <c r="B1351" i="14"/>
  <c r="B1350" i="14"/>
  <c r="B1349" i="14"/>
  <c r="B1348" i="14"/>
  <c r="B1347" i="14"/>
  <c r="B1346" i="14"/>
  <c r="B1345" i="14"/>
  <c r="B1344" i="14"/>
  <c r="B1343" i="14"/>
  <c r="B1342" i="14"/>
  <c r="B1341" i="14"/>
  <c r="B1340" i="14"/>
  <c r="B1339" i="14"/>
  <c r="B1338" i="14"/>
  <c r="B1337" i="14"/>
  <c r="B1336" i="14"/>
  <c r="B1335" i="14"/>
  <c r="B1334" i="14"/>
  <c r="B1333" i="14"/>
  <c r="B1332" i="14"/>
  <c r="B1331" i="14"/>
  <c r="B1330" i="14"/>
  <c r="B1329" i="14"/>
  <c r="B1328" i="14"/>
  <c r="B1327" i="14"/>
  <c r="B1326" i="14"/>
  <c r="B1325" i="14"/>
  <c r="B1324" i="14"/>
  <c r="B1323" i="14"/>
  <c r="B1322" i="14"/>
  <c r="B1321" i="14"/>
  <c r="B1320" i="14"/>
  <c r="B3471" i="14"/>
  <c r="B3470" i="14"/>
  <c r="B3469" i="14"/>
  <c r="B3468" i="14"/>
  <c r="B3467" i="14"/>
  <c r="B3466" i="14"/>
  <c r="B3465" i="14"/>
  <c r="B3464" i="14"/>
  <c r="B3463" i="14"/>
  <c r="B3462" i="14"/>
  <c r="B3461" i="14"/>
  <c r="B3460" i="14"/>
  <c r="B3459" i="14"/>
  <c r="B3458" i="14"/>
  <c r="B3457" i="14"/>
  <c r="B3456" i="14"/>
  <c r="B3455" i="14"/>
  <c r="B3454" i="14"/>
  <c r="B3453" i="14"/>
  <c r="B3452" i="14"/>
  <c r="B3451" i="14"/>
  <c r="B3450" i="14"/>
  <c r="B3449" i="14"/>
  <c r="B3448" i="14"/>
  <c r="B3447" i="14"/>
  <c r="B3446" i="14"/>
  <c r="B3445" i="14"/>
  <c r="B3444" i="14"/>
  <c r="B3443" i="14"/>
  <c r="B3442" i="14"/>
  <c r="B3441" i="14"/>
  <c r="B3440" i="14"/>
  <c r="B3439" i="14"/>
  <c r="B3438" i="14"/>
  <c r="B3437" i="14"/>
  <c r="B3436" i="14"/>
  <c r="B3435" i="14"/>
  <c r="B3434" i="14"/>
  <c r="B3433" i="14"/>
  <c r="B3432" i="14"/>
  <c r="B1319" i="14"/>
  <c r="B1318" i="14"/>
  <c r="B1317" i="14"/>
  <c r="B1316" i="14"/>
  <c r="B1315" i="14"/>
  <c r="B1314" i="14"/>
  <c r="B1313" i="14"/>
  <c r="B1312" i="14"/>
  <c r="B1311" i="14"/>
  <c r="B1310" i="14"/>
  <c r="B1309" i="14"/>
  <c r="B1308" i="14"/>
  <c r="B1307" i="14"/>
  <c r="B1306" i="14"/>
  <c r="B1305" i="14"/>
  <c r="B1304" i="14"/>
  <c r="B1303" i="14"/>
  <c r="B1302" i="14"/>
  <c r="B1301" i="14"/>
  <c r="B1300" i="14"/>
  <c r="B1299" i="14"/>
  <c r="B1298" i="14"/>
  <c r="B1297" i="14"/>
  <c r="B1296" i="14"/>
  <c r="B1295" i="14"/>
  <c r="B1294" i="14"/>
  <c r="B1293" i="14"/>
  <c r="B1292" i="14"/>
  <c r="B1291" i="14"/>
  <c r="B1290" i="14"/>
  <c r="B1289" i="14"/>
  <c r="B1288" i="14"/>
  <c r="B1287" i="14"/>
  <c r="B1286" i="14"/>
  <c r="B1285" i="14"/>
  <c r="B1284" i="14"/>
  <c r="B1283" i="14"/>
  <c r="B1282" i="14"/>
  <c r="B1281" i="14"/>
  <c r="B1280" i="14"/>
  <c r="B3431" i="14"/>
  <c r="B3430" i="14"/>
  <c r="B3429" i="14"/>
  <c r="B3428" i="14"/>
  <c r="B3427" i="14"/>
  <c r="B3426" i="14"/>
  <c r="B3425" i="14"/>
  <c r="B3424" i="14"/>
  <c r="B3423" i="14"/>
  <c r="B3422" i="14"/>
  <c r="B3421" i="14"/>
  <c r="B3420" i="14"/>
  <c r="B3419" i="14"/>
  <c r="B3418" i="14"/>
  <c r="B3417" i="14"/>
  <c r="B3416" i="14"/>
  <c r="B3415" i="14"/>
  <c r="B3414" i="14"/>
  <c r="B3413" i="14"/>
  <c r="B3412" i="14"/>
  <c r="B1279" i="14"/>
  <c r="B1278" i="14"/>
  <c r="B1277" i="14"/>
  <c r="B1276" i="14"/>
  <c r="B1275" i="14"/>
  <c r="B1274" i="14"/>
  <c r="B1273" i="14"/>
  <c r="B1272" i="14"/>
  <c r="B1271" i="14"/>
  <c r="B1270" i="14"/>
  <c r="B1269" i="14"/>
  <c r="B1268" i="14"/>
  <c r="B1267" i="14"/>
  <c r="B1266" i="14"/>
  <c r="B1265" i="14"/>
  <c r="B1264" i="14"/>
  <c r="B1263" i="14"/>
  <c r="B1262" i="14"/>
  <c r="B1261" i="14"/>
  <c r="B1260" i="14"/>
  <c r="B1259" i="14"/>
  <c r="B1258" i="14"/>
  <c r="B1257" i="14"/>
  <c r="B1256" i="14"/>
  <c r="B1255" i="14"/>
  <c r="B1254" i="14"/>
  <c r="B1253" i="14"/>
  <c r="B1252" i="14"/>
  <c r="B1251" i="14"/>
  <c r="B1250" i="14"/>
  <c r="B1249" i="14"/>
  <c r="B1248" i="14"/>
  <c r="B1247" i="14"/>
  <c r="B1246" i="14"/>
  <c r="B1245" i="14"/>
  <c r="B1244" i="14"/>
  <c r="B1243" i="14"/>
  <c r="B1242" i="14"/>
  <c r="B1241" i="14"/>
  <c r="B1240" i="14"/>
  <c r="B1239" i="14"/>
  <c r="B1238" i="14"/>
  <c r="B1237" i="14"/>
  <c r="B1236" i="14"/>
  <c r="B1235" i="14"/>
  <c r="B1234" i="14"/>
  <c r="B1233" i="14"/>
  <c r="B1232" i="14"/>
  <c r="B1231" i="14"/>
  <c r="B1230" i="14"/>
  <c r="B1229" i="14"/>
  <c r="B1228" i="14"/>
  <c r="B1227" i="14"/>
  <c r="B1226" i="14"/>
  <c r="B1225" i="14"/>
  <c r="B1224" i="14"/>
  <c r="B1223" i="14"/>
  <c r="B1222" i="14"/>
  <c r="B1221" i="14"/>
  <c r="B1220" i="14"/>
  <c r="B3411" i="14"/>
  <c r="B3410" i="14"/>
  <c r="B3409" i="14"/>
  <c r="B3408" i="14"/>
  <c r="B3407" i="14"/>
  <c r="B3406" i="14"/>
  <c r="B3405" i="14"/>
  <c r="B3404" i="14"/>
  <c r="B3403" i="14"/>
  <c r="B3402" i="14"/>
  <c r="B3401" i="14"/>
  <c r="B3400" i="14"/>
  <c r="B3399" i="14"/>
  <c r="B3398" i="14"/>
  <c r="B3397" i="14"/>
  <c r="B3396" i="14"/>
  <c r="B3395" i="14"/>
  <c r="B3394" i="14"/>
  <c r="B3393" i="14"/>
  <c r="B3392" i="14"/>
  <c r="B3391" i="14"/>
  <c r="B3390" i="14"/>
  <c r="B3389" i="14"/>
  <c r="B3388" i="14"/>
  <c r="B3387" i="14"/>
  <c r="B3386" i="14"/>
  <c r="B3385" i="14"/>
  <c r="B3384" i="14"/>
  <c r="B3383" i="14"/>
  <c r="B3382" i="14"/>
  <c r="B3381" i="14"/>
  <c r="B3380" i="14"/>
  <c r="B3379" i="14"/>
  <c r="B3378" i="14"/>
  <c r="B3377" i="14"/>
  <c r="B3376" i="14"/>
  <c r="B3375" i="14"/>
  <c r="B3374" i="14"/>
  <c r="B3373" i="14"/>
  <c r="B3372" i="14"/>
  <c r="B3371" i="14"/>
  <c r="B3370" i="14"/>
  <c r="B3369" i="14"/>
  <c r="B3368" i="14"/>
  <c r="B3367" i="14"/>
  <c r="B3366" i="14"/>
  <c r="B3365" i="14"/>
  <c r="B3364" i="14"/>
  <c r="B3363" i="14"/>
  <c r="B3362" i="14"/>
  <c r="B3361" i="14"/>
  <c r="B3360" i="14"/>
  <c r="B3359" i="14"/>
  <c r="B3358" i="14"/>
  <c r="B3357" i="14"/>
  <c r="B3356" i="14"/>
  <c r="B3355" i="14"/>
  <c r="B3354" i="14"/>
  <c r="B3353" i="14"/>
  <c r="B3352" i="14"/>
  <c r="B3351" i="14"/>
  <c r="B3350" i="14"/>
  <c r="B3349" i="14"/>
  <c r="B3348" i="14"/>
  <c r="B3347" i="14"/>
  <c r="B3346" i="14"/>
  <c r="B3345" i="14"/>
  <c r="B3344" i="14"/>
  <c r="B3343" i="14"/>
  <c r="B3342" i="14"/>
  <c r="B3341" i="14"/>
  <c r="B3340" i="14"/>
  <c r="B3339" i="14"/>
  <c r="B3338" i="14"/>
  <c r="B3337" i="14"/>
  <c r="B3336" i="14"/>
  <c r="B3335" i="14"/>
  <c r="B3334" i="14"/>
  <c r="B3333" i="14"/>
  <c r="B3332" i="14"/>
  <c r="B3331" i="14"/>
  <c r="B3330" i="14"/>
  <c r="B3329" i="14"/>
  <c r="B3328" i="14"/>
  <c r="B3327" i="14"/>
  <c r="B3326" i="14"/>
  <c r="B3325" i="14"/>
  <c r="B3324" i="14"/>
  <c r="B3323" i="14"/>
  <c r="B3322" i="14"/>
  <c r="B3321" i="14"/>
  <c r="B3320" i="14"/>
  <c r="B3319" i="14"/>
  <c r="B3318" i="14"/>
  <c r="B3317" i="14"/>
  <c r="B3316" i="14"/>
  <c r="B3315" i="14"/>
  <c r="B3314" i="14"/>
  <c r="B3313" i="14"/>
  <c r="B3312" i="14"/>
  <c r="B1219" i="14"/>
  <c r="B1218" i="14"/>
  <c r="B1217" i="14"/>
  <c r="B1216" i="14"/>
  <c r="B1215" i="14"/>
  <c r="B1214" i="14"/>
  <c r="B1213" i="14"/>
  <c r="B1212" i="14"/>
  <c r="B1211" i="14"/>
  <c r="B1210" i="14"/>
  <c r="B1209" i="14"/>
  <c r="B1208" i="14"/>
  <c r="B1207" i="14"/>
  <c r="B1206" i="14"/>
  <c r="B3311" i="14"/>
  <c r="B3310" i="14"/>
  <c r="B3309" i="14"/>
  <c r="B3308" i="14"/>
  <c r="B3307" i="14"/>
  <c r="B3306" i="14"/>
  <c r="B1205" i="14"/>
  <c r="B1204" i="14"/>
  <c r="B1203" i="14"/>
  <c r="B1202" i="14"/>
  <c r="B1201" i="14"/>
  <c r="B1200" i="14"/>
  <c r="B1199" i="14"/>
  <c r="B1198" i="14"/>
  <c r="B1197" i="14"/>
  <c r="B1196" i="14"/>
  <c r="B1195" i="14"/>
  <c r="B1194" i="14"/>
  <c r="B1193" i="14"/>
  <c r="B1192" i="14"/>
  <c r="B1191" i="14"/>
  <c r="B1190" i="14"/>
  <c r="B1189" i="14"/>
  <c r="B1188" i="14"/>
  <c r="B1187" i="14"/>
  <c r="B1186" i="14"/>
  <c r="B1185" i="14"/>
  <c r="B1184" i="14"/>
  <c r="B1183" i="14"/>
  <c r="B1182" i="14"/>
  <c r="B1181" i="14"/>
  <c r="B1180" i="14"/>
  <c r="B1179" i="14"/>
  <c r="B1178" i="14"/>
  <c r="B1177" i="14"/>
  <c r="B1176" i="14"/>
  <c r="B1175" i="14"/>
  <c r="B1174" i="14"/>
  <c r="B1173" i="14"/>
  <c r="B1172" i="14"/>
  <c r="B1171" i="14"/>
  <c r="B1170" i="14"/>
  <c r="B1169" i="14"/>
  <c r="B1168" i="14"/>
  <c r="B1167" i="14"/>
  <c r="B1166" i="14"/>
  <c r="B1165" i="14"/>
  <c r="B1164" i="14"/>
  <c r="B1163" i="14"/>
  <c r="B1162" i="14"/>
  <c r="B1161" i="14"/>
  <c r="B1160" i="14"/>
  <c r="B1159" i="14"/>
  <c r="B1158" i="14"/>
  <c r="B1157" i="14"/>
  <c r="B1156" i="14"/>
  <c r="B1155" i="14"/>
  <c r="B1154" i="14"/>
  <c r="B1153" i="14"/>
  <c r="B1152" i="14"/>
  <c r="B1151" i="14"/>
  <c r="B1150" i="14"/>
  <c r="B1149" i="14"/>
  <c r="B1148" i="14"/>
  <c r="B1147" i="14"/>
  <c r="B1146" i="14"/>
  <c r="B1145" i="14"/>
  <c r="B1144" i="14"/>
  <c r="B1143" i="14"/>
  <c r="B1142" i="14"/>
  <c r="B1141" i="14"/>
  <c r="B1140" i="14"/>
  <c r="B1139" i="14"/>
  <c r="B1138" i="14"/>
  <c r="B1137" i="14"/>
  <c r="B1136" i="14"/>
  <c r="B1135" i="14"/>
  <c r="B1134" i="14"/>
  <c r="B1133" i="14"/>
  <c r="B1132" i="14"/>
  <c r="B1131" i="14"/>
  <c r="B1130" i="14"/>
  <c r="B1129" i="14"/>
  <c r="B1128" i="14"/>
  <c r="B1127" i="14"/>
  <c r="B1126" i="14"/>
  <c r="B1125" i="14"/>
  <c r="B1124" i="14"/>
  <c r="B1123" i="14"/>
  <c r="B1122" i="14"/>
  <c r="B1121" i="14"/>
  <c r="B1120" i="14"/>
  <c r="B1119" i="14"/>
  <c r="B1118" i="14"/>
  <c r="B1117" i="14"/>
  <c r="B1116" i="14"/>
  <c r="B1115" i="14"/>
  <c r="B1114" i="14"/>
  <c r="B1113" i="14"/>
  <c r="B1112" i="14"/>
  <c r="B1111" i="14"/>
  <c r="B1110" i="14"/>
  <c r="B1109" i="14"/>
  <c r="B1108" i="14"/>
  <c r="B1107" i="14"/>
  <c r="B1106" i="14"/>
  <c r="B1105" i="14"/>
  <c r="B1104" i="14"/>
  <c r="B1103" i="14"/>
  <c r="B1102" i="14"/>
  <c r="B1101" i="14"/>
  <c r="B1100" i="14"/>
  <c r="B1099" i="14"/>
  <c r="B1098" i="14"/>
  <c r="B1097" i="14"/>
  <c r="B1096" i="14"/>
  <c r="B1095" i="14"/>
  <c r="B1094" i="14"/>
  <c r="B1093" i="14"/>
  <c r="B1092" i="14"/>
  <c r="B1091" i="14"/>
  <c r="B1090" i="14"/>
  <c r="B1089" i="14"/>
  <c r="B1088" i="14"/>
  <c r="B1087" i="14"/>
  <c r="B1086" i="14"/>
  <c r="B1085" i="14"/>
  <c r="B1084" i="14"/>
  <c r="B1083" i="14"/>
  <c r="B1082" i="14"/>
  <c r="B1081" i="14"/>
  <c r="B1080" i="14"/>
  <c r="B1079" i="14"/>
  <c r="B1078" i="14"/>
  <c r="B1077" i="14"/>
  <c r="B1076" i="14"/>
  <c r="B1075" i="14"/>
  <c r="B1074" i="14"/>
  <c r="B1073" i="14"/>
  <c r="B1072" i="14"/>
  <c r="B1071" i="14"/>
  <c r="B1070" i="14"/>
  <c r="B1069" i="14"/>
  <c r="B1068" i="14"/>
  <c r="B1067" i="14"/>
  <c r="B1066" i="14"/>
  <c r="B1065" i="14"/>
  <c r="B1064" i="14"/>
  <c r="B1063" i="14"/>
  <c r="B1062" i="14"/>
  <c r="B1061" i="14"/>
  <c r="B1060" i="14"/>
  <c r="B1059" i="14"/>
  <c r="B1058" i="14"/>
  <c r="B1057" i="14"/>
  <c r="B1056" i="14"/>
  <c r="B1055" i="14"/>
  <c r="B1054" i="14"/>
  <c r="B1053" i="14"/>
  <c r="B1052" i="14"/>
  <c r="B1051" i="14"/>
  <c r="B1050" i="14"/>
  <c r="B1049" i="14"/>
  <c r="B1048" i="14"/>
  <c r="B1047" i="14"/>
  <c r="B1046" i="14"/>
  <c r="B3305" i="14"/>
  <c r="B3304" i="14"/>
  <c r="B3303" i="14"/>
  <c r="B3302" i="14"/>
  <c r="B3301" i="14"/>
  <c r="B3300" i="14"/>
  <c r="B3299" i="14"/>
  <c r="B3298" i="14"/>
  <c r="B3297" i="14"/>
  <c r="B3296" i="14"/>
  <c r="B3295" i="14"/>
  <c r="B3294" i="14"/>
  <c r="B3293" i="14"/>
  <c r="B3292" i="14"/>
  <c r="B3291" i="14"/>
  <c r="B3290" i="14"/>
  <c r="B3289" i="14"/>
  <c r="B3288" i="14"/>
  <c r="B3287" i="14"/>
  <c r="B3286" i="14"/>
  <c r="B3285" i="14"/>
  <c r="B3284" i="14"/>
  <c r="B3283" i="14"/>
  <c r="B3282" i="14"/>
  <c r="B3281" i="14"/>
  <c r="B3280" i="14"/>
  <c r="B3279" i="14"/>
  <c r="B3278" i="14"/>
  <c r="B3277" i="14"/>
  <c r="B3276" i="14"/>
  <c r="B3275" i="14"/>
  <c r="B3274" i="14"/>
  <c r="B3273" i="14"/>
  <c r="B3272" i="14"/>
  <c r="B3271" i="14"/>
  <c r="B3270" i="14"/>
  <c r="B3269" i="14"/>
  <c r="B3268" i="14"/>
  <c r="B3267" i="14"/>
  <c r="B3266" i="14"/>
  <c r="B1045" i="14"/>
  <c r="B1044" i="14"/>
  <c r="B1043" i="14"/>
  <c r="B1042" i="14"/>
  <c r="B1041" i="14"/>
  <c r="B1040" i="14"/>
  <c r="B1039" i="14"/>
  <c r="B1038" i="14"/>
  <c r="B1037" i="14"/>
  <c r="B1036" i="14"/>
  <c r="B1035" i="14"/>
  <c r="B1034" i="14"/>
  <c r="B1033" i="14"/>
  <c r="B1032" i="14"/>
  <c r="B1031" i="14"/>
  <c r="B1030" i="14"/>
  <c r="B1029" i="14"/>
  <c r="B1028" i="14"/>
  <c r="B1027" i="14"/>
  <c r="B1026" i="14"/>
  <c r="B1025" i="14"/>
  <c r="B1024" i="14"/>
  <c r="B1023" i="14"/>
  <c r="B1022" i="14"/>
  <c r="B1021" i="14"/>
  <c r="B1020" i="14"/>
  <c r="B1019" i="14"/>
  <c r="B1018" i="14"/>
  <c r="B1017" i="14"/>
  <c r="B1016" i="14"/>
  <c r="B1015" i="14"/>
  <c r="B1014" i="14"/>
  <c r="B1013" i="14"/>
  <c r="B1012" i="14"/>
  <c r="B1011" i="14"/>
  <c r="B1010" i="14"/>
  <c r="B1009" i="14"/>
  <c r="B1008" i="14"/>
  <c r="B1007" i="14"/>
  <c r="B1006" i="14"/>
  <c r="B1005" i="14"/>
  <c r="B1004" i="14"/>
  <c r="B1003" i="14"/>
  <c r="B1002" i="14"/>
  <c r="B1001" i="14"/>
  <c r="B1000" i="14"/>
  <c r="B999" i="14"/>
  <c r="B998" i="14"/>
  <c r="B997" i="14"/>
  <c r="B996" i="14"/>
  <c r="B995" i="14"/>
  <c r="B994" i="14"/>
  <c r="B993" i="14"/>
  <c r="B992" i="14"/>
  <c r="B991" i="14"/>
  <c r="B990" i="14"/>
  <c r="B989" i="14"/>
  <c r="B988" i="14"/>
  <c r="B987" i="14"/>
  <c r="B986" i="14"/>
  <c r="B985" i="14"/>
  <c r="B984" i="14"/>
  <c r="B983" i="14"/>
  <c r="B982" i="14"/>
  <c r="B981" i="14"/>
  <c r="B980" i="14"/>
  <c r="B979" i="14"/>
  <c r="B978" i="14"/>
  <c r="B977" i="14"/>
  <c r="B976" i="14"/>
  <c r="B975" i="14"/>
  <c r="B974" i="14"/>
  <c r="B973" i="14"/>
  <c r="B972" i="14"/>
  <c r="B971" i="14"/>
  <c r="B970" i="14"/>
  <c r="B969" i="14"/>
  <c r="B968" i="14"/>
  <c r="B967" i="14"/>
  <c r="B966" i="14"/>
  <c r="B965" i="14"/>
  <c r="B964" i="14"/>
  <c r="B963" i="14"/>
  <c r="B962" i="14"/>
  <c r="B961" i="14"/>
  <c r="B960" i="14"/>
  <c r="B959" i="14"/>
  <c r="B958" i="14"/>
  <c r="B957" i="14"/>
  <c r="B956" i="14"/>
  <c r="B955" i="14"/>
  <c r="B954" i="14"/>
  <c r="B953" i="14"/>
  <c r="B952" i="14"/>
  <c r="B951" i="14"/>
  <c r="B950" i="14"/>
  <c r="B949" i="14"/>
  <c r="B948" i="14"/>
  <c r="B947" i="14"/>
  <c r="B946" i="14"/>
  <c r="B945" i="14"/>
  <c r="B944" i="14"/>
  <c r="B943" i="14"/>
  <c r="B942" i="14"/>
  <c r="B941" i="14"/>
  <c r="B940" i="14"/>
  <c r="B939" i="14"/>
  <c r="B938" i="14"/>
  <c r="B937" i="14"/>
  <c r="B936" i="14"/>
  <c r="B935" i="14"/>
  <c r="B934" i="14"/>
  <c r="B933" i="14"/>
  <c r="B932" i="14"/>
  <c r="B931" i="14"/>
  <c r="B930" i="14"/>
  <c r="B929" i="14"/>
  <c r="B928" i="14"/>
  <c r="B927" i="14"/>
  <c r="B926" i="14"/>
  <c r="B3265" i="14"/>
  <c r="B3264" i="14"/>
  <c r="B3263" i="14"/>
  <c r="B3262" i="14"/>
  <c r="B3261" i="14"/>
  <c r="B3260" i="14"/>
  <c r="B3259" i="14"/>
  <c r="B3258" i="14"/>
  <c r="B3257" i="14"/>
  <c r="B3256" i="14"/>
  <c r="B3255" i="14"/>
  <c r="B3254" i="14"/>
  <c r="B3253" i="14"/>
  <c r="B3252" i="14"/>
  <c r="B3251" i="14"/>
  <c r="B3250" i="14"/>
  <c r="B3249" i="14"/>
  <c r="B3248" i="14"/>
  <c r="B3247" i="14"/>
  <c r="B3246" i="14"/>
  <c r="B925" i="14"/>
  <c r="B924" i="14"/>
  <c r="B923" i="14"/>
  <c r="B922" i="14"/>
  <c r="B921" i="14"/>
  <c r="B920" i="14"/>
  <c r="B919" i="14"/>
  <c r="B918" i="14"/>
  <c r="B917" i="14"/>
  <c r="B916" i="14"/>
  <c r="B915" i="14"/>
  <c r="B914" i="14"/>
  <c r="B913" i="14"/>
  <c r="B912" i="14"/>
  <c r="B911" i="14"/>
  <c r="B910" i="14"/>
  <c r="B909" i="14"/>
  <c r="B908" i="14"/>
  <c r="B907" i="14"/>
  <c r="B906" i="14"/>
  <c r="B905" i="14"/>
  <c r="B904" i="14"/>
  <c r="B903" i="14"/>
  <c r="B902" i="14"/>
  <c r="B901" i="14"/>
  <c r="B900" i="14"/>
  <c r="B899" i="14"/>
  <c r="B898" i="14"/>
  <c r="B897" i="14"/>
  <c r="B896" i="14"/>
  <c r="B895" i="14"/>
  <c r="B894" i="14"/>
  <c r="B893" i="14"/>
  <c r="B892" i="14"/>
  <c r="B891" i="14"/>
  <c r="B890" i="14"/>
  <c r="B889" i="14"/>
  <c r="B888" i="14"/>
  <c r="B887" i="14"/>
  <c r="B886" i="14"/>
  <c r="B885" i="14"/>
  <c r="B884" i="14"/>
  <c r="B883" i="14"/>
  <c r="B882" i="14"/>
  <c r="B881" i="14"/>
  <c r="B880" i="14"/>
  <c r="B879" i="14"/>
  <c r="B878" i="14"/>
  <c r="B877" i="14"/>
  <c r="B876" i="14"/>
  <c r="B875" i="14"/>
  <c r="B874" i="14"/>
  <c r="B873" i="14"/>
  <c r="B872" i="14"/>
  <c r="B871" i="14"/>
  <c r="B870" i="14"/>
  <c r="B869" i="14"/>
  <c r="B868" i="14"/>
  <c r="B867" i="14"/>
  <c r="B866" i="14"/>
  <c r="B3245" i="14"/>
  <c r="B3244" i="14"/>
  <c r="B3243" i="14"/>
  <c r="B3242" i="14"/>
  <c r="B3241" i="14"/>
  <c r="B3240" i="14"/>
  <c r="B3239" i="14"/>
  <c r="B3238" i="14"/>
  <c r="B3237" i="14"/>
  <c r="B3236" i="14"/>
  <c r="B3235" i="14"/>
  <c r="B3234" i="14"/>
  <c r="B3233" i="14"/>
  <c r="B3232" i="14"/>
  <c r="B3231" i="14"/>
  <c r="B3230" i="14"/>
  <c r="B3229" i="14"/>
  <c r="B3228" i="14"/>
  <c r="B3227" i="14"/>
  <c r="B3226" i="14"/>
  <c r="B865" i="14"/>
  <c r="B864" i="14"/>
  <c r="B863" i="14"/>
  <c r="B862" i="14"/>
  <c r="B861" i="14"/>
  <c r="B860" i="14"/>
  <c r="B859" i="14"/>
  <c r="B858" i="14"/>
  <c r="B857" i="14"/>
  <c r="B856" i="14"/>
  <c r="B855" i="14"/>
  <c r="B854" i="14"/>
  <c r="B853" i="14"/>
  <c r="B852" i="14"/>
  <c r="B851" i="14"/>
  <c r="B850" i="14"/>
  <c r="B849" i="14"/>
  <c r="B848" i="14"/>
  <c r="B847" i="14"/>
  <c r="B846" i="14"/>
  <c r="B3225" i="14"/>
  <c r="B3224" i="14"/>
  <c r="B3223" i="14"/>
  <c r="B3222" i="14"/>
  <c r="B3221" i="14"/>
  <c r="B3220" i="14"/>
  <c r="B3219" i="14"/>
  <c r="B3218" i="14"/>
  <c r="B3217" i="14"/>
  <c r="B3216" i="14"/>
  <c r="B3215" i="14"/>
  <c r="B3214" i="14"/>
  <c r="B3213" i="14"/>
  <c r="B3212" i="14"/>
  <c r="B3211" i="14"/>
  <c r="B3210" i="14"/>
  <c r="B3209" i="14"/>
  <c r="B3208" i="14"/>
  <c r="B3207" i="14"/>
  <c r="B3206" i="14"/>
  <c r="B845" i="14"/>
  <c r="B844" i="14"/>
  <c r="B843" i="14"/>
  <c r="B842" i="14"/>
  <c r="B841" i="14"/>
  <c r="B840" i="14"/>
  <c r="B839" i="14"/>
  <c r="B838" i="14"/>
  <c r="B837" i="14"/>
  <c r="B836" i="14"/>
  <c r="B835" i="14"/>
  <c r="B834" i="14"/>
  <c r="B833" i="14"/>
  <c r="B832" i="14"/>
  <c r="B831" i="14"/>
  <c r="B830" i="14"/>
  <c r="B829" i="14"/>
  <c r="B828" i="14"/>
  <c r="B827" i="14"/>
  <c r="B826" i="14"/>
  <c r="B825" i="14"/>
  <c r="B824" i="14"/>
  <c r="B823" i="14"/>
  <c r="B822" i="14"/>
  <c r="B821" i="14"/>
  <c r="B820" i="14"/>
  <c r="B819" i="14"/>
  <c r="B818" i="14"/>
  <c r="B817" i="14"/>
  <c r="B816" i="14"/>
  <c r="B815" i="14"/>
  <c r="B814" i="14"/>
  <c r="B813" i="14"/>
  <c r="B812" i="14"/>
  <c r="B811" i="14"/>
  <c r="B810" i="14"/>
  <c r="B809" i="14"/>
  <c r="B808" i="14"/>
  <c r="B807" i="14"/>
  <c r="B806" i="14"/>
  <c r="B3205" i="14"/>
  <c r="B3204" i="14"/>
  <c r="B3203" i="14"/>
  <c r="B3202" i="14"/>
  <c r="B3201" i="14"/>
  <c r="B3200" i="14"/>
  <c r="B3199" i="14"/>
  <c r="B3198" i="14"/>
  <c r="B3197" i="14"/>
  <c r="B3196" i="14"/>
  <c r="B3195" i="14"/>
  <c r="B3194" i="14"/>
  <c r="B3193" i="14"/>
  <c r="B3192" i="14"/>
  <c r="B3191" i="14"/>
  <c r="B3190" i="14"/>
  <c r="B3189" i="14"/>
  <c r="B3188" i="14"/>
  <c r="B3187" i="14"/>
  <c r="B3186" i="14"/>
  <c r="B3185" i="14"/>
  <c r="B3184" i="14"/>
  <c r="B3183" i="14"/>
  <c r="B3182" i="14"/>
  <c r="B3181" i="14"/>
  <c r="B3180" i="14"/>
  <c r="B3179" i="14"/>
  <c r="B3178" i="14"/>
  <c r="B3177" i="14"/>
  <c r="B3176" i="14"/>
  <c r="B3175" i="14"/>
  <c r="B3174" i="14"/>
  <c r="B3173" i="14"/>
  <c r="B3172" i="14"/>
  <c r="B3171" i="14"/>
  <c r="B3170" i="14"/>
  <c r="B3169" i="14"/>
  <c r="B3168" i="14"/>
  <c r="B3167" i="14"/>
  <c r="B3166" i="14"/>
  <c r="B3165" i="14"/>
  <c r="B3164" i="14"/>
  <c r="B3163" i="14"/>
  <c r="B3162" i="14"/>
  <c r="B3161" i="14"/>
  <c r="B3160" i="14"/>
  <c r="B3159" i="14"/>
  <c r="B3158" i="14"/>
  <c r="B3157" i="14"/>
  <c r="B3156" i="14"/>
  <c r="B3155" i="14"/>
  <c r="B3154" i="14"/>
  <c r="B3153" i="14"/>
  <c r="B3152" i="14"/>
  <c r="B3151" i="14"/>
  <c r="B3150" i="14"/>
  <c r="B3149" i="14"/>
  <c r="B805" i="14"/>
  <c r="B804" i="14"/>
  <c r="B803" i="14"/>
  <c r="B802" i="14"/>
  <c r="B801" i="14"/>
  <c r="B800" i="14"/>
  <c r="B799" i="14"/>
  <c r="B798" i="14"/>
  <c r="B797" i="14"/>
  <c r="B796" i="14"/>
  <c r="B795" i="14"/>
  <c r="B794" i="14"/>
  <c r="B793" i="14"/>
  <c r="B792" i="14"/>
  <c r="B791" i="14"/>
  <c r="B790" i="14"/>
  <c r="B789" i="14"/>
  <c r="B788" i="14"/>
  <c r="B787" i="14"/>
  <c r="B786" i="14"/>
  <c r="B785" i="14"/>
  <c r="B784" i="14"/>
  <c r="B783" i="14"/>
  <c r="B3148" i="14"/>
  <c r="B3147" i="14"/>
  <c r="B3146" i="14"/>
  <c r="B3145" i="14"/>
  <c r="B3144" i="14"/>
  <c r="B3143" i="14"/>
  <c r="B3142" i="14"/>
  <c r="B3141" i="14"/>
  <c r="B3140" i="14"/>
  <c r="B3139" i="14"/>
  <c r="B3138" i="14"/>
  <c r="B3137" i="14"/>
  <c r="B3136" i="14"/>
  <c r="B3135" i="14"/>
  <c r="B3134" i="14"/>
  <c r="B3133" i="14"/>
  <c r="B3132" i="14"/>
  <c r="B3131" i="14"/>
  <c r="B3130" i="14"/>
  <c r="B3129" i="14"/>
  <c r="B3128" i="14"/>
  <c r="B3127" i="14"/>
  <c r="B3126" i="14"/>
  <c r="B3125" i="14"/>
  <c r="B3124" i="14"/>
  <c r="B3123" i="14"/>
  <c r="B3122" i="14"/>
  <c r="B3121" i="14"/>
  <c r="B3120" i="14"/>
  <c r="B3119" i="14"/>
  <c r="B3118" i="14"/>
  <c r="B3117" i="14"/>
  <c r="B3116" i="14"/>
  <c r="B3115" i="14"/>
  <c r="B3114" i="14"/>
  <c r="B3113" i="14"/>
  <c r="B3112" i="14"/>
  <c r="B3111" i="14"/>
  <c r="B3110" i="14"/>
  <c r="B3109" i="14"/>
  <c r="B3108" i="14"/>
  <c r="B3107" i="14"/>
  <c r="B3106" i="14"/>
  <c r="B3105" i="14"/>
  <c r="B3104" i="14"/>
  <c r="B3103" i="14"/>
  <c r="B3102" i="14"/>
  <c r="B3101" i="14"/>
  <c r="B3100" i="14"/>
  <c r="B3099" i="14"/>
  <c r="B3098" i="14"/>
  <c r="B3097" i="14"/>
  <c r="B3096" i="14"/>
  <c r="B3095" i="14"/>
  <c r="B3094" i="14"/>
  <c r="B3093" i="14"/>
  <c r="B3092" i="14"/>
  <c r="B3091" i="14"/>
  <c r="B3090" i="14"/>
  <c r="B3089" i="14"/>
  <c r="B782" i="14"/>
  <c r="B781" i="14"/>
  <c r="B780" i="14"/>
  <c r="B779" i="14"/>
  <c r="B778" i="14"/>
  <c r="B777" i="14"/>
  <c r="B776" i="14"/>
  <c r="B775" i="14"/>
  <c r="B774" i="14"/>
  <c r="B773" i="14"/>
  <c r="B772" i="14"/>
  <c r="B771" i="14"/>
  <c r="B770" i="14"/>
  <c r="B769" i="14"/>
  <c r="B768" i="14"/>
  <c r="B767" i="14"/>
  <c r="B766" i="14"/>
  <c r="B765" i="14"/>
  <c r="B764" i="14"/>
  <c r="B763" i="14"/>
  <c r="B762" i="14"/>
  <c r="B761" i="14"/>
  <c r="B760" i="14"/>
  <c r="B759" i="14"/>
  <c r="B758" i="14"/>
  <c r="B757" i="14"/>
  <c r="B756" i="14"/>
  <c r="B755" i="14"/>
  <c r="B754" i="14"/>
  <c r="B753" i="14"/>
  <c r="B752" i="14"/>
  <c r="B751" i="14"/>
  <c r="B750" i="14"/>
  <c r="B749" i="14"/>
  <c r="B748" i="14"/>
  <c r="B747" i="14"/>
  <c r="B746" i="14"/>
  <c r="B745" i="14"/>
  <c r="B744" i="14"/>
  <c r="B743" i="14"/>
  <c r="B742" i="14"/>
  <c r="B741" i="14"/>
  <c r="B740" i="14"/>
  <c r="B739" i="14"/>
  <c r="B738" i="14"/>
  <c r="B737" i="14"/>
  <c r="B736" i="14"/>
  <c r="B735" i="14"/>
  <c r="B734" i="14"/>
  <c r="B733" i="14"/>
  <c r="B732" i="14"/>
  <c r="B731" i="14"/>
  <c r="B730" i="14"/>
  <c r="B729" i="14"/>
  <c r="B728" i="14"/>
  <c r="B727" i="14"/>
  <c r="B726" i="14"/>
  <c r="B725" i="14"/>
  <c r="B724" i="14"/>
  <c r="B723" i="14"/>
  <c r="B722" i="14"/>
  <c r="B721" i="14"/>
  <c r="B720" i="14"/>
  <c r="B719" i="14"/>
  <c r="B718" i="14"/>
  <c r="B717" i="14"/>
  <c r="B716" i="14"/>
  <c r="B715" i="14"/>
  <c r="B714" i="14"/>
  <c r="B713" i="14"/>
  <c r="B712" i="14"/>
  <c r="B711" i="14"/>
  <c r="B710" i="14"/>
  <c r="B709" i="14"/>
  <c r="B708" i="14"/>
  <c r="B707" i="14"/>
  <c r="B706" i="14"/>
  <c r="B705" i="14"/>
  <c r="B704" i="14"/>
  <c r="B703" i="14"/>
  <c r="B3088" i="14"/>
  <c r="B3087" i="14"/>
  <c r="B3086" i="14"/>
  <c r="B3085" i="14"/>
  <c r="B3084" i="14"/>
  <c r="B3083" i="14"/>
  <c r="B3082" i="14"/>
  <c r="B3081" i="14"/>
  <c r="B3080" i="14"/>
  <c r="B3079" i="14"/>
  <c r="B3078" i="14"/>
  <c r="B3077" i="14"/>
  <c r="B3076" i="14"/>
  <c r="B3075" i="14"/>
  <c r="B3074" i="14"/>
  <c r="B3073" i="14"/>
  <c r="B3072" i="14"/>
  <c r="B3071" i="14"/>
  <c r="B3070" i="14"/>
  <c r="B3069" i="14"/>
  <c r="B3068" i="14"/>
  <c r="B3067" i="14"/>
  <c r="B3066" i="14"/>
  <c r="B3065" i="14"/>
  <c r="B3064" i="14"/>
  <c r="B3063" i="14"/>
  <c r="B3062" i="14"/>
  <c r="B3061" i="14"/>
  <c r="B3060" i="14"/>
  <c r="B3059" i="14"/>
  <c r="B3058" i="14"/>
  <c r="B3057" i="14"/>
  <c r="B3056" i="14"/>
  <c r="B3055" i="14"/>
  <c r="B3054" i="14"/>
  <c r="B3053" i="14"/>
  <c r="B3052" i="14"/>
  <c r="B3051" i="14"/>
  <c r="B3050" i="14"/>
  <c r="B3049" i="14"/>
  <c r="B3048" i="14"/>
  <c r="B3047" i="14"/>
  <c r="B3046" i="14"/>
  <c r="B3045" i="14"/>
  <c r="B3044" i="14"/>
  <c r="B3043" i="14"/>
  <c r="B3042" i="14"/>
  <c r="B3041" i="14"/>
  <c r="B3040" i="14"/>
  <c r="B3039" i="14"/>
  <c r="B3038" i="14"/>
  <c r="B3037" i="14"/>
  <c r="B3036" i="14"/>
  <c r="B3035" i="14"/>
  <c r="B3034" i="14"/>
  <c r="B3033" i="14"/>
  <c r="B3032" i="14"/>
  <c r="B3031" i="14"/>
  <c r="B3030" i="14"/>
  <c r="B3029" i="14"/>
  <c r="B702" i="14"/>
  <c r="B701" i="14"/>
  <c r="B700" i="14"/>
  <c r="B699" i="14"/>
  <c r="B698" i="14"/>
  <c r="B697" i="14"/>
  <c r="B696" i="14"/>
  <c r="B695" i="14"/>
  <c r="B694" i="14"/>
  <c r="B693" i="14"/>
  <c r="B692" i="14"/>
  <c r="B691" i="14"/>
  <c r="B690" i="14"/>
  <c r="B689" i="14"/>
  <c r="B688" i="14"/>
  <c r="B687" i="14"/>
  <c r="B686" i="14"/>
  <c r="B685" i="14"/>
  <c r="B684" i="14"/>
  <c r="B683" i="14"/>
  <c r="B682" i="14"/>
  <c r="B681" i="14"/>
  <c r="B680" i="14"/>
  <c r="B679" i="14"/>
  <c r="B678" i="14"/>
  <c r="B677" i="14"/>
  <c r="B676" i="14"/>
  <c r="B675" i="14"/>
  <c r="B674" i="14"/>
  <c r="B673" i="14"/>
  <c r="B672" i="14"/>
  <c r="B671" i="14"/>
  <c r="B670" i="14"/>
  <c r="B669" i="14"/>
  <c r="B668" i="14"/>
  <c r="B667" i="14"/>
  <c r="B666" i="14"/>
  <c r="B665" i="14"/>
  <c r="B664" i="14"/>
  <c r="B663" i="14"/>
  <c r="B3028" i="14"/>
  <c r="B3027" i="14"/>
  <c r="B3026" i="14"/>
  <c r="B3025" i="14"/>
  <c r="B3024" i="14"/>
  <c r="B3023" i="14"/>
  <c r="B3022" i="14"/>
  <c r="B3021" i="14"/>
  <c r="B3020" i="14"/>
  <c r="B3019" i="14"/>
  <c r="B3018" i="14"/>
  <c r="B3017" i="14"/>
  <c r="B3016" i="14"/>
  <c r="B3015" i="14"/>
  <c r="B3014" i="14"/>
  <c r="B3013" i="14"/>
  <c r="B3012" i="14"/>
  <c r="B3011" i="14"/>
  <c r="B3010" i="14"/>
  <c r="B3009" i="14"/>
  <c r="B662" i="14"/>
  <c r="B661" i="14"/>
  <c r="B660" i="14"/>
  <c r="B659" i="14"/>
  <c r="B658" i="14"/>
  <c r="B657" i="14"/>
  <c r="B656" i="14"/>
  <c r="B655" i="14"/>
  <c r="B654" i="14"/>
  <c r="B653" i="14"/>
  <c r="B652" i="14"/>
  <c r="B651" i="14"/>
  <c r="B650" i="14"/>
  <c r="B649" i="14"/>
  <c r="B648" i="14"/>
  <c r="B647" i="14"/>
  <c r="B646" i="14"/>
  <c r="B645" i="14"/>
  <c r="B644" i="14"/>
  <c r="B643" i="14"/>
  <c r="B3008" i="14"/>
  <c r="B3007" i="14"/>
  <c r="B3006" i="14"/>
  <c r="B3005" i="14"/>
  <c r="B3004" i="14"/>
  <c r="B3003" i="14"/>
  <c r="B3002" i="14"/>
  <c r="B3001" i="14"/>
  <c r="B3000" i="14"/>
  <c r="B2999" i="14"/>
  <c r="B2998" i="14"/>
  <c r="B2997" i="14"/>
  <c r="B2996" i="14"/>
  <c r="B2995" i="14"/>
  <c r="B2994" i="14"/>
  <c r="B2993" i="14"/>
  <c r="B2992" i="14"/>
  <c r="B2991" i="14"/>
  <c r="B2990" i="14"/>
  <c r="B2989" i="14"/>
  <c r="B2988" i="14"/>
  <c r="B2987" i="14"/>
  <c r="B2986" i="14"/>
  <c r="B2985" i="14"/>
  <c r="B2984" i="14"/>
  <c r="B2983" i="14"/>
  <c r="B2982" i="14"/>
  <c r="B2981" i="14"/>
  <c r="B2980" i="14"/>
  <c r="B2979" i="14"/>
  <c r="B2978" i="14"/>
  <c r="B2977" i="14"/>
  <c r="B2976" i="14"/>
  <c r="B2975" i="14"/>
  <c r="B2974" i="14"/>
  <c r="B2973" i="14"/>
  <c r="B2972" i="14"/>
  <c r="B2971" i="14"/>
  <c r="B2970" i="14"/>
  <c r="B2969" i="14"/>
  <c r="B2968" i="14"/>
  <c r="B2967" i="14"/>
  <c r="B2966" i="14"/>
  <c r="B2965" i="14"/>
  <c r="B2964" i="14"/>
  <c r="B2963" i="14"/>
  <c r="B2962" i="14"/>
  <c r="B2961" i="14"/>
  <c r="B2960" i="14"/>
  <c r="B2959" i="14"/>
  <c r="B2958" i="14"/>
  <c r="B2957" i="14"/>
  <c r="B2956" i="14"/>
  <c r="B2955" i="14"/>
  <c r="B2954" i="14"/>
  <c r="B2953" i="14"/>
  <c r="B2952" i="14"/>
  <c r="B642" i="14"/>
  <c r="B641" i="14"/>
  <c r="B640" i="14"/>
  <c r="B639" i="14"/>
  <c r="B638" i="14"/>
  <c r="B637" i="14"/>
  <c r="B636" i="14"/>
  <c r="B635" i="14"/>
  <c r="B634" i="14"/>
  <c r="B633" i="14"/>
  <c r="B632" i="14"/>
  <c r="B631" i="14"/>
  <c r="B630" i="14"/>
  <c r="B629" i="14"/>
  <c r="B628" i="14"/>
  <c r="B627" i="14"/>
  <c r="B626" i="14"/>
  <c r="B625" i="14"/>
  <c r="B624" i="14"/>
  <c r="B623" i="14"/>
  <c r="B622" i="14"/>
  <c r="B621" i="14"/>
  <c r="B620" i="14"/>
  <c r="B619" i="14"/>
  <c r="B618" i="14"/>
  <c r="B617" i="14"/>
  <c r="B616" i="14"/>
  <c r="B615" i="14"/>
  <c r="B614" i="14"/>
  <c r="B613" i="14"/>
  <c r="B612" i="14"/>
  <c r="B611" i="14"/>
  <c r="B610" i="14"/>
  <c r="B609" i="14"/>
  <c r="B608" i="14"/>
  <c r="B607" i="14"/>
  <c r="B606" i="14"/>
  <c r="B605" i="14"/>
  <c r="B604" i="14"/>
  <c r="B603" i="14"/>
  <c r="B602" i="14"/>
  <c r="B601" i="14"/>
  <c r="B600" i="14"/>
  <c r="B599" i="14"/>
  <c r="B598" i="14"/>
  <c r="B597" i="14"/>
  <c r="B596" i="14"/>
  <c r="B595" i="14"/>
  <c r="B594" i="14"/>
  <c r="B593" i="14"/>
  <c r="B592" i="14"/>
  <c r="B591" i="14"/>
  <c r="B590" i="14"/>
  <c r="B589" i="14"/>
  <c r="B588" i="14"/>
  <c r="B587" i="14"/>
  <c r="B586" i="14"/>
  <c r="B585" i="14"/>
  <c r="B584" i="14"/>
  <c r="B583" i="14"/>
  <c r="B2951" i="14"/>
  <c r="B2950" i="14"/>
  <c r="B2949" i="14"/>
  <c r="B2948" i="14"/>
  <c r="B2947" i="14"/>
  <c r="B2946" i="14"/>
  <c r="B2945" i="14"/>
  <c r="B2944" i="14"/>
  <c r="B2943" i="14"/>
  <c r="B2942" i="14"/>
  <c r="B2941" i="14"/>
  <c r="B2940" i="14"/>
  <c r="B2939" i="14"/>
  <c r="B2938" i="14"/>
  <c r="B2937" i="14"/>
  <c r="B2936" i="14"/>
  <c r="B2935" i="14"/>
  <c r="B2934" i="14"/>
  <c r="B2933" i="14"/>
  <c r="B2932" i="14"/>
  <c r="B2931" i="14"/>
  <c r="B2930" i="14"/>
  <c r="B2929" i="14"/>
  <c r="B2928" i="14"/>
  <c r="B2927" i="14"/>
  <c r="B2926" i="14"/>
  <c r="B2925" i="14"/>
  <c r="B2924" i="14"/>
  <c r="B2923" i="14"/>
  <c r="B2922" i="14"/>
  <c r="B2921" i="14"/>
  <c r="B2920" i="14"/>
  <c r="B2919" i="14"/>
  <c r="B2918" i="14"/>
  <c r="B2917" i="14"/>
  <c r="B2916" i="14"/>
  <c r="B2915" i="14"/>
  <c r="B2914" i="14"/>
  <c r="B2913" i="14"/>
  <c r="B2912" i="14"/>
  <c r="B582" i="14"/>
  <c r="B581" i="14"/>
  <c r="B580" i="14"/>
  <c r="B579" i="14"/>
  <c r="B578" i="14"/>
  <c r="B577" i="14"/>
  <c r="B576" i="14"/>
  <c r="B575" i="14"/>
  <c r="B574" i="14"/>
  <c r="B573" i="14"/>
  <c r="B572" i="14"/>
  <c r="B571" i="14"/>
  <c r="B570" i="14"/>
  <c r="B569" i="14"/>
  <c r="B568" i="14"/>
  <c r="B567" i="14"/>
  <c r="B566" i="14"/>
  <c r="B565" i="14"/>
  <c r="B564" i="14"/>
  <c r="B563" i="14"/>
  <c r="B562" i="14"/>
  <c r="B561" i="14"/>
  <c r="B560" i="14"/>
  <c r="B559" i="14"/>
  <c r="B558" i="14"/>
  <c r="B557" i="14"/>
  <c r="B556" i="14"/>
  <c r="B555" i="14"/>
  <c r="B554" i="14"/>
  <c r="B553" i="14"/>
  <c r="B552" i="14"/>
  <c r="B551" i="14"/>
  <c r="B550" i="14"/>
  <c r="B549" i="14"/>
  <c r="B548" i="14"/>
  <c r="B547" i="14"/>
  <c r="B546" i="14"/>
  <c r="B545" i="14"/>
  <c r="B544" i="14"/>
  <c r="B543" i="14"/>
  <c r="B542" i="14"/>
  <c r="B541" i="14"/>
  <c r="B540" i="14"/>
  <c r="B539" i="14"/>
  <c r="B538" i="14"/>
  <c r="B537" i="14"/>
  <c r="B536" i="14"/>
  <c r="B535" i="14"/>
  <c r="B534" i="14"/>
  <c r="B533" i="14"/>
  <c r="B532" i="14"/>
  <c r="B531" i="14"/>
  <c r="B530" i="14"/>
  <c r="B529" i="14"/>
  <c r="B528" i="14"/>
  <c r="B527" i="14"/>
  <c r="B526" i="14"/>
  <c r="B525" i="14"/>
  <c r="B524" i="14"/>
  <c r="B523" i="14"/>
  <c r="B2911" i="14"/>
  <c r="B2910" i="14"/>
  <c r="B2909" i="14"/>
  <c r="B2908" i="14"/>
  <c r="B2907" i="14"/>
  <c r="B2906" i="14"/>
  <c r="B2905" i="14"/>
  <c r="B2904" i="14"/>
  <c r="B2903" i="14"/>
  <c r="B2902" i="14"/>
  <c r="B2901" i="14"/>
  <c r="B2900" i="14"/>
  <c r="B2899" i="14"/>
  <c r="B2898" i="14"/>
  <c r="B2897" i="14"/>
  <c r="B2896" i="14"/>
  <c r="B2895" i="14"/>
  <c r="B2894" i="14"/>
  <c r="B2893" i="14"/>
  <c r="B2892" i="14"/>
  <c r="B522" i="14"/>
  <c r="B521" i="14"/>
  <c r="B520" i="14"/>
  <c r="B519" i="14"/>
  <c r="B518" i="14"/>
  <c r="B517" i="14"/>
  <c r="B516" i="14"/>
  <c r="B515" i="14"/>
  <c r="B514" i="14"/>
  <c r="B513" i="14"/>
  <c r="B512" i="14"/>
  <c r="B511" i="14"/>
  <c r="B510" i="14"/>
  <c r="B509" i="14"/>
  <c r="B508" i="14"/>
  <c r="B507" i="14"/>
  <c r="B506" i="14"/>
  <c r="B505" i="14"/>
  <c r="B504" i="14"/>
  <c r="B503" i="14"/>
  <c r="B502" i="14"/>
  <c r="B501" i="14"/>
  <c r="B500" i="14"/>
  <c r="B499" i="14"/>
  <c r="B498" i="14"/>
  <c r="B497" i="14"/>
  <c r="B496" i="14"/>
  <c r="B495" i="14"/>
  <c r="B494" i="14"/>
  <c r="B493" i="14"/>
  <c r="B492" i="14"/>
  <c r="B491" i="14"/>
  <c r="B490" i="14"/>
  <c r="B489" i="14"/>
  <c r="B488" i="14"/>
  <c r="B487" i="14"/>
  <c r="B486" i="14"/>
  <c r="B485" i="14"/>
  <c r="B484" i="14"/>
  <c r="B483" i="14"/>
  <c r="B2891" i="14"/>
  <c r="B2890" i="14"/>
  <c r="B2889" i="14"/>
  <c r="B2888" i="14"/>
  <c r="B2887" i="14"/>
  <c r="B2886" i="14"/>
  <c r="B2885" i="14"/>
  <c r="B2884" i="14"/>
  <c r="B2883" i="14"/>
  <c r="B2882" i="14"/>
  <c r="B2881" i="14"/>
  <c r="B2880" i="14"/>
  <c r="B2879" i="14"/>
  <c r="B2878" i="14"/>
  <c r="B2877" i="14"/>
  <c r="B2876" i="14"/>
  <c r="B2875" i="14"/>
  <c r="B2874" i="14"/>
  <c r="B2873" i="14"/>
  <c r="B2872" i="14"/>
  <c r="B2871" i="14"/>
  <c r="B2870" i="14"/>
  <c r="B2869" i="14"/>
  <c r="B2868" i="14"/>
  <c r="B2867" i="14"/>
  <c r="B2866" i="14"/>
  <c r="B2865" i="14"/>
  <c r="B2864" i="14"/>
  <c r="B2863" i="14"/>
  <c r="B2862" i="14"/>
  <c r="B2861" i="14"/>
  <c r="B2860" i="14"/>
  <c r="B2859" i="14"/>
  <c r="B2858" i="14"/>
  <c r="B2857" i="14"/>
  <c r="B2856" i="14"/>
  <c r="B2855" i="14"/>
  <c r="B2854" i="14"/>
  <c r="B2853" i="14"/>
  <c r="B2852" i="14"/>
  <c r="B2851" i="14"/>
  <c r="B2850" i="14"/>
  <c r="B2849" i="14"/>
  <c r="B2848" i="14"/>
  <c r="B2847" i="14"/>
  <c r="B2846" i="14"/>
  <c r="B2845" i="14"/>
  <c r="B2844" i="14"/>
  <c r="B2843" i="14"/>
  <c r="B2842" i="14"/>
  <c r="B2841" i="14"/>
  <c r="B2840" i="14"/>
  <c r="B2839" i="14"/>
  <c r="B2838" i="14"/>
  <c r="B2837" i="14"/>
  <c r="B2836" i="14"/>
  <c r="B2835" i="14"/>
  <c r="B2834" i="14"/>
  <c r="B2833" i="14"/>
  <c r="B2832" i="14"/>
  <c r="B2831" i="14"/>
  <c r="B2830" i="14"/>
  <c r="B2829" i="14"/>
  <c r="B2828" i="14"/>
  <c r="B2827" i="14"/>
  <c r="B2826" i="14"/>
  <c r="B2825" i="14"/>
  <c r="B2824" i="14"/>
  <c r="B2823" i="14"/>
  <c r="B2822" i="14"/>
  <c r="B2821" i="14"/>
  <c r="B2820" i="14"/>
  <c r="B2819" i="14"/>
  <c r="B2818" i="14"/>
  <c r="B2817" i="14"/>
  <c r="B2816" i="14"/>
  <c r="B2815" i="14"/>
  <c r="B2814" i="14"/>
  <c r="B2813" i="14"/>
  <c r="B2812" i="14"/>
  <c r="B2811" i="14"/>
  <c r="B2810" i="14"/>
  <c r="B2809" i="14"/>
  <c r="B2808" i="14"/>
  <c r="B2807" i="14"/>
  <c r="B2806" i="14"/>
  <c r="B2805" i="14"/>
  <c r="B2804" i="14"/>
  <c r="B2803" i="14"/>
  <c r="B2802" i="14"/>
  <c r="B2801" i="14"/>
  <c r="B2800" i="14"/>
  <c r="B2799" i="14"/>
  <c r="B2798" i="14"/>
  <c r="B2797" i="14"/>
  <c r="B2796" i="14"/>
  <c r="B2795" i="14"/>
  <c r="B2794" i="14"/>
  <c r="B2793" i="14"/>
  <c r="B2792" i="14"/>
  <c r="B2791" i="14"/>
  <c r="B2790" i="14"/>
  <c r="B2789" i="14"/>
  <c r="B2788" i="14"/>
  <c r="B2787" i="14"/>
  <c r="B2786" i="14"/>
  <c r="B2785" i="14"/>
  <c r="B2784" i="14"/>
  <c r="B2783" i="14"/>
  <c r="B2782" i="14"/>
  <c r="B2781" i="14"/>
  <c r="B2780" i="14"/>
  <c r="B2779" i="14"/>
  <c r="B2778" i="14"/>
  <c r="B2777" i="14"/>
  <c r="B2776" i="14"/>
  <c r="B2775" i="14"/>
  <c r="B2774" i="14"/>
  <c r="B2773" i="14"/>
  <c r="B2772" i="14"/>
  <c r="B2771" i="14"/>
  <c r="B2770" i="14"/>
  <c r="B2769" i="14"/>
  <c r="B2768" i="14"/>
  <c r="B2767" i="14"/>
  <c r="B2766" i="14"/>
  <c r="B2765" i="14"/>
  <c r="B2764" i="14"/>
  <c r="B2763" i="14"/>
  <c r="B2762" i="14"/>
  <c r="B2761" i="14"/>
  <c r="B2760" i="14"/>
  <c r="B2759" i="14"/>
  <c r="B2758" i="14"/>
  <c r="B2757" i="14"/>
  <c r="B2756" i="14"/>
  <c r="B2755" i="14"/>
  <c r="B2754" i="14"/>
  <c r="B2753" i="14"/>
  <c r="B2752" i="14"/>
  <c r="B2751" i="14"/>
  <c r="B2750" i="14"/>
  <c r="B2749" i="14"/>
  <c r="B2748" i="14"/>
  <c r="B482" i="14"/>
  <c r="B481" i="14"/>
  <c r="B480" i="14"/>
  <c r="B479" i="14"/>
  <c r="B478" i="14"/>
  <c r="B477" i="14"/>
  <c r="B476" i="14"/>
  <c r="B475" i="14"/>
  <c r="B474" i="14"/>
  <c r="B473" i="14"/>
  <c r="B472" i="14"/>
  <c r="B471" i="14"/>
  <c r="B470" i="14"/>
  <c r="B469" i="14"/>
  <c r="B468" i="14"/>
  <c r="B467" i="14"/>
  <c r="B466" i="14"/>
  <c r="B465" i="14"/>
  <c r="B464" i="14"/>
  <c r="B463" i="14"/>
  <c r="B2747" i="14"/>
  <c r="B2746" i="14"/>
  <c r="B2745" i="14"/>
  <c r="B2744" i="14"/>
  <c r="B2743" i="14"/>
  <c r="B2742" i="14"/>
  <c r="B2741" i="14"/>
  <c r="B2740" i="14"/>
  <c r="B2739" i="14"/>
  <c r="B2738" i="14"/>
  <c r="B2737" i="14"/>
  <c r="B2736" i="14"/>
  <c r="B2735" i="14"/>
  <c r="B2734" i="14"/>
  <c r="B2733" i="14"/>
  <c r="B2732" i="14"/>
  <c r="B2731" i="14"/>
  <c r="B2730" i="14"/>
  <c r="B2729" i="14"/>
  <c r="B2728" i="14"/>
  <c r="B2727" i="14"/>
  <c r="B2726" i="14"/>
  <c r="B2725" i="14"/>
  <c r="B2724" i="14"/>
  <c r="B2723" i="14"/>
  <c r="B2722" i="14"/>
  <c r="B2721" i="14"/>
  <c r="B2720" i="14"/>
  <c r="B2719" i="14"/>
  <c r="B2718" i="14"/>
  <c r="B2717" i="14"/>
  <c r="B2716" i="14"/>
  <c r="B2715" i="14"/>
  <c r="B2714" i="14"/>
  <c r="B2713" i="14"/>
  <c r="B2712" i="14"/>
  <c r="B2711" i="14"/>
  <c r="B2710" i="14"/>
  <c r="B2709" i="14"/>
  <c r="B2708" i="14"/>
  <c r="B2707" i="14"/>
  <c r="B2706" i="14"/>
  <c r="B2705" i="14"/>
  <c r="B2704" i="14"/>
  <c r="B2703" i="14"/>
  <c r="B2702" i="14"/>
  <c r="B2701" i="14"/>
  <c r="B2700" i="14"/>
  <c r="B2699" i="14"/>
  <c r="B2698" i="14"/>
  <c r="B2697" i="14"/>
  <c r="B2696" i="14"/>
  <c r="B2695" i="14"/>
  <c r="B2694" i="14"/>
  <c r="B2693" i="14"/>
  <c r="B2692" i="14"/>
  <c r="B2691" i="14"/>
  <c r="B2690" i="14"/>
  <c r="B2689" i="14"/>
  <c r="B2688" i="14"/>
  <c r="B2687" i="14"/>
  <c r="B2686" i="14"/>
  <c r="B2685" i="14"/>
  <c r="B2684" i="14"/>
  <c r="B2683" i="14"/>
  <c r="B2682" i="14"/>
  <c r="B2681" i="14"/>
  <c r="B2680" i="14"/>
  <c r="B2679" i="14"/>
  <c r="B2678" i="14"/>
  <c r="B2677" i="14"/>
  <c r="B2676" i="14"/>
  <c r="B2675" i="14"/>
  <c r="B2674" i="14"/>
  <c r="B2673" i="14"/>
  <c r="B2672" i="14"/>
  <c r="B2671" i="14"/>
  <c r="B2670" i="14"/>
  <c r="B2669" i="14"/>
  <c r="B2668" i="14"/>
  <c r="B2667" i="14"/>
  <c r="B2666" i="14"/>
  <c r="B2665" i="14"/>
  <c r="B2664" i="14"/>
  <c r="B2663" i="14"/>
  <c r="B2662" i="14"/>
  <c r="B2661" i="14"/>
  <c r="B2660" i="14"/>
  <c r="B2659" i="14"/>
  <c r="B2658" i="14"/>
  <c r="B2657" i="14"/>
  <c r="B2656" i="14"/>
  <c r="B2655" i="14"/>
  <c r="B2654" i="14"/>
  <c r="B2653" i="14"/>
  <c r="B2652" i="14"/>
  <c r="B2651" i="14"/>
  <c r="B2650" i="14"/>
  <c r="B2649" i="14"/>
  <c r="B2648" i="14"/>
  <c r="B2647" i="14"/>
  <c r="B2646" i="14"/>
  <c r="B2645" i="14"/>
  <c r="B2644" i="14"/>
  <c r="B2643" i="14"/>
  <c r="B2642" i="14"/>
  <c r="B2641" i="14"/>
  <c r="B2640" i="14"/>
  <c r="B2639" i="14"/>
  <c r="B2638" i="14"/>
  <c r="B2637" i="14"/>
  <c r="B2636" i="14"/>
  <c r="B2635" i="14"/>
  <c r="B2634" i="14"/>
  <c r="B2633" i="14"/>
  <c r="B2632" i="14"/>
  <c r="B2631" i="14"/>
  <c r="B2630" i="14"/>
  <c r="B2629" i="14"/>
  <c r="B2628" i="14"/>
  <c r="B2627" i="14"/>
  <c r="B2626" i="14"/>
  <c r="B2625" i="14"/>
  <c r="B2624" i="14"/>
  <c r="B2623" i="14"/>
  <c r="B2622" i="14"/>
  <c r="B2621" i="14"/>
  <c r="B2620" i="14"/>
  <c r="B2619" i="14"/>
  <c r="B2618" i="14"/>
  <c r="B2617" i="14"/>
  <c r="B2616" i="14"/>
  <c r="B2615" i="14"/>
  <c r="B2614" i="14"/>
  <c r="B2613" i="14"/>
  <c r="B2612" i="14"/>
  <c r="B2611" i="14"/>
  <c r="B2610" i="14"/>
  <c r="B2609" i="14"/>
  <c r="B2608" i="14"/>
  <c r="B2607" i="14"/>
  <c r="B2606" i="14"/>
  <c r="B2605" i="14"/>
  <c r="B2604" i="14"/>
  <c r="B2603" i="14"/>
  <c r="B2602" i="14"/>
  <c r="B2601" i="14"/>
  <c r="B2600" i="14"/>
  <c r="B2599" i="14"/>
  <c r="B2598" i="14"/>
  <c r="B2597" i="14"/>
  <c r="B2596" i="14"/>
  <c r="B2595" i="14"/>
  <c r="B2594" i="14"/>
  <c r="B2593" i="14"/>
  <c r="B2592" i="14"/>
  <c r="B2591" i="14"/>
  <c r="B2590" i="14"/>
  <c r="B2589" i="14"/>
  <c r="B2588" i="14"/>
  <c r="B462" i="14"/>
  <c r="B461" i="14"/>
  <c r="B460" i="14"/>
  <c r="B459" i="14"/>
  <c r="B458" i="14"/>
  <c r="B457" i="14"/>
  <c r="B456" i="14"/>
  <c r="B455" i="14"/>
  <c r="B454" i="14"/>
  <c r="B453" i="14"/>
  <c r="B452" i="14"/>
  <c r="B451" i="14"/>
  <c r="B450" i="14"/>
  <c r="B449" i="14"/>
  <c r="B448" i="14"/>
  <c r="B447" i="14"/>
  <c r="B446" i="14"/>
  <c r="B445" i="14"/>
  <c r="B444" i="14"/>
  <c r="B443" i="14"/>
  <c r="B442" i="14"/>
  <c r="B441" i="14"/>
  <c r="B440" i="14"/>
  <c r="B439" i="14"/>
  <c r="B438" i="14"/>
  <c r="B437" i="14"/>
  <c r="B436" i="14"/>
  <c r="B435" i="14"/>
  <c r="B434" i="14"/>
  <c r="B433" i="14"/>
  <c r="B432" i="14"/>
  <c r="B431" i="14"/>
  <c r="B430" i="14"/>
  <c r="B429" i="14"/>
  <c r="B428" i="14"/>
  <c r="B427" i="14"/>
  <c r="B426" i="14"/>
  <c r="B425" i="14"/>
  <c r="B424" i="14"/>
  <c r="B423" i="14"/>
  <c r="B422" i="14"/>
  <c r="B421" i="14"/>
  <c r="B420" i="14"/>
  <c r="B419" i="14"/>
  <c r="B418" i="14"/>
  <c r="B417" i="14"/>
  <c r="B416" i="14"/>
  <c r="B415" i="14"/>
  <c r="B414" i="14"/>
  <c r="B413" i="14"/>
  <c r="B412" i="14"/>
  <c r="B411" i="14"/>
  <c r="B410" i="14"/>
  <c r="B409" i="14"/>
  <c r="B408" i="14"/>
  <c r="B407" i="14"/>
  <c r="B406" i="14"/>
  <c r="B405" i="14"/>
  <c r="B404" i="14"/>
  <c r="B403" i="14"/>
  <c r="B402" i="14"/>
  <c r="B401" i="14"/>
  <c r="B400" i="14"/>
  <c r="B399" i="14"/>
  <c r="B398" i="14"/>
  <c r="B397" i="14"/>
  <c r="B396" i="14"/>
  <c r="B395" i="14"/>
  <c r="B394" i="14"/>
  <c r="B393" i="14"/>
  <c r="B392" i="14"/>
  <c r="B391" i="14"/>
  <c r="B390" i="14"/>
  <c r="B389" i="14"/>
  <c r="B388" i="14"/>
  <c r="B387" i="14"/>
  <c r="B386" i="14"/>
  <c r="B385" i="14"/>
  <c r="B384" i="14"/>
  <c r="B383" i="14"/>
  <c r="B2587" i="14"/>
  <c r="B2586" i="14"/>
  <c r="B2585" i="14"/>
  <c r="B2584" i="14"/>
  <c r="B2583" i="14"/>
  <c r="B2582" i="14"/>
  <c r="B2581" i="14"/>
  <c r="B2580" i="14"/>
  <c r="B2579" i="14"/>
  <c r="B2578" i="14"/>
  <c r="B2577" i="14"/>
  <c r="B2576" i="14"/>
  <c r="B2575" i="14"/>
  <c r="B2574" i="14"/>
  <c r="B2573" i="14"/>
  <c r="B2572" i="14"/>
  <c r="B2571" i="14"/>
  <c r="B2570" i="14"/>
  <c r="B2569" i="14"/>
  <c r="B2568" i="14"/>
  <c r="B382" i="14"/>
  <c r="B381" i="14"/>
  <c r="B380" i="14"/>
  <c r="B379" i="14"/>
  <c r="B378" i="14"/>
  <c r="B377" i="14"/>
  <c r="B376" i="14"/>
  <c r="B375" i="14"/>
  <c r="B374" i="14"/>
  <c r="B373" i="14"/>
  <c r="B372" i="14"/>
  <c r="B371" i="14"/>
  <c r="B370" i="14"/>
  <c r="B369" i="14"/>
  <c r="B368" i="14"/>
  <c r="B367" i="14"/>
  <c r="B366" i="14"/>
  <c r="B365" i="14"/>
  <c r="B364" i="14"/>
  <c r="B363" i="14"/>
  <c r="B362" i="14"/>
  <c r="B361" i="14"/>
  <c r="B360" i="14"/>
  <c r="B359" i="14"/>
  <c r="B358" i="14"/>
  <c r="B357" i="14"/>
  <c r="B356" i="14"/>
  <c r="B355" i="14"/>
  <c r="B354" i="14"/>
  <c r="B353" i="14"/>
  <c r="B352" i="14"/>
  <c r="B351" i="14"/>
  <c r="B350" i="14"/>
  <c r="B349" i="14"/>
  <c r="B348" i="14"/>
  <c r="B347" i="14"/>
  <c r="B346" i="14"/>
  <c r="B345" i="14"/>
  <c r="B344" i="14"/>
  <c r="B343" i="14"/>
  <c r="B2567" i="14"/>
  <c r="B2566" i="14"/>
  <c r="B2565" i="14"/>
  <c r="B2564" i="14"/>
  <c r="B2563" i="14"/>
  <c r="B2562" i="14"/>
  <c r="B2561" i="14"/>
  <c r="B2560" i="14"/>
  <c r="B2559" i="14"/>
  <c r="B2558" i="14"/>
  <c r="B2557" i="14"/>
  <c r="B2556" i="14"/>
  <c r="B2555" i="14"/>
  <c r="B2554" i="14"/>
  <c r="B2553" i="14"/>
  <c r="B2552" i="14"/>
  <c r="B2551" i="14"/>
  <c r="B2550" i="14"/>
  <c r="B2549" i="14"/>
  <c r="B2548" i="14"/>
  <c r="B2547" i="14"/>
  <c r="B2546" i="14"/>
  <c r="B2545" i="14"/>
  <c r="B2544" i="14"/>
  <c r="B2543" i="14"/>
  <c r="B2542" i="14"/>
  <c r="B2541" i="14"/>
  <c r="B2540" i="14"/>
  <c r="B2539" i="14"/>
  <c r="B2538" i="14"/>
  <c r="B2537" i="14"/>
  <c r="B2536" i="14"/>
  <c r="B2535" i="14"/>
  <c r="B2534" i="14"/>
  <c r="B2533" i="14"/>
  <c r="B2532" i="14"/>
  <c r="B2531" i="14"/>
  <c r="B2530" i="14"/>
  <c r="B2529" i="14"/>
  <c r="B2528" i="14"/>
  <c r="B2527" i="14"/>
  <c r="B2526" i="14"/>
  <c r="B2525" i="14"/>
  <c r="B2524" i="14"/>
  <c r="B2523" i="14"/>
  <c r="B2522" i="14"/>
  <c r="B2521" i="14"/>
  <c r="B2520" i="14"/>
  <c r="B2519" i="14"/>
  <c r="B2518" i="14"/>
  <c r="B2517" i="14"/>
  <c r="B2516" i="14"/>
  <c r="B2515" i="14"/>
  <c r="B2514" i="14"/>
  <c r="B2513" i="14"/>
  <c r="B2512" i="14"/>
  <c r="B2511" i="14"/>
  <c r="B2510" i="14"/>
  <c r="B2509" i="14"/>
  <c r="B2508" i="14"/>
  <c r="B342" i="14"/>
  <c r="B341" i="14"/>
  <c r="B340" i="14"/>
  <c r="B339" i="14"/>
  <c r="B338" i="14"/>
  <c r="B337" i="14"/>
  <c r="B336" i="14"/>
  <c r="B335" i="14"/>
  <c r="B334" i="14"/>
  <c r="B333" i="14"/>
  <c r="B332" i="14"/>
  <c r="B331" i="14"/>
  <c r="B330" i="14"/>
  <c r="B329" i="14"/>
  <c r="B328" i="14"/>
  <c r="B327" i="14"/>
  <c r="B326" i="14"/>
  <c r="B325" i="14"/>
  <c r="B324" i="14"/>
  <c r="B323" i="14"/>
  <c r="B2507" i="14"/>
  <c r="B2506" i="14"/>
  <c r="B2505" i="14"/>
  <c r="B2504" i="14"/>
  <c r="B2503" i="14"/>
  <c r="B2502" i="14"/>
  <c r="B2501" i="14"/>
  <c r="B2500" i="14"/>
  <c r="B2499" i="14"/>
  <c r="B2498" i="14"/>
  <c r="B2497" i="14"/>
  <c r="B2496" i="14"/>
  <c r="B2495" i="14"/>
  <c r="B2494" i="14"/>
  <c r="B2493" i="14"/>
  <c r="B2492" i="14"/>
  <c r="B2491" i="14"/>
  <c r="B2490" i="14"/>
  <c r="B2489" i="14"/>
  <c r="B2488" i="14"/>
  <c r="B2487" i="14"/>
  <c r="B2486" i="14"/>
  <c r="B2485" i="14"/>
  <c r="B2484" i="14"/>
  <c r="B2483" i="14"/>
  <c r="B2482" i="14"/>
  <c r="B2481" i="14"/>
  <c r="B2480" i="14"/>
  <c r="B2479" i="14"/>
  <c r="B2478" i="14"/>
  <c r="B2477" i="14"/>
  <c r="B2476" i="14"/>
  <c r="B2475" i="14"/>
  <c r="B2474" i="14"/>
  <c r="B2473" i="14"/>
  <c r="B2472" i="14"/>
  <c r="B2471" i="14"/>
  <c r="B2470" i="14"/>
  <c r="B2469" i="14"/>
  <c r="B2468" i="14"/>
  <c r="B2467" i="14"/>
  <c r="B2466" i="14"/>
  <c r="B2465" i="14"/>
  <c r="B2464" i="14"/>
  <c r="B2463" i="14"/>
  <c r="B2462" i="14"/>
  <c r="B2461" i="14"/>
  <c r="B2460" i="14"/>
  <c r="B2459" i="14"/>
  <c r="B2458" i="14"/>
  <c r="B2457" i="14"/>
  <c r="B2456" i="14"/>
  <c r="B2455" i="14"/>
  <c r="B2454" i="14"/>
  <c r="B2453" i="14"/>
  <c r="B2452" i="14"/>
  <c r="B2451" i="14"/>
  <c r="B2450" i="14"/>
  <c r="B2449" i="14"/>
  <c r="B2448" i="14"/>
  <c r="B2447" i="14"/>
  <c r="B2446" i="14"/>
  <c r="B2445" i="14"/>
  <c r="B2444" i="14"/>
  <c r="B2443" i="14"/>
  <c r="B2442" i="14"/>
  <c r="B2441" i="14"/>
  <c r="B2440" i="14"/>
  <c r="B2439" i="14"/>
  <c r="B2438" i="14"/>
  <c r="B2437" i="14"/>
  <c r="B2436" i="14"/>
  <c r="B2435" i="14"/>
  <c r="B2434" i="14"/>
  <c r="B2433" i="14"/>
  <c r="B2432" i="14"/>
  <c r="B2431" i="14"/>
  <c r="B2430" i="14"/>
  <c r="B2429" i="14"/>
  <c r="B2428" i="14"/>
  <c r="B2427" i="14"/>
  <c r="B2426" i="14"/>
  <c r="B2425" i="14"/>
  <c r="B2424" i="14"/>
  <c r="B2423" i="14"/>
  <c r="B2422" i="14"/>
  <c r="B2421" i="14"/>
  <c r="B2420" i="14"/>
  <c r="B2419" i="14"/>
  <c r="B2418" i="14"/>
  <c r="B2417" i="14"/>
  <c r="B2416" i="14"/>
  <c r="B2415" i="14"/>
  <c r="B2414" i="14"/>
  <c r="B2413" i="14"/>
  <c r="B2412" i="14"/>
  <c r="B2411" i="14"/>
  <c r="B2410" i="14"/>
  <c r="B2409" i="14"/>
  <c r="B2408" i="14"/>
  <c r="B322" i="14"/>
  <c r="B321" i="14"/>
  <c r="B320" i="14"/>
  <c r="B319" i="14"/>
  <c r="B318" i="14"/>
  <c r="B317" i="14"/>
  <c r="B316" i="14"/>
  <c r="B315" i="14"/>
  <c r="B314" i="14"/>
  <c r="B313" i="14"/>
  <c r="B312" i="14"/>
  <c r="B311" i="14"/>
  <c r="B310" i="14"/>
  <c r="B309" i="14"/>
  <c r="B308" i="14"/>
  <c r="B307" i="14"/>
  <c r="B306" i="14"/>
  <c r="B305" i="14"/>
  <c r="B304" i="14"/>
  <c r="B303" i="14"/>
  <c r="B2407" i="14"/>
  <c r="B2406" i="14"/>
  <c r="B2405" i="14"/>
  <c r="B2404" i="14"/>
  <c r="B2403" i="14"/>
  <c r="B2402" i="14"/>
  <c r="B2401" i="14"/>
  <c r="B2400" i="14"/>
  <c r="B2399" i="14"/>
  <c r="B2398" i="14"/>
  <c r="B2397" i="14"/>
  <c r="B2396" i="14"/>
  <c r="B2395" i="14"/>
  <c r="B2394" i="14"/>
  <c r="B2393" i="14"/>
  <c r="B2392" i="14"/>
  <c r="B2391" i="14"/>
  <c r="B2390" i="14"/>
  <c r="B2389" i="14"/>
  <c r="B2388" i="14"/>
  <c r="B2387" i="14"/>
  <c r="B2386" i="14"/>
  <c r="B2385" i="14"/>
  <c r="B2384" i="14"/>
  <c r="B2383" i="14"/>
  <c r="B2382" i="14"/>
  <c r="B2381" i="14"/>
  <c r="B2380" i="14"/>
  <c r="B2379" i="14"/>
  <c r="B2378" i="14"/>
  <c r="B2377" i="14"/>
  <c r="B2376" i="14"/>
  <c r="B2375" i="14"/>
  <c r="B2374" i="14"/>
  <c r="B2373" i="14"/>
  <c r="B2372" i="14"/>
  <c r="B2371" i="14"/>
  <c r="B2370" i="14"/>
  <c r="B2369" i="14"/>
  <c r="B2368" i="14"/>
  <c r="B2367" i="14"/>
  <c r="B2366" i="14"/>
  <c r="B2365" i="14"/>
  <c r="B2364" i="14"/>
  <c r="B2363" i="14"/>
  <c r="B2362" i="14"/>
  <c r="B2361" i="14"/>
  <c r="B2360" i="14"/>
  <c r="B2359" i="14"/>
  <c r="B2358" i="14"/>
  <c r="B2357" i="14"/>
  <c r="B2356" i="14"/>
  <c r="B2355" i="14"/>
  <c r="B2354" i="14"/>
  <c r="B2353" i="14"/>
  <c r="B2352" i="14"/>
  <c r="B2351" i="14"/>
  <c r="B2350" i="14"/>
  <c r="B2349" i="14"/>
  <c r="B2348" i="14"/>
  <c r="B2347" i="14"/>
  <c r="B2346" i="14"/>
  <c r="B2345" i="14"/>
  <c r="B2344" i="14"/>
  <c r="B2343" i="14"/>
  <c r="B2342" i="14"/>
  <c r="B2341" i="14"/>
  <c r="B2340" i="14"/>
  <c r="B2339" i="14"/>
  <c r="B2338" i="14"/>
  <c r="B2337" i="14"/>
  <c r="B2336" i="14"/>
  <c r="B2335" i="14"/>
  <c r="B2334" i="14"/>
  <c r="B2333" i="14"/>
  <c r="B2332" i="14"/>
  <c r="B2331" i="14"/>
  <c r="B2330" i="14"/>
  <c r="B2329" i="14"/>
  <c r="B2328" i="14"/>
  <c r="B2327" i="14"/>
  <c r="B2326" i="14"/>
  <c r="B2325" i="14"/>
  <c r="B2324" i="14"/>
  <c r="B2323" i="14"/>
  <c r="B2322" i="14"/>
  <c r="B2321" i="14"/>
  <c r="B2320" i="14"/>
  <c r="B2319" i="14"/>
  <c r="B2318" i="14"/>
  <c r="B2317" i="14"/>
  <c r="B2316" i="14"/>
  <c r="B2315" i="14"/>
  <c r="B2314" i="14"/>
  <c r="B2313" i="14"/>
  <c r="B2312" i="14"/>
  <c r="B2311" i="14"/>
  <c r="B2310" i="14"/>
  <c r="B2309" i="14"/>
  <c r="B2308" i="14"/>
  <c r="B302" i="14"/>
  <c r="B301" i="14"/>
  <c r="B300" i="14"/>
  <c r="B299" i="14"/>
  <c r="B298" i="14"/>
  <c r="B297" i="14"/>
  <c r="B296" i="14"/>
  <c r="B295" i="14"/>
  <c r="B294" i="14"/>
  <c r="B293" i="14"/>
  <c r="B292" i="14"/>
  <c r="B291" i="14"/>
  <c r="B290" i="14"/>
  <c r="B289" i="14"/>
  <c r="B288" i="14"/>
  <c r="B287" i="14"/>
  <c r="B286" i="14"/>
  <c r="B285" i="14"/>
  <c r="B284" i="14"/>
  <c r="B283" i="14"/>
  <c r="B282" i="14"/>
  <c r="B281" i="14"/>
  <c r="B280" i="14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54" i="14"/>
  <c r="B253" i="14"/>
  <c r="B252" i="14"/>
  <c r="B251" i="14"/>
  <c r="B250" i="14"/>
  <c r="B249" i="14"/>
  <c r="B248" i="14"/>
  <c r="B247" i="14"/>
  <c r="B246" i="14"/>
  <c r="B245" i="14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2307" i="14"/>
  <c r="B2306" i="14"/>
  <c r="B2305" i="14"/>
  <c r="B2304" i="14"/>
  <c r="B2303" i="14"/>
  <c r="B2302" i="14"/>
  <c r="B2301" i="14"/>
  <c r="B2300" i="14"/>
  <c r="B2299" i="14"/>
  <c r="B2298" i="14"/>
  <c r="B2297" i="14"/>
  <c r="B2296" i="14"/>
  <c r="B2295" i="14"/>
  <c r="B2294" i="14"/>
  <c r="B2293" i="14"/>
  <c r="B2292" i="14"/>
  <c r="B2291" i="14"/>
  <c r="B2290" i="14"/>
  <c r="B2289" i="14"/>
  <c r="B2288" i="14"/>
  <c r="B2287" i="14"/>
  <c r="B2286" i="14"/>
  <c r="B2285" i="14"/>
  <c r="B2284" i="14"/>
  <c r="B2283" i="14"/>
  <c r="B2282" i="14"/>
  <c r="B2281" i="14"/>
  <c r="B2280" i="14"/>
  <c r="B2279" i="14"/>
  <c r="B2278" i="14"/>
  <c r="B2277" i="14"/>
  <c r="B2276" i="14"/>
  <c r="B2275" i="14"/>
  <c r="B2274" i="14"/>
  <c r="B2273" i="14"/>
  <c r="B2272" i="14"/>
  <c r="B2271" i="14"/>
  <c r="B2270" i="14"/>
  <c r="B2269" i="14"/>
  <c r="B2268" i="14"/>
  <c r="B2267" i="14"/>
  <c r="B2266" i="14"/>
  <c r="B2265" i="14"/>
  <c r="B2264" i="14"/>
  <c r="B2263" i="14"/>
  <c r="B2262" i="14"/>
  <c r="B2261" i="14"/>
  <c r="B2260" i="14"/>
  <c r="B2259" i="14"/>
  <c r="B2258" i="14"/>
  <c r="B2257" i="14"/>
  <c r="B2256" i="14"/>
  <c r="B2255" i="14"/>
  <c r="B2254" i="14"/>
  <c r="B2253" i="14"/>
  <c r="B2252" i="14"/>
  <c r="B2251" i="14"/>
  <c r="B2250" i="14"/>
  <c r="B2249" i="14"/>
  <c r="B2248" i="14"/>
  <c r="B2247" i="14"/>
  <c r="B2246" i="14"/>
  <c r="B2245" i="14"/>
  <c r="B2244" i="14"/>
  <c r="B2243" i="14"/>
  <c r="B2242" i="14"/>
  <c r="B2241" i="14"/>
  <c r="B2240" i="14"/>
  <c r="B2239" i="14"/>
  <c r="B2238" i="14"/>
  <c r="B2237" i="14"/>
  <c r="B2236" i="14"/>
  <c r="B2235" i="14"/>
  <c r="B2234" i="14"/>
  <c r="B2233" i="14"/>
  <c r="B2232" i="14"/>
  <c r="B2231" i="14"/>
  <c r="B2230" i="14"/>
  <c r="B2229" i="14"/>
  <c r="B2228" i="14"/>
  <c r="B2227" i="14"/>
  <c r="B2226" i="14"/>
  <c r="B2225" i="14"/>
  <c r="B2224" i="14"/>
  <c r="B2223" i="14"/>
  <c r="B2222" i="14"/>
  <c r="B2221" i="14"/>
  <c r="B2220" i="14"/>
  <c r="B2219" i="14"/>
  <c r="B2218" i="14"/>
  <c r="B2217" i="14"/>
  <c r="B2216" i="14"/>
  <c r="B2215" i="14"/>
  <c r="B2214" i="14"/>
  <c r="B2213" i="14"/>
  <c r="B2212" i="14"/>
  <c r="B2211" i="14"/>
  <c r="B2210" i="14"/>
  <c r="B2209" i="14"/>
  <c r="B2208" i="14"/>
  <c r="B2207" i="14"/>
  <c r="B2206" i="14"/>
  <c r="B2205" i="14"/>
  <c r="B2204" i="14"/>
  <c r="B2203" i="14"/>
  <c r="B2202" i="14"/>
  <c r="B2201" i="14"/>
  <c r="B2200" i="14"/>
  <c r="B2199" i="14"/>
  <c r="B2198" i="14"/>
  <c r="B2197" i="14"/>
  <c r="B2196" i="14"/>
  <c r="B2195" i="14"/>
  <c r="B2194" i="14"/>
  <c r="B2193" i="14"/>
  <c r="B2192" i="14"/>
  <c r="B2191" i="14"/>
  <c r="B2190" i="14"/>
  <c r="B2189" i="14"/>
  <c r="B2188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A3" i="14"/>
  <c r="A4115" i="14"/>
  <c r="A4114" i="14"/>
  <c r="A4113" i="14"/>
  <c r="A4112" i="14"/>
  <c r="A4111" i="14"/>
  <c r="A4110" i="14"/>
  <c r="A4109" i="14"/>
  <c r="A4108" i="14"/>
  <c r="A4107" i="14"/>
  <c r="A4106" i="14"/>
  <c r="A4105" i="14"/>
  <c r="A4104" i="14"/>
  <c r="A4103" i="14"/>
  <c r="A4102" i="14"/>
  <c r="A4101" i="14"/>
  <c r="A4100" i="14"/>
  <c r="A4099" i="14"/>
  <c r="A4098" i="14"/>
  <c r="A4097" i="14"/>
  <c r="A4096" i="14"/>
  <c r="A4095" i="14"/>
  <c r="A4094" i="14"/>
  <c r="A4093" i="14"/>
  <c r="A4092" i="14"/>
  <c r="A4091" i="14"/>
  <c r="A4090" i="14"/>
  <c r="A4089" i="14"/>
  <c r="A4088" i="14"/>
  <c r="A4087" i="14"/>
  <c r="A4086" i="14"/>
  <c r="A4085" i="14"/>
  <c r="A4084" i="14"/>
  <c r="A4083" i="14"/>
  <c r="A4082" i="14"/>
  <c r="A4081" i="14"/>
  <c r="A4080" i="14"/>
  <c r="A4079" i="14"/>
  <c r="A4078" i="14"/>
  <c r="A4077" i="14"/>
  <c r="A4076" i="14"/>
  <c r="A4075" i="14"/>
  <c r="A4074" i="14"/>
  <c r="A4073" i="14"/>
  <c r="A4072" i="14"/>
  <c r="A4071" i="14"/>
  <c r="A4070" i="14"/>
  <c r="A4069" i="14"/>
  <c r="A4068" i="14"/>
  <c r="A4067" i="14"/>
  <c r="A4066" i="14"/>
  <c r="A4065" i="14"/>
  <c r="A4064" i="14"/>
  <c r="A4063" i="14"/>
  <c r="A4062" i="14"/>
  <c r="A4061" i="14"/>
  <c r="A4060" i="14"/>
  <c r="A4059" i="14"/>
  <c r="A4058" i="14"/>
  <c r="A4057" i="14"/>
  <c r="A4056" i="14"/>
  <c r="A4055" i="14"/>
  <c r="A4054" i="14"/>
  <c r="A4053" i="14"/>
  <c r="A4052" i="14"/>
  <c r="A4051" i="14"/>
  <c r="A4050" i="14"/>
  <c r="A4049" i="14"/>
  <c r="A4048" i="14"/>
  <c r="A4047" i="14"/>
  <c r="A4046" i="14"/>
  <c r="A4045" i="14"/>
  <c r="A4044" i="14"/>
  <c r="A4043" i="14"/>
  <c r="A4042" i="14"/>
  <c r="A4041" i="14"/>
  <c r="A4040" i="14"/>
  <c r="A4039" i="14"/>
  <c r="A4038" i="14"/>
  <c r="A4037" i="14"/>
  <c r="A4036" i="14"/>
  <c r="A4035" i="14"/>
  <c r="A4034" i="14"/>
  <c r="A4033" i="14"/>
  <c r="A4032" i="14"/>
  <c r="A4031" i="14"/>
  <c r="A4030" i="14"/>
  <c r="A4029" i="14"/>
  <c r="A4028" i="14"/>
  <c r="A4027" i="14"/>
  <c r="A4026" i="14"/>
  <c r="A4025" i="14"/>
  <c r="A4024" i="14"/>
  <c r="A4023" i="14"/>
  <c r="A4022" i="14"/>
  <c r="A4021" i="14"/>
  <c r="A4020" i="14"/>
  <c r="A4019" i="14"/>
  <c r="A4018" i="14"/>
  <c r="A4017" i="14"/>
  <c r="A4016" i="14"/>
  <c r="A4015" i="14"/>
  <c r="A4014" i="14"/>
  <c r="A4013" i="14"/>
  <c r="A4012" i="14"/>
  <c r="A4011" i="14"/>
  <c r="A4010" i="14"/>
  <c r="A4009" i="14"/>
  <c r="A4008" i="14"/>
  <c r="A4007" i="14"/>
  <c r="A4006" i="14"/>
  <c r="A4005" i="14"/>
  <c r="A4004" i="14"/>
  <c r="A4003" i="14"/>
  <c r="A4002" i="14"/>
  <c r="A4001" i="14"/>
  <c r="A4000" i="14"/>
  <c r="A3999" i="14"/>
  <c r="A3998" i="14"/>
  <c r="A3997" i="14"/>
  <c r="A3996" i="14"/>
  <c r="A3995" i="14"/>
  <c r="A3994" i="14"/>
  <c r="A3993" i="14"/>
  <c r="A3992" i="14"/>
  <c r="A3991" i="14"/>
  <c r="A3990" i="14"/>
  <c r="A3989" i="14"/>
  <c r="A3988" i="14"/>
  <c r="A3987" i="14"/>
  <c r="A3986" i="14"/>
  <c r="A3985" i="14"/>
  <c r="A3984" i="14"/>
  <c r="A3983" i="14"/>
  <c r="A3982" i="14"/>
  <c r="A3981" i="14"/>
  <c r="A3980" i="14"/>
  <c r="A3979" i="14"/>
  <c r="A3978" i="14"/>
  <c r="A3977" i="14"/>
  <c r="A3976" i="14"/>
  <c r="A3975" i="14"/>
  <c r="A3974" i="14"/>
  <c r="A3973" i="14"/>
  <c r="A3972" i="14"/>
  <c r="A3971" i="14"/>
  <c r="A3970" i="14"/>
  <c r="A3969" i="14"/>
  <c r="A3968" i="14"/>
  <c r="A3967" i="14"/>
  <c r="A3966" i="14"/>
  <c r="A3965" i="14"/>
  <c r="A3964" i="14"/>
  <c r="A3963" i="14"/>
  <c r="A3962" i="14"/>
  <c r="A3961" i="14"/>
  <c r="A3960" i="14"/>
  <c r="A3959" i="14"/>
  <c r="A3958" i="14"/>
  <c r="A3957" i="14"/>
  <c r="A3956" i="14"/>
  <c r="A3955" i="14"/>
  <c r="A3954" i="14"/>
  <c r="A3953" i="14"/>
  <c r="A3952" i="14"/>
  <c r="A3951" i="14"/>
  <c r="A3950" i="14"/>
  <c r="A3949" i="14"/>
  <c r="A3948" i="14"/>
  <c r="A3947" i="14"/>
  <c r="A3946" i="14"/>
  <c r="A3945" i="14"/>
  <c r="A3944" i="14"/>
  <c r="A3943" i="14"/>
  <c r="A3942" i="14"/>
  <c r="A3941" i="14"/>
  <c r="A3940" i="14"/>
  <c r="A3939" i="14"/>
  <c r="A3938" i="14"/>
  <c r="A3937" i="14"/>
  <c r="A3936" i="14"/>
  <c r="A3935" i="14"/>
  <c r="A3934" i="14"/>
  <c r="A3933" i="14"/>
  <c r="A3932" i="14"/>
  <c r="A3931" i="14"/>
  <c r="A3930" i="14"/>
  <c r="A3929" i="14"/>
  <c r="A3928" i="14"/>
  <c r="A3927" i="14"/>
  <c r="A3926" i="14"/>
  <c r="A3925" i="14"/>
  <c r="A3924" i="14"/>
  <c r="A3923" i="14"/>
  <c r="A3922" i="14"/>
  <c r="A3921" i="14"/>
  <c r="A3920" i="14"/>
  <c r="A3919" i="14"/>
  <c r="A3918" i="14"/>
  <c r="A3917" i="14"/>
  <c r="A3916" i="14"/>
  <c r="A3915" i="14"/>
  <c r="A3914" i="14"/>
  <c r="A3913" i="14"/>
  <c r="A3912" i="14"/>
  <c r="A3911" i="14"/>
  <c r="A3910" i="14"/>
  <c r="A3909" i="14"/>
  <c r="A3908" i="14"/>
  <c r="A3907" i="14"/>
  <c r="A3906" i="14"/>
  <c r="A3905" i="14"/>
  <c r="A3904" i="14"/>
  <c r="A3903" i="14"/>
  <c r="A3902" i="14"/>
  <c r="A3901" i="14"/>
  <c r="A3900" i="14"/>
  <c r="A3899" i="14"/>
  <c r="A3898" i="14"/>
  <c r="A3897" i="14"/>
  <c r="A3896" i="14"/>
  <c r="A3895" i="14"/>
  <c r="A3894" i="14"/>
  <c r="A3893" i="14"/>
  <c r="A3892" i="14"/>
  <c r="A3891" i="14"/>
  <c r="A3890" i="14"/>
  <c r="A3889" i="14"/>
  <c r="A3888" i="14"/>
  <c r="A3887" i="14"/>
  <c r="A3886" i="14"/>
  <c r="A3885" i="14"/>
  <c r="A3884" i="14"/>
  <c r="A3883" i="14"/>
  <c r="A3882" i="14"/>
  <c r="A3881" i="14"/>
  <c r="A3880" i="14"/>
  <c r="A3879" i="14"/>
  <c r="A3878" i="14"/>
  <c r="A3877" i="14"/>
  <c r="A3876" i="14"/>
  <c r="A3875" i="14"/>
  <c r="A3874" i="14"/>
  <c r="A3873" i="14"/>
  <c r="A3872" i="14"/>
  <c r="A3871" i="14"/>
  <c r="A3870" i="14"/>
  <c r="A3869" i="14"/>
  <c r="A3868" i="14"/>
  <c r="A3867" i="14"/>
  <c r="A3866" i="14"/>
  <c r="A3865" i="14"/>
  <c r="A3864" i="14"/>
  <c r="A3863" i="14"/>
  <c r="A3862" i="14"/>
  <c r="A3861" i="14"/>
  <c r="A3860" i="14"/>
  <c r="A3859" i="14"/>
  <c r="A3858" i="14"/>
  <c r="A3857" i="14"/>
  <c r="A3856" i="14"/>
  <c r="A3855" i="14"/>
  <c r="A3854" i="14"/>
  <c r="A3853" i="14"/>
  <c r="A3852" i="14"/>
  <c r="A3851" i="14"/>
  <c r="A3850" i="14"/>
  <c r="A3849" i="14"/>
  <c r="A3848" i="14"/>
  <c r="A3847" i="14"/>
  <c r="A3846" i="14"/>
  <c r="A3845" i="14"/>
  <c r="A3844" i="14"/>
  <c r="A2187" i="14"/>
  <c r="A2186" i="14"/>
  <c r="A2185" i="14"/>
  <c r="A2184" i="14"/>
  <c r="A2183" i="14"/>
  <c r="A2182" i="14"/>
  <c r="A2181" i="14"/>
  <c r="A2180" i="14"/>
  <c r="A2179" i="14"/>
  <c r="A2178" i="14"/>
  <c r="A2177" i="14"/>
  <c r="A2176" i="14"/>
  <c r="A2175" i="14"/>
  <c r="A2174" i="14"/>
  <c r="A2173" i="14"/>
  <c r="A2172" i="14"/>
  <c r="A2171" i="14"/>
  <c r="A2170" i="14"/>
  <c r="A2169" i="14"/>
  <c r="A2168" i="14"/>
  <c r="A2167" i="14"/>
  <c r="A2166" i="14"/>
  <c r="A2165" i="14"/>
  <c r="A2164" i="14"/>
  <c r="A2163" i="14"/>
  <c r="A2162" i="14"/>
  <c r="A2161" i="14"/>
  <c r="A2160" i="14"/>
  <c r="A2159" i="14"/>
  <c r="A2158" i="14"/>
  <c r="A2157" i="14"/>
  <c r="A2156" i="14"/>
  <c r="A2155" i="14"/>
  <c r="A3843" i="14"/>
  <c r="A3842" i="14"/>
  <c r="A3841" i="14"/>
  <c r="A3840" i="14"/>
  <c r="A3839" i="14"/>
  <c r="A3838" i="14"/>
  <c r="A3837" i="14"/>
  <c r="A3836" i="14"/>
  <c r="A3835" i="14"/>
  <c r="A3834" i="14"/>
  <c r="A3833" i="14"/>
  <c r="A3832" i="14"/>
  <c r="A3831" i="14"/>
  <c r="A3830" i="14"/>
  <c r="A3829" i="14"/>
  <c r="A3828" i="14"/>
  <c r="A3827" i="14"/>
  <c r="A3826" i="14"/>
  <c r="A3825" i="14"/>
  <c r="A3824" i="14"/>
  <c r="A2154" i="14"/>
  <c r="A2153" i="14"/>
  <c r="A2152" i="14"/>
  <c r="A2151" i="14"/>
  <c r="A2150" i="14"/>
  <c r="A2149" i="14"/>
  <c r="A2148" i="14"/>
  <c r="A2147" i="14"/>
  <c r="A2146" i="14"/>
  <c r="A2145" i="14"/>
  <c r="A2144" i="14"/>
  <c r="A2143" i="14"/>
  <c r="A2142" i="14"/>
  <c r="A2141" i="14"/>
  <c r="A2140" i="14"/>
  <c r="A2139" i="14"/>
  <c r="A2138" i="14"/>
  <c r="A2137" i="14"/>
  <c r="A2136" i="14"/>
  <c r="A2135" i="14"/>
  <c r="A2134" i="14"/>
  <c r="A2133" i="14"/>
  <c r="A2132" i="14"/>
  <c r="A2131" i="14"/>
  <c r="A2130" i="14"/>
  <c r="A2129" i="14"/>
  <c r="A2128" i="14"/>
  <c r="A2127" i="14"/>
  <c r="A2126" i="14"/>
  <c r="A2125" i="14"/>
  <c r="A2124" i="14"/>
  <c r="A2123" i="14"/>
  <c r="A2122" i="14"/>
  <c r="A2121" i="14"/>
  <c r="A2120" i="14"/>
  <c r="A2119" i="14"/>
  <c r="A2118" i="14"/>
  <c r="A2117" i="14"/>
  <c r="A2116" i="14"/>
  <c r="A2115" i="14"/>
  <c r="A3823" i="14"/>
  <c r="A3822" i="14"/>
  <c r="A3821" i="14"/>
  <c r="A3820" i="14"/>
  <c r="A3819" i="14"/>
  <c r="A3818" i="14"/>
  <c r="A3817" i="14"/>
  <c r="A3816" i="14"/>
  <c r="A3815" i="14"/>
  <c r="A3814" i="14"/>
  <c r="A3813" i="14"/>
  <c r="A3812" i="14"/>
  <c r="A3811" i="14"/>
  <c r="A3810" i="14"/>
  <c r="A3809" i="14"/>
  <c r="A3808" i="14"/>
  <c r="A3807" i="14"/>
  <c r="A3806" i="14"/>
  <c r="A3805" i="14"/>
  <c r="A3804" i="14"/>
  <c r="A2114" i="14"/>
  <c r="A2113" i="14"/>
  <c r="A2112" i="14"/>
  <c r="A2111" i="14"/>
  <c r="A2110" i="14"/>
  <c r="A2109" i="14"/>
  <c r="A2108" i="14"/>
  <c r="A2107" i="14"/>
  <c r="A2106" i="14"/>
  <c r="A2105" i="14"/>
  <c r="A2104" i="14"/>
  <c r="A2103" i="14"/>
  <c r="A2102" i="14"/>
  <c r="A2101" i="14"/>
  <c r="A2100" i="14"/>
  <c r="A2099" i="14"/>
  <c r="A2098" i="14"/>
  <c r="A2097" i="14"/>
  <c r="A2096" i="14"/>
  <c r="A2095" i="14"/>
  <c r="A2094" i="14"/>
  <c r="A2093" i="14"/>
  <c r="A2092" i="14"/>
  <c r="A2091" i="14"/>
  <c r="A2090" i="14"/>
  <c r="A2089" i="14"/>
  <c r="A2088" i="14"/>
  <c r="A2087" i="14"/>
  <c r="A2086" i="14"/>
  <c r="A2085" i="14"/>
  <c r="A2084" i="14"/>
  <c r="A2083" i="14"/>
  <c r="A2082" i="14"/>
  <c r="A2081" i="14"/>
  <c r="A2080" i="14"/>
  <c r="A2079" i="14"/>
  <c r="A2078" i="14"/>
  <c r="A2077" i="14"/>
  <c r="A2076" i="14"/>
  <c r="A2075" i="14"/>
  <c r="A2074" i="14"/>
  <c r="A2073" i="14"/>
  <c r="A2072" i="14"/>
  <c r="A2071" i="14"/>
  <c r="A2070" i="14"/>
  <c r="A2069" i="14"/>
  <c r="A2068" i="14"/>
  <c r="A2067" i="14"/>
  <c r="A2066" i="14"/>
  <c r="A2065" i="14"/>
  <c r="A2064" i="14"/>
  <c r="A2063" i="14"/>
  <c r="A2062" i="14"/>
  <c r="A2061" i="14"/>
  <c r="A2060" i="14"/>
  <c r="A2059" i="14"/>
  <c r="A2058" i="14"/>
  <c r="A2057" i="14"/>
  <c r="A2056" i="14"/>
  <c r="A2055" i="14"/>
  <c r="A2054" i="14"/>
  <c r="A2053" i="14"/>
  <c r="A2052" i="14"/>
  <c r="A2051" i="14"/>
  <c r="A2050" i="14"/>
  <c r="A2049" i="14"/>
  <c r="A2048" i="14"/>
  <c r="A2047" i="14"/>
  <c r="A2046" i="14"/>
  <c r="A2045" i="14"/>
  <c r="A2044" i="14"/>
  <c r="A2043" i="14"/>
  <c r="A2042" i="14"/>
  <c r="A2041" i="14"/>
  <c r="A2040" i="14"/>
  <c r="A2039" i="14"/>
  <c r="A2038" i="14"/>
  <c r="A2037" i="14"/>
  <c r="A2036" i="14"/>
  <c r="A2035" i="14"/>
  <c r="A3803" i="14"/>
  <c r="A3802" i="14"/>
  <c r="A3801" i="14"/>
  <c r="A3800" i="14"/>
  <c r="A3799" i="14"/>
  <c r="A3798" i="14"/>
  <c r="A3797" i="14"/>
  <c r="A3796" i="14"/>
  <c r="A3795" i="14"/>
  <c r="A3794" i="14"/>
  <c r="A3793" i="14"/>
  <c r="A3792" i="14"/>
  <c r="A3791" i="14"/>
  <c r="A3790" i="14"/>
  <c r="A3789" i="14"/>
  <c r="A3788" i="14"/>
  <c r="A3787" i="14"/>
  <c r="A3786" i="14"/>
  <c r="A3785" i="14"/>
  <c r="A3784" i="14"/>
  <c r="A2034" i="14"/>
  <c r="A2033" i="14"/>
  <c r="A2032" i="14"/>
  <c r="A2031" i="14"/>
  <c r="A2030" i="14"/>
  <c r="A2029" i="14"/>
  <c r="A2028" i="14"/>
  <c r="A2027" i="14"/>
  <c r="A2026" i="14"/>
  <c r="A2025" i="14"/>
  <c r="A2024" i="14"/>
  <c r="A2023" i="14"/>
  <c r="A2022" i="14"/>
  <c r="A2021" i="14"/>
  <c r="A2020" i="14"/>
  <c r="A2019" i="14"/>
  <c r="A2018" i="14"/>
  <c r="A2017" i="14"/>
  <c r="A2016" i="14"/>
  <c r="A2015" i="14"/>
  <c r="A2014" i="14"/>
  <c r="A2013" i="14"/>
  <c r="A2012" i="14"/>
  <c r="A2011" i="14"/>
  <c r="A2010" i="14"/>
  <c r="A2009" i="14"/>
  <c r="A2008" i="14"/>
  <c r="A2007" i="14"/>
  <c r="A2006" i="14"/>
  <c r="A2005" i="14"/>
  <c r="A2004" i="14"/>
  <c r="A2003" i="14"/>
  <c r="A2002" i="14"/>
  <c r="A2001" i="14"/>
  <c r="A2000" i="14"/>
  <c r="A1999" i="14"/>
  <c r="A1998" i="14"/>
  <c r="A1997" i="14"/>
  <c r="A1996" i="14"/>
  <c r="A1995" i="14"/>
  <c r="A1994" i="14"/>
  <c r="A1993" i="14"/>
  <c r="A1992" i="14"/>
  <c r="A1991" i="14"/>
  <c r="A1990" i="14"/>
  <c r="A1989" i="14"/>
  <c r="A1988" i="14"/>
  <c r="A1987" i="14"/>
  <c r="A1986" i="14"/>
  <c r="A1985" i="14"/>
  <c r="A1984" i="14"/>
  <c r="A1983" i="14"/>
  <c r="A1982" i="14"/>
  <c r="A1981" i="14"/>
  <c r="A1980" i="14"/>
  <c r="A1979" i="14"/>
  <c r="A1978" i="14"/>
  <c r="A1977" i="14"/>
  <c r="A1976" i="14"/>
  <c r="A1975" i="14"/>
  <c r="A1974" i="14"/>
  <c r="A1973" i="14"/>
  <c r="A1972" i="14"/>
  <c r="A1971" i="14"/>
  <c r="A1970" i="14"/>
  <c r="A1969" i="14"/>
  <c r="A1968" i="14"/>
  <c r="A1967" i="14"/>
  <c r="A1966" i="14"/>
  <c r="A1965" i="14"/>
  <c r="A1964" i="14"/>
  <c r="A1963" i="14"/>
  <c r="A1962" i="14"/>
  <c r="A1961" i="14"/>
  <c r="A1960" i="14"/>
  <c r="A1959" i="14"/>
  <c r="A1958" i="14"/>
  <c r="A1957" i="14"/>
  <c r="A1956" i="14"/>
  <c r="A1955" i="14"/>
  <c r="A1954" i="14"/>
  <c r="A1953" i="14"/>
  <c r="A1952" i="14"/>
  <c r="A1951" i="14"/>
  <c r="A1950" i="14"/>
  <c r="A1949" i="14"/>
  <c r="A1948" i="14"/>
  <c r="A1947" i="14"/>
  <c r="A1946" i="14"/>
  <c r="A1945" i="14"/>
  <c r="A1944" i="14"/>
  <c r="A1943" i="14"/>
  <c r="A1942" i="14"/>
  <c r="A1941" i="14"/>
  <c r="A1940" i="14"/>
  <c r="A1939" i="14"/>
  <c r="A1938" i="14"/>
  <c r="A1937" i="14"/>
  <c r="A1936" i="14"/>
  <c r="A1935" i="14"/>
  <c r="A1934" i="14"/>
  <c r="A1933" i="14"/>
  <c r="A1932" i="14"/>
  <c r="A1931" i="14"/>
  <c r="A1930" i="14"/>
  <c r="A1929" i="14"/>
  <c r="A1928" i="14"/>
  <c r="A1927" i="14"/>
  <c r="A1926" i="14"/>
  <c r="A1925" i="14"/>
  <c r="A1924" i="14"/>
  <c r="A1923" i="14"/>
  <c r="A1922" i="14"/>
  <c r="A1921" i="14"/>
  <c r="A1920" i="14"/>
  <c r="A1919" i="14"/>
  <c r="A1918" i="14"/>
  <c r="A1917" i="14"/>
  <c r="A1916" i="14"/>
  <c r="A1915" i="14"/>
  <c r="A1914" i="14"/>
  <c r="A1913" i="14"/>
  <c r="A1912" i="14"/>
  <c r="A1911" i="14"/>
  <c r="A1910" i="14"/>
  <c r="A1909" i="14"/>
  <c r="A1908" i="14"/>
  <c r="A1907" i="14"/>
  <c r="A1906" i="14"/>
  <c r="A1905" i="14"/>
  <c r="A1904" i="14"/>
  <c r="A1903" i="14"/>
  <c r="A1902" i="14"/>
  <c r="A1901" i="14"/>
  <c r="A1900" i="14"/>
  <c r="A1899" i="14"/>
  <c r="A1898" i="14"/>
  <c r="A1897" i="14"/>
  <c r="A1896" i="14"/>
  <c r="A1895" i="14"/>
  <c r="A1894" i="14"/>
  <c r="A1893" i="14"/>
  <c r="A1892" i="14"/>
  <c r="A1891" i="14"/>
  <c r="A1890" i="14"/>
  <c r="A1889" i="14"/>
  <c r="A1888" i="14"/>
  <c r="A1887" i="14"/>
  <c r="A1886" i="14"/>
  <c r="A1885" i="14"/>
  <c r="A1884" i="14"/>
  <c r="A1883" i="14"/>
  <c r="A1882" i="14"/>
  <c r="A1881" i="14"/>
  <c r="A1880" i="14"/>
  <c r="A1879" i="14"/>
  <c r="A1878" i="14"/>
  <c r="A1877" i="14"/>
  <c r="A1876" i="14"/>
  <c r="A1875" i="14"/>
  <c r="A1874" i="14"/>
  <c r="A1873" i="14"/>
  <c r="A1872" i="14"/>
  <c r="A1871" i="14"/>
  <c r="A1870" i="14"/>
  <c r="A1869" i="14"/>
  <c r="A1868" i="14"/>
  <c r="A1867" i="14"/>
  <c r="A1866" i="14"/>
  <c r="A1865" i="14"/>
  <c r="A1864" i="14"/>
  <c r="A1863" i="14"/>
  <c r="A1862" i="14"/>
  <c r="A1861" i="14"/>
  <c r="A1860" i="14"/>
  <c r="A1859" i="14"/>
  <c r="A1858" i="14"/>
  <c r="A1857" i="14"/>
  <c r="A1856" i="14"/>
  <c r="A1855" i="14"/>
  <c r="A1854" i="14"/>
  <c r="A1853" i="14"/>
  <c r="A1852" i="14"/>
  <c r="A1851" i="14"/>
  <c r="A1850" i="14"/>
  <c r="A1849" i="14"/>
  <c r="A1848" i="14"/>
  <c r="A1847" i="14"/>
  <c r="A1846" i="14"/>
  <c r="A1845" i="14"/>
  <c r="A1844" i="14"/>
  <c r="A1843" i="14"/>
  <c r="A1842" i="14"/>
  <c r="A1841" i="14"/>
  <c r="A1840" i="14"/>
  <c r="A1839" i="14"/>
  <c r="A1838" i="14"/>
  <c r="A1837" i="14"/>
  <c r="A1836" i="14"/>
  <c r="A1835" i="14"/>
  <c r="A1834" i="14"/>
  <c r="A1833" i="14"/>
  <c r="A1832" i="14"/>
  <c r="A1831" i="14"/>
  <c r="A1830" i="14"/>
  <c r="A1829" i="14"/>
  <c r="A1828" i="14"/>
  <c r="A1827" i="14"/>
  <c r="A1826" i="14"/>
  <c r="A1825" i="14"/>
  <c r="A1824" i="14"/>
  <c r="A1823" i="14"/>
  <c r="A1822" i="14"/>
  <c r="A1821" i="14"/>
  <c r="A1820" i="14"/>
  <c r="A1819" i="14"/>
  <c r="A1818" i="14"/>
  <c r="A1817" i="14"/>
  <c r="A1816" i="14"/>
  <c r="A1815" i="14"/>
  <c r="A1814" i="14"/>
  <c r="A1813" i="14"/>
  <c r="A1812" i="14"/>
  <c r="A1811" i="14"/>
  <c r="A1810" i="14"/>
  <c r="A1809" i="14"/>
  <c r="A1808" i="14"/>
  <c r="A1807" i="14"/>
  <c r="A1806" i="14"/>
  <c r="A1805" i="14"/>
  <c r="A1804" i="14"/>
  <c r="A1803" i="14"/>
  <c r="A1802" i="14"/>
  <c r="A1801" i="14"/>
  <c r="A1800" i="14"/>
  <c r="A1799" i="14"/>
  <c r="A1798" i="14"/>
  <c r="A1797" i="14"/>
  <c r="A1796" i="14"/>
  <c r="A1795" i="14"/>
  <c r="A1794" i="14"/>
  <c r="A1793" i="14"/>
  <c r="A1792" i="14"/>
  <c r="A1791" i="14"/>
  <c r="A1790" i="14"/>
  <c r="A1789" i="14"/>
  <c r="A1788" i="14"/>
  <c r="A1787" i="14"/>
  <c r="A1786" i="14"/>
  <c r="A1785" i="14"/>
  <c r="A1784" i="14"/>
  <c r="A1783" i="14"/>
  <c r="A1782" i="14"/>
  <c r="A1781" i="14"/>
  <c r="A1780" i="14"/>
  <c r="A1779" i="14"/>
  <c r="A1778" i="14"/>
  <c r="A1777" i="14"/>
  <c r="A1776" i="14"/>
  <c r="A1775" i="14"/>
  <c r="A1774" i="14"/>
  <c r="A1773" i="14"/>
  <c r="A1772" i="14"/>
  <c r="A1771" i="14"/>
  <c r="A1770" i="14"/>
  <c r="A1769" i="14"/>
  <c r="A1768" i="14"/>
  <c r="A1767" i="14"/>
  <c r="A1766" i="14"/>
  <c r="A1765" i="14"/>
  <c r="A1764" i="14"/>
  <c r="A1763" i="14"/>
  <c r="A1762" i="14"/>
  <c r="A1761" i="14"/>
  <c r="A1760" i="14"/>
  <c r="A1759" i="14"/>
  <c r="A1758" i="14"/>
  <c r="A1757" i="14"/>
  <c r="A1756" i="14"/>
  <c r="A1755" i="14"/>
  <c r="A1754" i="14"/>
  <c r="A1753" i="14"/>
  <c r="A1752" i="14"/>
  <c r="A1751" i="14"/>
  <c r="A1750" i="14"/>
  <c r="A1749" i="14"/>
  <c r="A1748" i="14"/>
  <c r="A1747" i="14"/>
  <c r="A1746" i="14"/>
  <c r="A1745" i="14"/>
  <c r="A1744" i="14"/>
  <c r="A1743" i="14"/>
  <c r="A1742" i="14"/>
  <c r="A1741" i="14"/>
  <c r="A1740" i="14"/>
  <c r="A1739" i="14"/>
  <c r="A1738" i="14"/>
  <c r="A1737" i="14"/>
  <c r="A1736" i="14"/>
  <c r="A1735" i="14"/>
  <c r="A1734" i="14"/>
  <c r="A1733" i="14"/>
  <c r="A1732" i="14"/>
  <c r="A1731" i="14"/>
  <c r="A1730" i="14"/>
  <c r="A1729" i="14"/>
  <c r="A1728" i="14"/>
  <c r="A1727" i="14"/>
  <c r="A1726" i="14"/>
  <c r="A1725" i="14"/>
  <c r="A1724" i="14"/>
  <c r="A1723" i="14"/>
  <c r="A1722" i="14"/>
  <c r="A1721" i="14"/>
  <c r="A1720" i="14"/>
  <c r="A1719" i="14"/>
  <c r="A1718" i="14"/>
  <c r="A1717" i="14"/>
  <c r="A1716" i="14"/>
  <c r="A1715" i="14"/>
  <c r="A1714" i="14"/>
  <c r="A1713" i="14"/>
  <c r="A1712" i="14"/>
  <c r="A1711" i="14"/>
  <c r="A1710" i="14"/>
  <c r="A1709" i="14"/>
  <c r="A1708" i="14"/>
  <c r="A1707" i="14"/>
  <c r="A1706" i="14"/>
  <c r="A1705" i="14"/>
  <c r="A1704" i="14"/>
  <c r="A1703" i="14"/>
  <c r="A1702" i="14"/>
  <c r="A1701" i="14"/>
  <c r="A1700" i="14"/>
  <c r="A1699" i="14"/>
  <c r="A1698" i="14"/>
  <c r="A1697" i="14"/>
  <c r="A1696" i="14"/>
  <c r="A1695" i="14"/>
  <c r="A1694" i="14"/>
  <c r="A1693" i="14"/>
  <c r="A1692" i="14"/>
  <c r="A1691" i="14"/>
  <c r="A1690" i="14"/>
  <c r="A1689" i="14"/>
  <c r="A1688" i="14"/>
  <c r="A1687" i="14"/>
  <c r="A1686" i="14"/>
  <c r="A1685" i="14"/>
  <c r="A1684" i="14"/>
  <c r="A1683" i="14"/>
  <c r="A1682" i="14"/>
  <c r="A1681" i="14"/>
  <c r="A1680" i="14"/>
  <c r="A1679" i="14"/>
  <c r="A1678" i="14"/>
  <c r="A1677" i="14"/>
  <c r="A1676" i="14"/>
  <c r="A1675" i="14"/>
  <c r="A1674" i="14"/>
  <c r="A1673" i="14"/>
  <c r="A1672" i="14"/>
  <c r="A1671" i="14"/>
  <c r="A1670" i="14"/>
  <c r="A1669" i="14"/>
  <c r="A1668" i="14"/>
  <c r="A1667" i="14"/>
  <c r="A1666" i="14"/>
  <c r="A1665" i="14"/>
  <c r="A1664" i="14"/>
  <c r="A1663" i="14"/>
  <c r="A1662" i="14"/>
  <c r="A1661" i="14"/>
  <c r="A1660" i="14"/>
  <c r="A1659" i="14"/>
  <c r="A1658" i="14"/>
  <c r="A1657" i="14"/>
  <c r="A1656" i="14"/>
  <c r="A1655" i="14"/>
  <c r="A1654" i="14"/>
  <c r="A1653" i="14"/>
  <c r="A1652" i="14"/>
  <c r="A1651" i="14"/>
  <c r="A1650" i="14"/>
  <c r="A1649" i="14"/>
  <c r="A1648" i="14"/>
  <c r="A1647" i="14"/>
  <c r="A1646" i="14"/>
  <c r="A1645" i="14"/>
  <c r="A1644" i="14"/>
  <c r="A1643" i="14"/>
  <c r="A1642" i="14"/>
  <c r="A1641" i="14"/>
  <c r="A1640" i="14"/>
  <c r="A1639" i="14"/>
  <c r="A1638" i="14"/>
  <c r="A1637" i="14"/>
  <c r="A1636" i="14"/>
  <c r="A1635" i="14"/>
  <c r="A1634" i="14"/>
  <c r="A1633" i="14"/>
  <c r="A1632" i="14"/>
  <c r="A1631" i="14"/>
  <c r="A1630" i="14"/>
  <c r="A1629" i="14"/>
  <c r="A1628" i="14"/>
  <c r="A1627" i="14"/>
  <c r="A1626" i="14"/>
  <c r="A1625" i="14"/>
  <c r="A1624" i="14"/>
  <c r="A1623" i="14"/>
  <c r="A1622" i="14"/>
  <c r="A1621" i="14"/>
  <c r="A1620" i="14"/>
  <c r="A1619" i="14"/>
  <c r="A1618" i="14"/>
  <c r="A1617" i="14"/>
  <c r="A1616" i="14"/>
  <c r="A1615" i="14"/>
  <c r="A3783" i="14"/>
  <c r="A3782" i="14"/>
  <c r="A3781" i="14"/>
  <c r="A3780" i="14"/>
  <c r="A3779" i="14"/>
  <c r="A3778" i="14"/>
  <c r="A3777" i="14"/>
  <c r="A3776" i="14"/>
  <c r="A3775" i="14"/>
  <c r="A3774" i="14"/>
  <c r="A3773" i="14"/>
  <c r="A3772" i="14"/>
  <c r="A3771" i="14"/>
  <c r="A3770" i="14"/>
  <c r="A3769" i="14"/>
  <c r="A3768" i="14"/>
  <c r="A3767" i="14"/>
  <c r="A3766" i="14"/>
  <c r="A3765" i="14"/>
  <c r="A3764" i="14"/>
  <c r="A1614" i="14"/>
  <c r="A1613" i="14"/>
  <c r="A1612" i="14"/>
  <c r="A1611" i="14"/>
  <c r="A1610" i="14"/>
  <c r="A1609" i="14"/>
  <c r="A1608" i="14"/>
  <c r="A1607" i="14"/>
  <c r="A1606" i="14"/>
  <c r="A1605" i="14"/>
  <c r="A1604" i="14"/>
  <c r="A1603" i="14"/>
  <c r="A1602" i="14"/>
  <c r="A1601" i="14"/>
  <c r="A1600" i="14"/>
  <c r="A1599" i="14"/>
  <c r="A1598" i="14"/>
  <c r="A1597" i="14"/>
  <c r="A1596" i="14"/>
  <c r="A1595" i="14"/>
  <c r="A1594" i="14"/>
  <c r="A1593" i="14"/>
  <c r="A1592" i="14"/>
  <c r="A1591" i="14"/>
  <c r="A1590" i="14"/>
  <c r="A1589" i="14"/>
  <c r="A1588" i="14"/>
  <c r="A1587" i="14"/>
  <c r="A1586" i="14"/>
  <c r="A1585" i="14"/>
  <c r="A1584" i="14"/>
  <c r="A1583" i="14"/>
  <c r="A1582" i="14"/>
  <c r="A1581" i="14"/>
  <c r="A1580" i="14"/>
  <c r="A1579" i="14"/>
  <c r="A1578" i="14"/>
  <c r="A1577" i="14"/>
  <c r="A1576" i="14"/>
  <c r="A1575" i="14"/>
  <c r="A1574" i="14"/>
  <c r="A3763" i="14"/>
  <c r="A3762" i="14"/>
  <c r="A3761" i="14"/>
  <c r="A3760" i="14"/>
  <c r="A3759" i="14"/>
  <c r="A3758" i="14"/>
  <c r="A3757" i="14"/>
  <c r="A3756" i="14"/>
  <c r="A3755" i="14"/>
  <c r="A3754" i="14"/>
  <c r="A3753" i="14"/>
  <c r="A3752" i="14"/>
  <c r="A3751" i="14"/>
  <c r="A3750" i="14"/>
  <c r="A3749" i="14"/>
  <c r="A3748" i="14"/>
  <c r="A3747" i="14"/>
  <c r="A3746" i="14"/>
  <c r="A3745" i="14"/>
  <c r="A3744" i="14"/>
  <c r="A3743" i="14"/>
  <c r="A3742" i="14"/>
  <c r="A3741" i="14"/>
  <c r="A3740" i="14"/>
  <c r="A3739" i="14"/>
  <c r="A3738" i="14"/>
  <c r="A3737" i="14"/>
  <c r="A3736" i="14"/>
  <c r="A3735" i="14"/>
  <c r="A3734" i="14"/>
  <c r="A3733" i="14"/>
  <c r="A3732" i="14"/>
  <c r="A3731" i="14"/>
  <c r="A3730" i="14"/>
  <c r="A3729" i="14"/>
  <c r="A3728" i="14"/>
  <c r="A3727" i="14"/>
  <c r="A3726" i="14"/>
  <c r="A3725" i="14"/>
  <c r="A3724" i="14"/>
  <c r="A3723" i="14"/>
  <c r="A3722" i="14"/>
  <c r="A3721" i="14"/>
  <c r="A3720" i="14"/>
  <c r="A3719" i="14"/>
  <c r="A3718" i="14"/>
  <c r="A3717" i="14"/>
  <c r="A3716" i="14"/>
  <c r="A3715" i="14"/>
  <c r="A3714" i="14"/>
  <c r="A3713" i="14"/>
  <c r="A3712" i="14"/>
  <c r="A3711" i="14"/>
  <c r="A3710" i="14"/>
  <c r="A3709" i="14"/>
  <c r="A3708" i="14"/>
  <c r="A3707" i="14"/>
  <c r="A3706" i="14"/>
  <c r="A3705" i="14"/>
  <c r="A3704" i="14"/>
  <c r="A3703" i="14"/>
  <c r="A3702" i="14"/>
  <c r="A3701" i="14"/>
  <c r="A3700" i="14"/>
  <c r="A3699" i="14"/>
  <c r="A3698" i="14"/>
  <c r="A3697" i="14"/>
  <c r="A3696" i="14"/>
  <c r="A3695" i="14"/>
  <c r="A3694" i="14"/>
  <c r="A3693" i="14"/>
  <c r="A3692" i="14"/>
  <c r="A3691" i="14"/>
  <c r="A3690" i="14"/>
  <c r="A3689" i="14"/>
  <c r="A3688" i="14"/>
  <c r="A3687" i="14"/>
  <c r="A3686" i="14"/>
  <c r="A3685" i="14"/>
  <c r="A3684" i="14"/>
  <c r="A3683" i="14"/>
  <c r="A3682" i="14"/>
  <c r="A3681" i="14"/>
  <c r="A3680" i="14"/>
  <c r="A3679" i="14"/>
  <c r="A3678" i="14"/>
  <c r="A3677" i="14"/>
  <c r="A3676" i="14"/>
  <c r="A3675" i="14"/>
  <c r="A3674" i="14"/>
  <c r="A3673" i="14"/>
  <c r="A3672" i="14"/>
  <c r="A3671" i="14"/>
  <c r="A3670" i="14"/>
  <c r="A3669" i="14"/>
  <c r="A3668" i="14"/>
  <c r="A1573" i="14"/>
  <c r="A1572" i="14"/>
  <c r="A1571" i="14"/>
  <c r="A1570" i="14"/>
  <c r="A1569" i="14"/>
  <c r="A1568" i="14"/>
  <c r="A1567" i="14"/>
  <c r="A1566" i="14"/>
  <c r="A1565" i="14"/>
  <c r="A1564" i="14"/>
  <c r="A1563" i="14"/>
  <c r="A1562" i="14"/>
  <c r="A1561" i="14"/>
  <c r="A1560" i="14"/>
  <c r="A1559" i="14"/>
  <c r="A1558" i="14"/>
  <c r="A1557" i="14"/>
  <c r="A1556" i="14"/>
  <c r="A1555" i="14"/>
  <c r="A1554" i="14"/>
  <c r="A1553" i="14"/>
  <c r="A1552" i="14"/>
  <c r="A1551" i="14"/>
  <c r="A1550" i="14"/>
  <c r="A1549" i="14"/>
  <c r="A1548" i="14"/>
  <c r="A1547" i="14"/>
  <c r="A1546" i="14"/>
  <c r="A1545" i="14"/>
  <c r="A1544" i="14"/>
  <c r="A1543" i="14"/>
  <c r="A1542" i="14"/>
  <c r="A1541" i="14"/>
  <c r="A1540" i="14"/>
  <c r="A1539" i="14"/>
  <c r="A1538" i="14"/>
  <c r="A1537" i="14"/>
  <c r="A1536" i="14"/>
  <c r="A1535" i="14"/>
  <c r="A1534" i="14"/>
  <c r="A1533" i="14"/>
  <c r="A1532" i="14"/>
  <c r="A1531" i="14"/>
  <c r="A1530" i="14"/>
  <c r="A1529" i="14"/>
  <c r="A1528" i="14"/>
  <c r="A1527" i="14"/>
  <c r="A1526" i="14"/>
  <c r="A1525" i="14"/>
  <c r="A1524" i="14"/>
  <c r="A1523" i="14"/>
  <c r="A1522" i="14"/>
  <c r="A1521" i="14"/>
  <c r="A1520" i="14"/>
  <c r="A1519" i="14"/>
  <c r="A1518" i="14"/>
  <c r="A1517" i="14"/>
  <c r="A1516" i="14"/>
  <c r="A1515" i="14"/>
  <c r="A1514" i="14"/>
  <c r="A1513" i="14"/>
  <c r="A1512" i="14"/>
  <c r="A1511" i="14"/>
  <c r="A1510" i="14"/>
  <c r="A1509" i="14"/>
  <c r="A1508" i="14"/>
  <c r="A1507" i="14"/>
  <c r="A1506" i="14"/>
  <c r="A1505" i="14"/>
  <c r="A1504" i="14"/>
  <c r="A1503" i="14"/>
  <c r="A1502" i="14"/>
  <c r="A1501" i="14"/>
  <c r="A1500" i="14"/>
  <c r="A1499" i="14"/>
  <c r="A1498" i="14"/>
  <c r="A1497" i="14"/>
  <c r="A1496" i="14"/>
  <c r="A1495" i="14"/>
  <c r="A1494" i="14"/>
  <c r="A1493" i="14"/>
  <c r="A1492" i="14"/>
  <c r="A1491" i="14"/>
  <c r="A1490" i="14"/>
  <c r="A1489" i="14"/>
  <c r="A1488" i="14"/>
  <c r="A1487" i="14"/>
  <c r="A1486" i="14"/>
  <c r="A1485" i="14"/>
  <c r="A1484" i="14"/>
  <c r="A3667" i="14"/>
  <c r="A3666" i="14"/>
  <c r="A3665" i="14"/>
  <c r="A3664" i="14"/>
  <c r="A3663" i="14"/>
  <c r="A3662" i="14"/>
  <c r="A3661" i="14"/>
  <c r="A3660" i="14"/>
  <c r="A3659" i="14"/>
  <c r="A3658" i="14"/>
  <c r="A3657" i="14"/>
  <c r="A3656" i="14"/>
  <c r="A3655" i="14"/>
  <c r="A3654" i="14"/>
  <c r="A3653" i="14"/>
  <c r="A3652" i="14"/>
  <c r="A3651" i="14"/>
  <c r="A3650" i="14"/>
  <c r="A3649" i="14"/>
  <c r="A3648" i="14"/>
  <c r="A1483" i="14"/>
  <c r="A1482" i="14"/>
  <c r="A1481" i="14"/>
  <c r="A1480" i="14"/>
  <c r="A1479" i="14"/>
  <c r="A1478" i="14"/>
  <c r="A1477" i="14"/>
  <c r="A1476" i="14"/>
  <c r="A1475" i="14"/>
  <c r="A1474" i="14"/>
  <c r="A1473" i="14"/>
  <c r="A1472" i="14"/>
  <c r="A1471" i="14"/>
  <c r="A1470" i="14"/>
  <c r="A1469" i="14"/>
  <c r="A1468" i="14"/>
  <c r="A1467" i="14"/>
  <c r="A1466" i="14"/>
  <c r="A1465" i="14"/>
  <c r="A1464" i="14"/>
  <c r="A3647" i="14"/>
  <c r="A3646" i="14"/>
  <c r="A3645" i="14"/>
  <c r="A3644" i="14"/>
  <c r="A3643" i="14"/>
  <c r="A3642" i="14"/>
  <c r="A3641" i="14"/>
  <c r="A3640" i="14"/>
  <c r="A3639" i="14"/>
  <c r="A3638" i="14"/>
  <c r="A3637" i="14"/>
  <c r="A3636" i="14"/>
  <c r="A3635" i="14"/>
  <c r="A3634" i="14"/>
  <c r="A3633" i="14"/>
  <c r="A3632" i="14"/>
  <c r="A3631" i="14"/>
  <c r="A3630" i="14"/>
  <c r="A3629" i="14"/>
  <c r="A3628" i="14"/>
  <c r="A3627" i="14"/>
  <c r="A3626" i="14"/>
  <c r="A3625" i="14"/>
  <c r="A3624" i="14"/>
  <c r="A3623" i="14"/>
  <c r="A3622" i="14"/>
  <c r="A3621" i="14"/>
  <c r="A3620" i="14"/>
  <c r="A3619" i="14"/>
  <c r="A3618" i="14"/>
  <c r="A3617" i="14"/>
  <c r="A3616" i="14"/>
  <c r="A3615" i="14"/>
  <c r="A3614" i="14"/>
  <c r="A3613" i="14"/>
  <c r="A3612" i="14"/>
  <c r="A3611" i="14"/>
  <c r="A3610" i="14"/>
  <c r="A3609" i="14"/>
  <c r="A3608" i="14"/>
  <c r="A3607" i="14"/>
  <c r="A3606" i="14"/>
  <c r="A3605" i="14"/>
  <c r="A3604" i="14"/>
  <c r="A3603" i="14"/>
  <c r="A3602" i="14"/>
  <c r="A3601" i="14"/>
  <c r="A3600" i="14"/>
  <c r="A3599" i="14"/>
  <c r="A3598" i="14"/>
  <c r="A3597" i="14"/>
  <c r="A3596" i="14"/>
  <c r="A3595" i="14"/>
  <c r="A3594" i="14"/>
  <c r="A3593" i="14"/>
  <c r="A3592" i="14"/>
  <c r="A3591" i="14"/>
  <c r="A3590" i="14"/>
  <c r="A3589" i="14"/>
  <c r="A3588" i="14"/>
  <c r="A3587" i="14"/>
  <c r="A3586" i="14"/>
  <c r="A3585" i="14"/>
  <c r="A3584" i="14"/>
  <c r="A3583" i="14"/>
  <c r="A3582" i="14"/>
  <c r="A3581" i="14"/>
  <c r="A3580" i="14"/>
  <c r="A3579" i="14"/>
  <c r="A3578" i="14"/>
  <c r="A3577" i="14"/>
  <c r="A3576" i="14"/>
  <c r="A3575" i="14"/>
  <c r="A3574" i="14"/>
  <c r="A3573" i="14"/>
  <c r="A3572" i="14"/>
  <c r="A3571" i="14"/>
  <c r="A3570" i="14"/>
  <c r="A3569" i="14"/>
  <c r="A3568" i="14"/>
  <c r="A1463" i="14"/>
  <c r="A1462" i="14"/>
  <c r="A1461" i="14"/>
  <c r="A1460" i="14"/>
  <c r="A1459" i="14"/>
  <c r="A1458" i="14"/>
  <c r="A1457" i="14"/>
  <c r="A1456" i="14"/>
  <c r="A1455" i="14"/>
  <c r="A1454" i="14"/>
  <c r="A1453" i="14"/>
  <c r="A1452" i="14"/>
  <c r="A1451" i="14"/>
  <c r="A1450" i="14"/>
  <c r="A1449" i="14"/>
  <c r="A1448" i="14"/>
  <c r="A1447" i="14"/>
  <c r="A1446" i="14"/>
  <c r="A1445" i="14"/>
  <c r="A1444" i="14"/>
  <c r="A1443" i="14"/>
  <c r="A1442" i="14"/>
  <c r="A1441" i="14"/>
  <c r="A1440" i="14"/>
  <c r="A1439" i="14"/>
  <c r="A1438" i="14"/>
  <c r="A1437" i="14"/>
  <c r="A1436" i="14"/>
  <c r="A1435" i="14"/>
  <c r="A1434" i="14"/>
  <c r="A1433" i="14"/>
  <c r="A1432" i="14"/>
  <c r="A1431" i="14"/>
  <c r="A1430" i="14"/>
  <c r="A1429" i="14"/>
  <c r="A1428" i="14"/>
  <c r="A1427" i="14"/>
  <c r="A1426" i="14"/>
  <c r="A1425" i="14"/>
  <c r="A1424" i="14"/>
  <c r="A1423" i="14"/>
  <c r="A1422" i="14"/>
  <c r="A1421" i="14"/>
  <c r="A1420" i="14"/>
  <c r="A1419" i="14"/>
  <c r="A1418" i="14"/>
  <c r="A1417" i="14"/>
  <c r="A1416" i="14"/>
  <c r="A1415" i="14"/>
  <c r="A1414" i="14"/>
  <c r="A1413" i="14"/>
  <c r="A1412" i="14"/>
  <c r="A1411" i="14"/>
  <c r="A1410" i="14"/>
  <c r="A1409" i="14"/>
  <c r="A1408" i="14"/>
  <c r="A1407" i="14"/>
  <c r="A1406" i="14"/>
  <c r="A1405" i="14"/>
  <c r="A1404" i="14"/>
  <c r="A3567" i="14"/>
  <c r="A3566" i="14"/>
  <c r="A3565" i="14"/>
  <c r="A3564" i="14"/>
  <c r="A3563" i="14"/>
  <c r="A3562" i="14"/>
  <c r="A3561" i="14"/>
  <c r="A3560" i="14"/>
  <c r="A3559" i="14"/>
  <c r="A3558" i="14"/>
  <c r="A3557" i="14"/>
  <c r="A3556" i="14"/>
  <c r="A3555" i="14"/>
  <c r="A3554" i="14"/>
  <c r="A3553" i="14"/>
  <c r="A3552" i="14"/>
  <c r="A3551" i="14"/>
  <c r="A3550" i="14"/>
  <c r="A3549" i="14"/>
  <c r="A3548" i="14"/>
  <c r="A3547" i="14"/>
  <c r="A3546" i="14"/>
  <c r="A3545" i="14"/>
  <c r="A3544" i="14"/>
  <c r="A3543" i="14"/>
  <c r="A3542" i="14"/>
  <c r="A3541" i="14"/>
  <c r="A3540" i="14"/>
  <c r="A3539" i="14"/>
  <c r="A3538" i="14"/>
  <c r="A3537" i="14"/>
  <c r="A3536" i="14"/>
  <c r="A3535" i="14"/>
  <c r="A3534" i="14"/>
  <c r="A3533" i="14"/>
  <c r="A3532" i="14"/>
  <c r="A3531" i="14"/>
  <c r="A3530" i="14"/>
  <c r="A3529" i="14"/>
  <c r="A3528" i="14"/>
  <c r="A1403" i="14"/>
  <c r="A1402" i="14"/>
  <c r="A1401" i="14"/>
  <c r="A1400" i="14"/>
  <c r="A1399" i="14"/>
  <c r="A1398" i="14"/>
  <c r="A1397" i="14"/>
  <c r="A1396" i="14"/>
  <c r="A1395" i="14"/>
  <c r="A1394" i="14"/>
  <c r="A1393" i="14"/>
  <c r="A1392" i="14"/>
  <c r="A1391" i="14"/>
  <c r="A1390" i="14"/>
  <c r="A1389" i="14"/>
  <c r="A1388" i="14"/>
  <c r="A1387" i="14"/>
  <c r="A1386" i="14"/>
  <c r="A1385" i="14"/>
  <c r="A1384" i="14"/>
  <c r="A1383" i="14"/>
  <c r="A1382" i="14"/>
  <c r="A1381" i="14"/>
  <c r="A1380" i="14"/>
  <c r="A1379" i="14"/>
  <c r="A1378" i="14"/>
  <c r="A1377" i="14"/>
  <c r="A1376" i="14"/>
  <c r="A1375" i="14"/>
  <c r="A1374" i="14"/>
  <c r="A1373" i="14"/>
  <c r="A1372" i="14"/>
  <c r="A1371" i="14"/>
  <c r="A1370" i="14"/>
  <c r="A1369" i="14"/>
  <c r="A3527" i="14"/>
  <c r="A3526" i="14"/>
  <c r="A3525" i="14"/>
  <c r="A3524" i="14"/>
  <c r="A3523" i="14"/>
  <c r="A3522" i="14"/>
  <c r="A3521" i="14"/>
  <c r="A3520" i="14"/>
  <c r="A3519" i="14"/>
  <c r="A3518" i="14"/>
  <c r="A3517" i="14"/>
  <c r="A3516" i="14"/>
  <c r="A3515" i="14"/>
  <c r="A3514" i="14"/>
  <c r="A3513" i="14"/>
  <c r="A3512" i="14"/>
  <c r="A3511" i="14"/>
  <c r="A3510" i="14"/>
  <c r="A3509" i="14"/>
  <c r="A3508" i="14"/>
  <c r="A3507" i="14"/>
  <c r="A3506" i="14"/>
  <c r="A3505" i="14"/>
  <c r="A3504" i="14"/>
  <c r="A3503" i="14"/>
  <c r="A3502" i="14"/>
  <c r="A3501" i="14"/>
  <c r="A3500" i="14"/>
  <c r="A3499" i="14"/>
  <c r="A3498" i="14"/>
  <c r="A3497" i="14"/>
  <c r="A3496" i="14"/>
  <c r="A3495" i="14"/>
  <c r="A3494" i="14"/>
  <c r="A3493" i="14"/>
  <c r="A3492" i="14"/>
  <c r="A1368" i="14"/>
  <c r="A1367" i="14"/>
  <c r="A1366" i="14"/>
  <c r="A1365" i="14"/>
  <c r="A1364" i="14"/>
  <c r="A1363" i="14"/>
  <c r="A1362" i="14"/>
  <c r="A1361" i="14"/>
  <c r="A1360" i="14"/>
  <c r="A3491" i="14"/>
  <c r="A3490" i="14"/>
  <c r="A3489" i="14"/>
  <c r="A3488" i="14"/>
  <c r="A3487" i="14"/>
  <c r="A3486" i="14"/>
  <c r="A3485" i="14"/>
  <c r="A3484" i="14"/>
  <c r="A3483" i="14"/>
  <c r="A3482" i="14"/>
  <c r="A3481" i="14"/>
  <c r="A3480" i="14"/>
  <c r="A3479" i="14"/>
  <c r="A3478" i="14"/>
  <c r="A3477" i="14"/>
  <c r="A3476" i="14"/>
  <c r="A3475" i="14"/>
  <c r="A3474" i="14"/>
  <c r="A3473" i="14"/>
  <c r="A3472" i="14"/>
  <c r="A1359" i="14"/>
  <c r="A1358" i="14"/>
  <c r="A1357" i="14"/>
  <c r="A1356" i="14"/>
  <c r="A1355" i="14"/>
  <c r="A1354" i="14"/>
  <c r="A1353" i="14"/>
  <c r="A1352" i="14"/>
  <c r="A1351" i="14"/>
  <c r="A1350" i="14"/>
  <c r="A1349" i="14"/>
  <c r="A1348" i="14"/>
  <c r="A1347" i="14"/>
  <c r="A1346" i="14"/>
  <c r="A1345" i="14"/>
  <c r="A1344" i="14"/>
  <c r="A1343" i="14"/>
  <c r="A1342" i="14"/>
  <c r="A1341" i="14"/>
  <c r="A1340" i="14"/>
  <c r="A1339" i="14"/>
  <c r="A1338" i="14"/>
  <c r="A1337" i="14"/>
  <c r="A1336" i="14"/>
  <c r="A1335" i="14"/>
  <c r="A1334" i="14"/>
  <c r="A1333" i="14"/>
  <c r="A1332" i="14"/>
  <c r="A1331" i="14"/>
  <c r="A1330" i="14"/>
  <c r="A1329" i="14"/>
  <c r="A1328" i="14"/>
  <c r="A1327" i="14"/>
  <c r="A1326" i="14"/>
  <c r="A1325" i="14"/>
  <c r="A1324" i="14"/>
  <c r="A1323" i="14"/>
  <c r="A1322" i="14"/>
  <c r="A1321" i="14"/>
  <c r="A1320" i="14"/>
  <c r="A3471" i="14"/>
  <c r="A3470" i="14"/>
  <c r="A3469" i="14"/>
  <c r="A3468" i="14"/>
  <c r="A3467" i="14"/>
  <c r="A3466" i="14"/>
  <c r="A3465" i="14"/>
  <c r="A3464" i="14"/>
  <c r="A3463" i="14"/>
  <c r="A3462" i="14"/>
  <c r="A3461" i="14"/>
  <c r="A3460" i="14"/>
  <c r="A3459" i="14"/>
  <c r="A3458" i="14"/>
  <c r="A3457" i="14"/>
  <c r="A3456" i="14"/>
  <c r="A3455" i="14"/>
  <c r="A3454" i="14"/>
  <c r="A3453" i="14"/>
  <c r="A3452" i="14"/>
  <c r="A3451" i="14"/>
  <c r="A3450" i="14"/>
  <c r="A3449" i="14"/>
  <c r="A3448" i="14"/>
  <c r="A3447" i="14"/>
  <c r="A3446" i="14"/>
  <c r="A3445" i="14"/>
  <c r="A3444" i="14"/>
  <c r="A3443" i="14"/>
  <c r="A3442" i="14"/>
  <c r="A3441" i="14"/>
  <c r="A3440" i="14"/>
  <c r="A3439" i="14"/>
  <c r="A3438" i="14"/>
  <c r="A3437" i="14"/>
  <c r="A3436" i="14"/>
  <c r="A3435" i="14"/>
  <c r="A3434" i="14"/>
  <c r="A3433" i="14"/>
  <c r="A3432" i="14"/>
  <c r="A1319" i="14"/>
  <c r="A1318" i="14"/>
  <c r="A1317" i="14"/>
  <c r="A1316" i="14"/>
  <c r="A1315" i="14"/>
  <c r="A1314" i="14"/>
  <c r="A1313" i="14"/>
  <c r="A1312" i="14"/>
  <c r="A1311" i="14"/>
  <c r="A1310" i="14"/>
  <c r="A1309" i="14"/>
  <c r="A1308" i="14"/>
  <c r="A1307" i="14"/>
  <c r="A1306" i="14"/>
  <c r="A1305" i="14"/>
  <c r="A1304" i="14"/>
  <c r="A1303" i="14"/>
  <c r="A1302" i="14"/>
  <c r="A1301" i="14"/>
  <c r="A1300" i="14"/>
  <c r="A1299" i="14"/>
  <c r="A1298" i="14"/>
  <c r="A1297" i="14"/>
  <c r="A1296" i="14"/>
  <c r="A1295" i="14"/>
  <c r="A1294" i="14"/>
  <c r="A1293" i="14"/>
  <c r="A1292" i="14"/>
  <c r="A1291" i="14"/>
  <c r="A1290" i="14"/>
  <c r="A1289" i="14"/>
  <c r="A1288" i="14"/>
  <c r="A1287" i="14"/>
  <c r="A1286" i="14"/>
  <c r="A1285" i="14"/>
  <c r="A1284" i="14"/>
  <c r="A1283" i="14"/>
  <c r="A1282" i="14"/>
  <c r="A1281" i="14"/>
  <c r="A1280" i="14"/>
  <c r="A3431" i="14"/>
  <c r="A3430" i="14"/>
  <c r="A3429" i="14"/>
  <c r="A3428" i="14"/>
  <c r="A3427" i="14"/>
  <c r="A3426" i="14"/>
  <c r="A3425" i="14"/>
  <c r="A3424" i="14"/>
  <c r="A3423" i="14"/>
  <c r="A3422" i="14"/>
  <c r="A3421" i="14"/>
  <c r="A3420" i="14"/>
  <c r="A3419" i="14"/>
  <c r="A3418" i="14"/>
  <c r="A3417" i="14"/>
  <c r="A3416" i="14"/>
  <c r="A3415" i="14"/>
  <c r="A3414" i="14"/>
  <c r="A3413" i="14"/>
  <c r="A3412" i="14"/>
  <c r="A1279" i="14"/>
  <c r="A1278" i="14"/>
  <c r="A1277" i="14"/>
  <c r="A1276" i="14"/>
  <c r="A1275" i="14"/>
  <c r="A1274" i="14"/>
  <c r="A1273" i="14"/>
  <c r="A1272" i="14"/>
  <c r="A1271" i="14"/>
  <c r="A1270" i="14"/>
  <c r="A1269" i="14"/>
  <c r="A1268" i="14"/>
  <c r="A1267" i="14"/>
  <c r="A1266" i="14"/>
  <c r="A1265" i="14"/>
  <c r="A1264" i="14"/>
  <c r="A1263" i="14"/>
  <c r="A1262" i="14"/>
  <c r="A1261" i="14"/>
  <c r="A1260" i="14"/>
  <c r="A1259" i="14"/>
  <c r="A1258" i="14"/>
  <c r="A1257" i="14"/>
  <c r="A1256" i="14"/>
  <c r="A1255" i="14"/>
  <c r="A1254" i="14"/>
  <c r="A1253" i="14"/>
  <c r="A1252" i="14"/>
  <c r="A1251" i="14"/>
  <c r="A1250" i="14"/>
  <c r="A1249" i="14"/>
  <c r="A1248" i="14"/>
  <c r="A1247" i="14"/>
  <c r="A1246" i="14"/>
  <c r="A1245" i="14"/>
  <c r="A1244" i="14"/>
  <c r="A1243" i="14"/>
  <c r="A1242" i="14"/>
  <c r="A1241" i="14"/>
  <c r="A1240" i="14"/>
  <c r="A1239" i="14"/>
  <c r="A1238" i="14"/>
  <c r="A1237" i="14"/>
  <c r="A1236" i="14"/>
  <c r="A1235" i="14"/>
  <c r="A1234" i="14"/>
  <c r="A1233" i="14"/>
  <c r="A1232" i="14"/>
  <c r="A1231" i="14"/>
  <c r="A1230" i="14"/>
  <c r="A1229" i="14"/>
  <c r="A1228" i="14"/>
  <c r="A1227" i="14"/>
  <c r="A1226" i="14"/>
  <c r="A1225" i="14"/>
  <c r="A1224" i="14"/>
  <c r="A1223" i="14"/>
  <c r="A1222" i="14"/>
  <c r="A1221" i="14"/>
  <c r="A1220" i="14"/>
  <c r="A3411" i="14"/>
  <c r="A3410" i="14"/>
  <c r="A3409" i="14"/>
  <c r="A3408" i="14"/>
  <c r="A3407" i="14"/>
  <c r="A3406" i="14"/>
  <c r="A3405" i="14"/>
  <c r="A3404" i="14"/>
  <c r="A3403" i="14"/>
  <c r="A3402" i="14"/>
  <c r="A3401" i="14"/>
  <c r="A3400" i="14"/>
  <c r="A3399" i="14"/>
  <c r="A3398" i="14"/>
  <c r="A3397" i="14"/>
  <c r="A3396" i="14"/>
  <c r="A3395" i="14"/>
  <c r="A3394" i="14"/>
  <c r="A3393" i="14"/>
  <c r="A3392" i="14"/>
  <c r="A3391" i="14"/>
  <c r="A3390" i="14"/>
  <c r="A3389" i="14"/>
  <c r="A3388" i="14"/>
  <c r="A3387" i="14"/>
  <c r="A3386" i="14"/>
  <c r="A3385" i="14"/>
  <c r="A3384" i="14"/>
  <c r="A3383" i="14"/>
  <c r="A3382" i="14"/>
  <c r="A3381" i="14"/>
  <c r="A3380" i="14"/>
  <c r="A3379" i="14"/>
  <c r="A3378" i="14"/>
  <c r="A3377" i="14"/>
  <c r="A3376" i="14"/>
  <c r="A3375" i="14"/>
  <c r="A3374" i="14"/>
  <c r="A3373" i="14"/>
  <c r="A3372" i="14"/>
  <c r="A3371" i="14"/>
  <c r="A3370" i="14"/>
  <c r="A3369" i="14"/>
  <c r="A3368" i="14"/>
  <c r="A3367" i="14"/>
  <c r="A3366" i="14"/>
  <c r="A3365" i="14"/>
  <c r="A3364" i="14"/>
  <c r="A3363" i="14"/>
  <c r="A3362" i="14"/>
  <c r="A3361" i="14"/>
  <c r="A3360" i="14"/>
  <c r="A3359" i="14"/>
  <c r="A3358" i="14"/>
  <c r="A3357" i="14"/>
  <c r="A3356" i="14"/>
  <c r="A3355" i="14"/>
  <c r="A3354" i="14"/>
  <c r="A3353" i="14"/>
  <c r="A3352" i="14"/>
  <c r="A3351" i="14"/>
  <c r="A3350" i="14"/>
  <c r="A3349" i="14"/>
  <c r="A3348" i="14"/>
  <c r="A3347" i="14"/>
  <c r="A3346" i="14"/>
  <c r="A3345" i="14"/>
  <c r="A3344" i="14"/>
  <c r="A3343" i="14"/>
  <c r="A3342" i="14"/>
  <c r="A3341" i="14"/>
  <c r="A3340" i="14"/>
  <c r="A3339" i="14"/>
  <c r="A3338" i="14"/>
  <c r="A3337" i="14"/>
  <c r="A3336" i="14"/>
  <c r="A3335" i="14"/>
  <c r="A3334" i="14"/>
  <c r="A3333" i="14"/>
  <c r="A3332" i="14"/>
  <c r="A3331" i="14"/>
  <c r="A3330" i="14"/>
  <c r="A3329" i="14"/>
  <c r="A3328" i="14"/>
  <c r="A3327" i="14"/>
  <c r="A3326" i="14"/>
  <c r="A3325" i="14"/>
  <c r="A3324" i="14"/>
  <c r="A3323" i="14"/>
  <c r="A3322" i="14"/>
  <c r="A3321" i="14"/>
  <c r="A3320" i="14"/>
  <c r="A3319" i="14"/>
  <c r="A3318" i="14"/>
  <c r="A3317" i="14"/>
  <c r="A3316" i="14"/>
  <c r="A3315" i="14"/>
  <c r="A3314" i="14"/>
  <c r="A3313" i="14"/>
  <c r="A3312" i="14"/>
  <c r="A1219" i="14"/>
  <c r="A1218" i="14"/>
  <c r="A1217" i="14"/>
  <c r="A1216" i="14"/>
  <c r="A1215" i="14"/>
  <c r="A1214" i="14"/>
  <c r="A1213" i="14"/>
  <c r="A1212" i="14"/>
  <c r="A1211" i="14"/>
  <c r="A1210" i="14"/>
  <c r="A1209" i="14"/>
  <c r="A1208" i="14"/>
  <c r="A1207" i="14"/>
  <c r="A1206" i="14"/>
  <c r="A3311" i="14"/>
  <c r="A3310" i="14"/>
  <c r="A3309" i="14"/>
  <c r="A3308" i="14"/>
  <c r="A3307" i="14"/>
  <c r="A3306" i="14"/>
  <c r="A1205" i="14"/>
  <c r="A1204" i="14"/>
  <c r="A1203" i="14"/>
  <c r="A1202" i="14"/>
  <c r="A1201" i="14"/>
  <c r="A1200" i="14"/>
  <c r="A1199" i="14"/>
  <c r="A1198" i="14"/>
  <c r="A1197" i="14"/>
  <c r="A1196" i="14"/>
  <c r="A1195" i="14"/>
  <c r="A1194" i="14"/>
  <c r="A1193" i="14"/>
  <c r="A1192" i="14"/>
  <c r="A1191" i="14"/>
  <c r="A1190" i="14"/>
  <c r="A1189" i="14"/>
  <c r="A1188" i="14"/>
  <c r="A1187" i="14"/>
  <c r="A1186" i="14"/>
  <c r="A1185" i="14"/>
  <c r="A1184" i="14"/>
  <c r="A1183" i="14"/>
  <c r="A1182" i="14"/>
  <c r="A1181" i="14"/>
  <c r="A1180" i="14"/>
  <c r="A1179" i="14"/>
  <c r="A1178" i="14"/>
  <c r="A1177" i="14"/>
  <c r="A1176" i="14"/>
  <c r="A1175" i="14"/>
  <c r="A1174" i="14"/>
  <c r="A1173" i="14"/>
  <c r="A1172" i="14"/>
  <c r="A1171" i="14"/>
  <c r="A1170" i="14"/>
  <c r="A1169" i="14"/>
  <c r="A1168" i="14"/>
  <c r="A1167" i="14"/>
  <c r="A1166" i="14"/>
  <c r="A1165" i="14"/>
  <c r="A1164" i="14"/>
  <c r="A1163" i="14"/>
  <c r="A1162" i="14"/>
  <c r="A1161" i="14"/>
  <c r="A1160" i="14"/>
  <c r="A1159" i="14"/>
  <c r="A1158" i="14"/>
  <c r="A1157" i="14"/>
  <c r="A1156" i="14"/>
  <c r="A1155" i="14"/>
  <c r="A1154" i="14"/>
  <c r="A1153" i="14"/>
  <c r="A1152" i="14"/>
  <c r="A1151" i="14"/>
  <c r="A1150" i="14"/>
  <c r="A1149" i="14"/>
  <c r="A1148" i="14"/>
  <c r="A1147" i="14"/>
  <c r="A1146" i="14"/>
  <c r="A1145" i="14"/>
  <c r="A1144" i="14"/>
  <c r="A1143" i="14"/>
  <c r="A1142" i="14"/>
  <c r="A1141" i="14"/>
  <c r="A1140" i="14"/>
  <c r="A1139" i="14"/>
  <c r="A1138" i="14"/>
  <c r="A1137" i="14"/>
  <c r="A1136" i="14"/>
  <c r="A1135" i="14"/>
  <c r="A1134" i="14"/>
  <c r="A1133" i="14"/>
  <c r="A1132" i="14"/>
  <c r="A1131" i="14"/>
  <c r="A1130" i="14"/>
  <c r="A1129" i="14"/>
  <c r="A1128" i="14"/>
  <c r="A1127" i="14"/>
  <c r="A1126" i="14"/>
  <c r="A1125" i="14"/>
  <c r="A1124" i="14"/>
  <c r="A1123" i="14"/>
  <c r="A1122" i="14"/>
  <c r="A1121" i="14"/>
  <c r="A1120" i="14"/>
  <c r="A1119" i="14"/>
  <c r="A1118" i="14"/>
  <c r="A1117" i="14"/>
  <c r="A1116" i="14"/>
  <c r="A1115" i="14"/>
  <c r="A1114" i="14"/>
  <c r="A1113" i="14"/>
  <c r="A1112" i="14"/>
  <c r="A1111" i="14"/>
  <c r="A1110" i="14"/>
  <c r="A1109" i="14"/>
  <c r="A1108" i="14"/>
  <c r="A1107" i="14"/>
  <c r="A1106" i="14"/>
  <c r="A1105" i="14"/>
  <c r="A1104" i="14"/>
  <c r="A1103" i="14"/>
  <c r="A1102" i="14"/>
  <c r="A1101" i="14"/>
  <c r="A1100" i="14"/>
  <c r="A1099" i="14"/>
  <c r="A1098" i="14"/>
  <c r="A1097" i="14"/>
  <c r="A1096" i="14"/>
  <c r="A1095" i="14"/>
  <c r="A1094" i="14"/>
  <c r="A1093" i="14"/>
  <c r="A1092" i="14"/>
  <c r="A1091" i="14"/>
  <c r="A1090" i="14"/>
  <c r="A1089" i="14"/>
  <c r="A1088" i="14"/>
  <c r="A1087" i="14"/>
  <c r="A1086" i="14"/>
  <c r="A1085" i="14"/>
  <c r="A1084" i="14"/>
  <c r="A1083" i="14"/>
  <c r="A1082" i="14"/>
  <c r="A1081" i="14"/>
  <c r="A1080" i="14"/>
  <c r="A1079" i="14"/>
  <c r="A1078" i="14"/>
  <c r="A1077" i="14"/>
  <c r="A1076" i="14"/>
  <c r="A1075" i="14"/>
  <c r="A1074" i="14"/>
  <c r="A1073" i="14"/>
  <c r="A1072" i="14"/>
  <c r="A1071" i="14"/>
  <c r="A1070" i="14"/>
  <c r="A1069" i="14"/>
  <c r="A1068" i="14"/>
  <c r="A1067" i="14"/>
  <c r="A1066" i="14"/>
  <c r="A1065" i="14"/>
  <c r="A1064" i="14"/>
  <c r="A1063" i="14"/>
  <c r="A1062" i="14"/>
  <c r="A1061" i="14"/>
  <c r="A1060" i="14"/>
  <c r="A1059" i="14"/>
  <c r="A1058" i="14"/>
  <c r="A1057" i="14"/>
  <c r="A1056" i="14"/>
  <c r="A1055" i="14"/>
  <c r="A1054" i="14"/>
  <c r="A1053" i="14"/>
  <c r="A1052" i="14"/>
  <c r="A1051" i="14"/>
  <c r="A1050" i="14"/>
  <c r="A1049" i="14"/>
  <c r="A1048" i="14"/>
  <c r="A1047" i="14"/>
  <c r="A1046" i="14"/>
  <c r="A3305" i="14"/>
  <c r="A3304" i="14"/>
  <c r="A3303" i="14"/>
  <c r="A3302" i="14"/>
  <c r="A3301" i="14"/>
  <c r="A3300" i="14"/>
  <c r="A3299" i="14"/>
  <c r="A3298" i="14"/>
  <c r="A3297" i="14"/>
  <c r="A3296" i="14"/>
  <c r="A3295" i="14"/>
  <c r="A3294" i="14"/>
  <c r="A3293" i="14"/>
  <c r="A3292" i="14"/>
  <c r="A3291" i="14"/>
  <c r="A3290" i="14"/>
  <c r="A3289" i="14"/>
  <c r="A3288" i="14"/>
  <c r="A3287" i="14"/>
  <c r="A3286" i="14"/>
  <c r="A3285" i="14"/>
  <c r="A3284" i="14"/>
  <c r="A3283" i="14"/>
  <c r="A3282" i="14"/>
  <c r="A3281" i="14"/>
  <c r="A3280" i="14"/>
  <c r="A3279" i="14"/>
  <c r="A3278" i="14"/>
  <c r="A3277" i="14"/>
  <c r="A3276" i="14"/>
  <c r="A3275" i="14"/>
  <c r="A3274" i="14"/>
  <c r="A3273" i="14"/>
  <c r="A3272" i="14"/>
  <c r="A3271" i="14"/>
  <c r="A3270" i="14"/>
  <c r="A3269" i="14"/>
  <c r="A3268" i="14"/>
  <c r="A3267" i="14"/>
  <c r="A3266" i="14"/>
  <c r="A1045" i="14"/>
  <c r="A1044" i="14"/>
  <c r="A1043" i="14"/>
  <c r="A1042" i="14"/>
  <c r="A1041" i="14"/>
  <c r="A1040" i="14"/>
  <c r="A1039" i="14"/>
  <c r="A1038" i="14"/>
  <c r="A1037" i="14"/>
  <c r="A1036" i="14"/>
  <c r="A1035" i="14"/>
  <c r="A1034" i="14"/>
  <c r="A1033" i="14"/>
  <c r="A1032" i="14"/>
  <c r="A1031" i="14"/>
  <c r="A1030" i="14"/>
  <c r="A1029" i="14"/>
  <c r="A1028" i="14"/>
  <c r="A1027" i="14"/>
  <c r="A1026" i="14"/>
  <c r="A1025" i="14"/>
  <c r="A1024" i="14"/>
  <c r="A1023" i="14"/>
  <c r="A1022" i="14"/>
  <c r="A1021" i="14"/>
  <c r="A1020" i="14"/>
  <c r="A1019" i="14"/>
  <c r="A1018" i="14"/>
  <c r="A1017" i="14"/>
  <c r="A1016" i="14"/>
  <c r="A1015" i="14"/>
  <c r="A1014" i="14"/>
  <c r="A1013" i="14"/>
  <c r="A1012" i="14"/>
  <c r="A1011" i="14"/>
  <c r="A1010" i="14"/>
  <c r="A1009" i="14"/>
  <c r="A1008" i="14"/>
  <c r="A1007" i="14"/>
  <c r="A1006" i="14"/>
  <c r="A1005" i="14"/>
  <c r="A1004" i="14"/>
  <c r="A1003" i="14"/>
  <c r="A1002" i="14"/>
  <c r="A1001" i="14"/>
  <c r="A1000" i="14"/>
  <c r="A999" i="14"/>
  <c r="A998" i="14"/>
  <c r="A997" i="14"/>
  <c r="A996" i="14"/>
  <c r="A995" i="14"/>
  <c r="A994" i="14"/>
  <c r="A993" i="14"/>
  <c r="A992" i="14"/>
  <c r="A991" i="14"/>
  <c r="A990" i="14"/>
  <c r="A989" i="14"/>
  <c r="A988" i="14"/>
  <c r="A987" i="14"/>
  <c r="A986" i="14"/>
  <c r="A985" i="14"/>
  <c r="A984" i="14"/>
  <c r="A983" i="14"/>
  <c r="A982" i="14"/>
  <c r="A981" i="14"/>
  <c r="A980" i="14"/>
  <c r="A979" i="14"/>
  <c r="A978" i="14"/>
  <c r="A977" i="14"/>
  <c r="A976" i="14"/>
  <c r="A975" i="14"/>
  <c r="A974" i="14"/>
  <c r="A973" i="14"/>
  <c r="A972" i="14"/>
  <c r="A971" i="14"/>
  <c r="A970" i="14"/>
  <c r="A969" i="14"/>
  <c r="A968" i="14"/>
  <c r="A967" i="14"/>
  <c r="A966" i="14"/>
  <c r="A965" i="14"/>
  <c r="A964" i="14"/>
  <c r="A963" i="14"/>
  <c r="A962" i="14"/>
  <c r="A961" i="14"/>
  <c r="A960" i="14"/>
  <c r="A959" i="14"/>
  <c r="A958" i="14"/>
  <c r="A957" i="14"/>
  <c r="A956" i="14"/>
  <c r="A955" i="14"/>
  <c r="A954" i="14"/>
  <c r="A953" i="14"/>
  <c r="A952" i="14"/>
  <c r="A951" i="14"/>
  <c r="A950" i="14"/>
  <c r="A949" i="14"/>
  <c r="A948" i="14"/>
  <c r="A947" i="14"/>
  <c r="A946" i="14"/>
  <c r="A945" i="14"/>
  <c r="A944" i="14"/>
  <c r="A943" i="14"/>
  <c r="A942" i="14"/>
  <c r="A941" i="14"/>
  <c r="A940" i="14"/>
  <c r="A939" i="14"/>
  <c r="A938" i="14"/>
  <c r="A937" i="14"/>
  <c r="A936" i="14"/>
  <c r="A935" i="14"/>
  <c r="A934" i="14"/>
  <c r="A933" i="14"/>
  <c r="A932" i="14"/>
  <c r="A931" i="14"/>
  <c r="A930" i="14"/>
  <c r="A929" i="14"/>
  <c r="A928" i="14"/>
  <c r="A927" i="14"/>
  <c r="A926" i="14"/>
  <c r="A3265" i="14"/>
  <c r="A3264" i="14"/>
  <c r="A3263" i="14"/>
  <c r="A3262" i="14"/>
  <c r="A3261" i="14"/>
  <c r="A3260" i="14"/>
  <c r="A3259" i="14"/>
  <c r="A3258" i="14"/>
  <c r="A3257" i="14"/>
  <c r="A3256" i="14"/>
  <c r="A3255" i="14"/>
  <c r="A3254" i="14"/>
  <c r="A3253" i="14"/>
  <c r="A3252" i="14"/>
  <c r="A3251" i="14"/>
  <c r="A3250" i="14"/>
  <c r="A3249" i="14"/>
  <c r="A3248" i="14"/>
  <c r="A3247" i="14"/>
  <c r="A3246" i="14"/>
  <c r="A925" i="14"/>
  <c r="A924" i="14"/>
  <c r="A923" i="14"/>
  <c r="A922" i="14"/>
  <c r="A921" i="14"/>
  <c r="A920" i="14"/>
  <c r="A919" i="14"/>
  <c r="A918" i="14"/>
  <c r="A917" i="14"/>
  <c r="A916" i="14"/>
  <c r="A915" i="14"/>
  <c r="A914" i="14"/>
  <c r="A913" i="14"/>
  <c r="A912" i="14"/>
  <c r="A911" i="14"/>
  <c r="A910" i="14"/>
  <c r="A909" i="14"/>
  <c r="A908" i="14"/>
  <c r="A907" i="14"/>
  <c r="A906" i="14"/>
  <c r="A905" i="14"/>
  <c r="A904" i="14"/>
  <c r="A903" i="14"/>
  <c r="A902" i="14"/>
  <c r="A901" i="14"/>
  <c r="A900" i="14"/>
  <c r="A899" i="14"/>
  <c r="A898" i="14"/>
  <c r="A897" i="14"/>
  <c r="A896" i="14"/>
  <c r="A895" i="14"/>
  <c r="A894" i="14"/>
  <c r="A893" i="14"/>
  <c r="A892" i="14"/>
  <c r="A891" i="14"/>
  <c r="A890" i="14"/>
  <c r="A889" i="14"/>
  <c r="A888" i="14"/>
  <c r="A887" i="14"/>
  <c r="A886" i="14"/>
  <c r="A885" i="14"/>
  <c r="A884" i="14"/>
  <c r="A883" i="14"/>
  <c r="A882" i="14"/>
  <c r="A881" i="14"/>
  <c r="A880" i="14"/>
  <c r="A879" i="14"/>
  <c r="A878" i="14"/>
  <c r="A877" i="14"/>
  <c r="A876" i="14"/>
  <c r="A875" i="14"/>
  <c r="A874" i="14"/>
  <c r="A873" i="14"/>
  <c r="A872" i="14"/>
  <c r="A871" i="14"/>
  <c r="A870" i="14"/>
  <c r="A869" i="14"/>
  <c r="A868" i="14"/>
  <c r="A867" i="14"/>
  <c r="A866" i="14"/>
  <c r="A3245" i="14"/>
  <c r="A3244" i="14"/>
  <c r="A3243" i="14"/>
  <c r="A3242" i="14"/>
  <c r="A3241" i="14"/>
  <c r="A3240" i="14"/>
  <c r="A3239" i="14"/>
  <c r="A3238" i="14"/>
  <c r="A3237" i="14"/>
  <c r="A3236" i="14"/>
  <c r="A3235" i="14"/>
  <c r="A3234" i="14"/>
  <c r="A3233" i="14"/>
  <c r="A3232" i="14"/>
  <c r="A3231" i="14"/>
  <c r="A3230" i="14"/>
  <c r="A3229" i="14"/>
  <c r="A3228" i="14"/>
  <c r="A3227" i="14"/>
  <c r="A3226" i="14"/>
  <c r="A865" i="14"/>
  <c r="A864" i="14"/>
  <c r="A863" i="14"/>
  <c r="A862" i="14"/>
  <c r="A861" i="14"/>
  <c r="A860" i="14"/>
  <c r="A859" i="14"/>
  <c r="A858" i="14"/>
  <c r="A857" i="14"/>
  <c r="A856" i="14"/>
  <c r="A855" i="14"/>
  <c r="A854" i="14"/>
  <c r="A853" i="14"/>
  <c r="A852" i="14"/>
  <c r="A851" i="14"/>
  <c r="A850" i="14"/>
  <c r="A849" i="14"/>
  <c r="A848" i="14"/>
  <c r="A847" i="14"/>
  <c r="A846" i="14"/>
  <c r="A3225" i="14"/>
  <c r="A3224" i="14"/>
  <c r="A3223" i="14"/>
  <c r="A3222" i="14"/>
  <c r="A3221" i="14"/>
  <c r="A3220" i="14"/>
  <c r="A3219" i="14"/>
  <c r="A3218" i="14"/>
  <c r="A3217" i="14"/>
  <c r="A3216" i="14"/>
  <c r="A3215" i="14"/>
  <c r="A3214" i="14"/>
  <c r="A3213" i="14"/>
  <c r="A3212" i="14"/>
  <c r="A3211" i="14"/>
  <c r="A3210" i="14"/>
  <c r="A3209" i="14"/>
  <c r="A3208" i="14"/>
  <c r="A3207" i="14"/>
  <c r="A3206" i="14"/>
  <c r="A845" i="14"/>
  <c r="A844" i="14"/>
  <c r="A843" i="14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3205" i="14"/>
  <c r="A3204" i="14"/>
  <c r="A3203" i="14"/>
  <c r="A3202" i="14"/>
  <c r="A3201" i="14"/>
  <c r="A3200" i="14"/>
  <c r="A3199" i="14"/>
  <c r="A3198" i="14"/>
  <c r="A3197" i="14"/>
  <c r="A3196" i="14"/>
  <c r="A3195" i="14"/>
  <c r="A3194" i="14"/>
  <c r="A3193" i="14"/>
  <c r="A3192" i="14"/>
  <c r="A3191" i="14"/>
  <c r="A3190" i="14"/>
  <c r="A3189" i="14"/>
  <c r="A3188" i="14"/>
  <c r="A3187" i="14"/>
  <c r="A3186" i="14"/>
  <c r="A3185" i="14"/>
  <c r="A3184" i="14"/>
  <c r="A3183" i="14"/>
  <c r="A3182" i="14"/>
  <c r="A3181" i="14"/>
  <c r="A3180" i="14"/>
  <c r="A3179" i="14"/>
  <c r="A3178" i="14"/>
  <c r="A3177" i="14"/>
  <c r="A3176" i="14"/>
  <c r="A3175" i="14"/>
  <c r="A3174" i="14"/>
  <c r="A3173" i="14"/>
  <c r="A3172" i="14"/>
  <c r="A3171" i="14"/>
  <c r="A3170" i="14"/>
  <c r="A3169" i="14"/>
  <c r="A3168" i="14"/>
  <c r="A3167" i="14"/>
  <c r="A3166" i="14"/>
  <c r="A3165" i="14"/>
  <c r="A3164" i="14"/>
  <c r="A3163" i="14"/>
  <c r="A3162" i="14"/>
  <c r="A3161" i="14"/>
  <c r="A3160" i="14"/>
  <c r="A3159" i="14"/>
  <c r="A3158" i="14"/>
  <c r="A3157" i="14"/>
  <c r="A3156" i="14"/>
  <c r="A3155" i="14"/>
  <c r="A3154" i="14"/>
  <c r="A3153" i="14"/>
  <c r="A3152" i="14"/>
  <c r="A3151" i="14"/>
  <c r="A3150" i="14"/>
  <c r="A3149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3148" i="14"/>
  <c r="A3147" i="14"/>
  <c r="A3146" i="14"/>
  <c r="A3145" i="14"/>
  <c r="A3144" i="14"/>
  <c r="A3143" i="14"/>
  <c r="A3142" i="14"/>
  <c r="A3141" i="14"/>
  <c r="A3140" i="14"/>
  <c r="A3139" i="14"/>
  <c r="A3138" i="14"/>
  <c r="A3137" i="14"/>
  <c r="A3136" i="14"/>
  <c r="A3135" i="14"/>
  <c r="A3134" i="14"/>
  <c r="A3133" i="14"/>
  <c r="A3132" i="14"/>
  <c r="A3131" i="14"/>
  <c r="A3130" i="14"/>
  <c r="A3129" i="14"/>
  <c r="A3128" i="14"/>
  <c r="A3127" i="14"/>
  <c r="A3126" i="14"/>
  <c r="A3125" i="14"/>
  <c r="A3124" i="14"/>
  <c r="A3123" i="14"/>
  <c r="A3122" i="14"/>
  <c r="A3121" i="14"/>
  <c r="A3120" i="14"/>
  <c r="A3119" i="14"/>
  <c r="A3118" i="14"/>
  <c r="A3117" i="14"/>
  <c r="A3116" i="14"/>
  <c r="A3115" i="14"/>
  <c r="A3114" i="14"/>
  <c r="A3113" i="14"/>
  <c r="A3112" i="14"/>
  <c r="A3111" i="14"/>
  <c r="A3110" i="14"/>
  <c r="A3109" i="14"/>
  <c r="A3108" i="14"/>
  <c r="A3107" i="14"/>
  <c r="A3106" i="14"/>
  <c r="A3105" i="14"/>
  <c r="A3104" i="14"/>
  <c r="A3103" i="14"/>
  <c r="A3102" i="14"/>
  <c r="A3101" i="14"/>
  <c r="A3100" i="14"/>
  <c r="A3099" i="14"/>
  <c r="A3098" i="14"/>
  <c r="A3097" i="14"/>
  <c r="A3096" i="14"/>
  <c r="A3095" i="14"/>
  <c r="A3094" i="14"/>
  <c r="A3093" i="14"/>
  <c r="A3092" i="14"/>
  <c r="A3091" i="14"/>
  <c r="A3090" i="14"/>
  <c r="A3089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3088" i="14"/>
  <c r="A3087" i="14"/>
  <c r="A3086" i="14"/>
  <c r="A3085" i="14"/>
  <c r="A3084" i="14"/>
  <c r="A3083" i="14"/>
  <c r="A3082" i="14"/>
  <c r="A3081" i="14"/>
  <c r="A3080" i="14"/>
  <c r="A3079" i="14"/>
  <c r="A3078" i="14"/>
  <c r="A3077" i="14"/>
  <c r="A3076" i="14"/>
  <c r="A3075" i="14"/>
  <c r="A3074" i="14"/>
  <c r="A3073" i="14"/>
  <c r="A3072" i="14"/>
  <c r="A3071" i="14"/>
  <c r="A3070" i="14"/>
  <c r="A3069" i="14"/>
  <c r="A3068" i="14"/>
  <c r="A3067" i="14"/>
  <c r="A3066" i="14"/>
  <c r="A3065" i="14"/>
  <c r="A3064" i="14"/>
  <c r="A3063" i="14"/>
  <c r="A3062" i="14"/>
  <c r="A3061" i="14"/>
  <c r="A3060" i="14"/>
  <c r="A3059" i="14"/>
  <c r="A3058" i="14"/>
  <c r="A3057" i="14"/>
  <c r="A3056" i="14"/>
  <c r="A3055" i="14"/>
  <c r="A3054" i="14"/>
  <c r="A3053" i="14"/>
  <c r="A3052" i="14"/>
  <c r="A3051" i="14"/>
  <c r="A3050" i="14"/>
  <c r="A3049" i="14"/>
  <c r="A3048" i="14"/>
  <c r="A3047" i="14"/>
  <c r="A3046" i="14"/>
  <c r="A3045" i="14"/>
  <c r="A3044" i="14"/>
  <c r="A3043" i="14"/>
  <c r="A3042" i="14"/>
  <c r="A3041" i="14"/>
  <c r="A3040" i="14"/>
  <c r="A3039" i="14"/>
  <c r="A3038" i="14"/>
  <c r="A3037" i="14"/>
  <c r="A3036" i="14"/>
  <c r="A3035" i="14"/>
  <c r="A3034" i="14"/>
  <c r="A3033" i="14"/>
  <c r="A3032" i="14"/>
  <c r="A3031" i="14"/>
  <c r="A3030" i="14"/>
  <c r="A3029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3028" i="14"/>
  <c r="A3027" i="14"/>
  <c r="A3026" i="14"/>
  <c r="A3025" i="14"/>
  <c r="A3024" i="14"/>
  <c r="A3023" i="14"/>
  <c r="A3022" i="14"/>
  <c r="A3021" i="14"/>
  <c r="A3020" i="14"/>
  <c r="A3019" i="14"/>
  <c r="A3018" i="14"/>
  <c r="A3017" i="14"/>
  <c r="A3016" i="14"/>
  <c r="A3015" i="14"/>
  <c r="A3014" i="14"/>
  <c r="A3013" i="14"/>
  <c r="A3012" i="14"/>
  <c r="A3011" i="14"/>
  <c r="A3010" i="14"/>
  <c r="A3009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3008" i="14"/>
  <c r="A3007" i="14"/>
  <c r="A3006" i="14"/>
  <c r="A3005" i="14"/>
  <c r="A3004" i="14"/>
  <c r="A3003" i="14"/>
  <c r="A3002" i="14"/>
  <c r="A3001" i="14"/>
  <c r="A3000" i="14"/>
  <c r="A2999" i="14"/>
  <c r="A2998" i="14"/>
  <c r="A2997" i="14"/>
  <c r="A2996" i="14"/>
  <c r="A2995" i="14"/>
  <c r="A2994" i="14"/>
  <c r="A2993" i="14"/>
  <c r="A2992" i="14"/>
  <c r="A2991" i="14"/>
  <c r="A2990" i="14"/>
  <c r="A2989" i="14"/>
  <c r="A2988" i="14"/>
  <c r="A2987" i="14"/>
  <c r="A2986" i="14"/>
  <c r="A2985" i="14"/>
  <c r="A2984" i="14"/>
  <c r="A2983" i="14"/>
  <c r="A2982" i="14"/>
  <c r="A2981" i="14"/>
  <c r="A2980" i="14"/>
  <c r="A2979" i="14"/>
  <c r="A2978" i="14"/>
  <c r="A2977" i="14"/>
  <c r="A2976" i="14"/>
  <c r="A2975" i="14"/>
  <c r="A2974" i="14"/>
  <c r="A2973" i="14"/>
  <c r="A2972" i="14"/>
  <c r="A2971" i="14"/>
  <c r="A2970" i="14"/>
  <c r="A2969" i="14"/>
  <c r="A2968" i="14"/>
  <c r="A2967" i="14"/>
  <c r="A2966" i="14"/>
  <c r="A2965" i="14"/>
  <c r="A2964" i="14"/>
  <c r="A2963" i="14"/>
  <c r="A2962" i="14"/>
  <c r="A2961" i="14"/>
  <c r="A2960" i="14"/>
  <c r="A2959" i="14"/>
  <c r="A2958" i="14"/>
  <c r="A2957" i="14"/>
  <c r="A2956" i="14"/>
  <c r="A2955" i="14"/>
  <c r="A2954" i="14"/>
  <c r="A2953" i="14"/>
  <c r="A2952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2951" i="14"/>
  <c r="A2950" i="14"/>
  <c r="A2949" i="14"/>
  <c r="A2948" i="14"/>
  <c r="A2947" i="14"/>
  <c r="A2946" i="14"/>
  <c r="A2945" i="14"/>
  <c r="A2944" i="14"/>
  <c r="A2943" i="14"/>
  <c r="A2942" i="14"/>
  <c r="A2941" i="14"/>
  <c r="A2940" i="14"/>
  <c r="A2939" i="14"/>
  <c r="A2938" i="14"/>
  <c r="A2937" i="14"/>
  <c r="A2936" i="14"/>
  <c r="A2935" i="14"/>
  <c r="A2934" i="14"/>
  <c r="A2933" i="14"/>
  <c r="A2932" i="14"/>
  <c r="A2931" i="14"/>
  <c r="A2930" i="14"/>
  <c r="A2929" i="14"/>
  <c r="A2928" i="14"/>
  <c r="A2927" i="14"/>
  <c r="A2926" i="14"/>
  <c r="A2925" i="14"/>
  <c r="A2924" i="14"/>
  <c r="A2923" i="14"/>
  <c r="A2922" i="14"/>
  <c r="A2921" i="14"/>
  <c r="A2920" i="14"/>
  <c r="A2919" i="14"/>
  <c r="A2918" i="14"/>
  <c r="A2917" i="14"/>
  <c r="A2916" i="14"/>
  <c r="A2915" i="14"/>
  <c r="A2914" i="14"/>
  <c r="A2913" i="14"/>
  <c r="A2912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2911" i="14"/>
  <c r="A2910" i="14"/>
  <c r="A2909" i="14"/>
  <c r="A2908" i="14"/>
  <c r="A2907" i="14"/>
  <c r="A2906" i="14"/>
  <c r="A2905" i="14"/>
  <c r="A2904" i="14"/>
  <c r="A2903" i="14"/>
  <c r="A2902" i="14"/>
  <c r="A2901" i="14"/>
  <c r="A2900" i="14"/>
  <c r="A2899" i="14"/>
  <c r="A2898" i="14"/>
  <c r="A2897" i="14"/>
  <c r="A2896" i="14"/>
  <c r="A2895" i="14"/>
  <c r="A2894" i="14"/>
  <c r="A2893" i="14"/>
  <c r="A2892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2891" i="14"/>
  <c r="A2890" i="14"/>
  <c r="A2889" i="14"/>
  <c r="A2888" i="14"/>
  <c r="A2887" i="14"/>
  <c r="A2886" i="14"/>
  <c r="A2885" i="14"/>
  <c r="A2884" i="14"/>
  <c r="A2883" i="14"/>
  <c r="A2882" i="14"/>
  <c r="A2881" i="14"/>
  <c r="A2880" i="14"/>
  <c r="A2879" i="14"/>
  <c r="A2878" i="14"/>
  <c r="A2877" i="14"/>
  <c r="A2876" i="14"/>
  <c r="A2875" i="14"/>
  <c r="A2874" i="14"/>
  <c r="A2873" i="14"/>
  <c r="A2872" i="14"/>
  <c r="A2871" i="14"/>
  <c r="A2870" i="14"/>
  <c r="A2869" i="14"/>
  <c r="A2868" i="14"/>
  <c r="A2867" i="14"/>
  <c r="A2866" i="14"/>
  <c r="A2865" i="14"/>
  <c r="A2864" i="14"/>
  <c r="A2863" i="14"/>
  <c r="A2862" i="14"/>
  <c r="A2861" i="14"/>
  <c r="A2860" i="14"/>
  <c r="A2859" i="14"/>
  <c r="A2858" i="14"/>
  <c r="A2857" i="14"/>
  <c r="A2856" i="14"/>
  <c r="A2855" i="14"/>
  <c r="A2854" i="14"/>
  <c r="A2853" i="14"/>
  <c r="A2852" i="14"/>
  <c r="A2851" i="14"/>
  <c r="A2850" i="14"/>
  <c r="A2849" i="14"/>
  <c r="A2848" i="14"/>
  <c r="A2847" i="14"/>
  <c r="A2846" i="14"/>
  <c r="A2845" i="14"/>
  <c r="A2844" i="14"/>
  <c r="A2843" i="14"/>
  <c r="A2842" i="14"/>
  <c r="A2841" i="14"/>
  <c r="A2840" i="14"/>
  <c r="A2839" i="14"/>
  <c r="A2838" i="14"/>
  <c r="A2837" i="14"/>
  <c r="A2836" i="14"/>
  <c r="A2835" i="14"/>
  <c r="A2834" i="14"/>
  <c r="A2833" i="14"/>
  <c r="A2832" i="14"/>
  <c r="A2831" i="14"/>
  <c r="A2830" i="14"/>
  <c r="A2829" i="14"/>
  <c r="A2828" i="14"/>
  <c r="A2827" i="14"/>
  <c r="A2826" i="14"/>
  <c r="A2825" i="14"/>
  <c r="A2824" i="14"/>
  <c r="A2823" i="14"/>
  <c r="A2822" i="14"/>
  <c r="A2821" i="14"/>
  <c r="A2820" i="14"/>
  <c r="A2819" i="14"/>
  <c r="A2818" i="14"/>
  <c r="A2817" i="14"/>
  <c r="A2816" i="14"/>
  <c r="A2815" i="14"/>
  <c r="A2814" i="14"/>
  <c r="A2813" i="14"/>
  <c r="A2812" i="14"/>
  <c r="A2811" i="14"/>
  <c r="A2810" i="14"/>
  <c r="A2809" i="14"/>
  <c r="A2808" i="14"/>
  <c r="A2807" i="14"/>
  <c r="A2806" i="14"/>
  <c r="A2805" i="14"/>
  <c r="A2804" i="14"/>
  <c r="A2803" i="14"/>
  <c r="A2802" i="14"/>
  <c r="A2801" i="14"/>
  <c r="A2800" i="14"/>
  <c r="A2799" i="14"/>
  <c r="A2798" i="14"/>
  <c r="A2797" i="14"/>
  <c r="A2796" i="14"/>
  <c r="A2795" i="14"/>
  <c r="A2794" i="14"/>
  <c r="A2793" i="14"/>
  <c r="A2792" i="14"/>
  <c r="A2791" i="14"/>
  <c r="A2790" i="14"/>
  <c r="A2789" i="14"/>
  <c r="A2788" i="14"/>
  <c r="A2787" i="14"/>
  <c r="A2786" i="14"/>
  <c r="A2785" i="14"/>
  <c r="A2784" i="14"/>
  <c r="A2783" i="14"/>
  <c r="A2782" i="14"/>
  <c r="A2781" i="14"/>
  <c r="A2780" i="14"/>
  <c r="A2779" i="14"/>
  <c r="A2778" i="14"/>
  <c r="A2777" i="14"/>
  <c r="A2776" i="14"/>
  <c r="A2775" i="14"/>
  <c r="A2774" i="14"/>
  <c r="A2773" i="14"/>
  <c r="A2772" i="14"/>
  <c r="A2771" i="14"/>
  <c r="A2770" i="14"/>
  <c r="A2769" i="14"/>
  <c r="A2768" i="14"/>
  <c r="A2767" i="14"/>
  <c r="A2766" i="14"/>
  <c r="A2765" i="14"/>
  <c r="A2764" i="14"/>
  <c r="A2763" i="14"/>
  <c r="A2762" i="14"/>
  <c r="A2761" i="14"/>
  <c r="A2760" i="14"/>
  <c r="A2759" i="14"/>
  <c r="A2758" i="14"/>
  <c r="A2757" i="14"/>
  <c r="A2756" i="14"/>
  <c r="A2755" i="14"/>
  <c r="A2754" i="14"/>
  <c r="A2753" i="14"/>
  <c r="A2752" i="14"/>
  <c r="A2751" i="14"/>
  <c r="A2750" i="14"/>
  <c r="A2749" i="14"/>
  <c r="A2748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2747" i="14"/>
  <c r="A2746" i="14"/>
  <c r="A2745" i="14"/>
  <c r="A2744" i="14"/>
  <c r="A2743" i="14"/>
  <c r="A2742" i="14"/>
  <c r="A2741" i="14"/>
  <c r="A2740" i="14"/>
  <c r="A2739" i="14"/>
  <c r="A2738" i="14"/>
  <c r="A2737" i="14"/>
  <c r="A2736" i="14"/>
  <c r="A2735" i="14"/>
  <c r="A2734" i="14"/>
  <c r="A2733" i="14"/>
  <c r="A2732" i="14"/>
  <c r="A2731" i="14"/>
  <c r="A2730" i="14"/>
  <c r="A2729" i="14"/>
  <c r="A2728" i="14"/>
  <c r="A2727" i="14"/>
  <c r="A2726" i="14"/>
  <c r="A2725" i="14"/>
  <c r="A2724" i="14"/>
  <c r="A2723" i="14"/>
  <c r="A2722" i="14"/>
  <c r="A2721" i="14"/>
  <c r="A2720" i="14"/>
  <c r="A2719" i="14"/>
  <c r="A2718" i="14"/>
  <c r="A2717" i="14"/>
  <c r="A2716" i="14"/>
  <c r="A2715" i="14"/>
  <c r="A2714" i="14"/>
  <c r="A2713" i="14"/>
  <c r="A2712" i="14"/>
  <c r="A2711" i="14"/>
  <c r="A2710" i="14"/>
  <c r="A2709" i="14"/>
  <c r="A2708" i="14"/>
  <c r="A2707" i="14"/>
  <c r="A2706" i="14"/>
  <c r="A2705" i="14"/>
  <c r="A2704" i="14"/>
  <c r="A2703" i="14"/>
  <c r="A2702" i="14"/>
  <c r="A2701" i="14"/>
  <c r="A2700" i="14"/>
  <c r="A2699" i="14"/>
  <c r="A2698" i="14"/>
  <c r="A2697" i="14"/>
  <c r="A2696" i="14"/>
  <c r="A2695" i="14"/>
  <c r="A2694" i="14"/>
  <c r="A2693" i="14"/>
  <c r="A2692" i="14"/>
  <c r="A2691" i="14"/>
  <c r="A2690" i="14"/>
  <c r="A2689" i="14"/>
  <c r="A2688" i="14"/>
  <c r="A2687" i="14"/>
  <c r="A2686" i="14"/>
  <c r="A2685" i="14"/>
  <c r="A2684" i="14"/>
  <c r="A2683" i="14"/>
  <c r="A2682" i="14"/>
  <c r="A2681" i="14"/>
  <c r="A2680" i="14"/>
  <c r="A2679" i="14"/>
  <c r="A2678" i="14"/>
  <c r="A2677" i="14"/>
  <c r="A2676" i="14"/>
  <c r="A2675" i="14"/>
  <c r="A2674" i="14"/>
  <c r="A2673" i="14"/>
  <c r="A2672" i="14"/>
  <c r="A2671" i="14"/>
  <c r="A2670" i="14"/>
  <c r="A2669" i="14"/>
  <c r="A2668" i="14"/>
  <c r="A2667" i="14"/>
  <c r="A2666" i="14"/>
  <c r="A2665" i="14"/>
  <c r="A2664" i="14"/>
  <c r="A2663" i="14"/>
  <c r="A2662" i="14"/>
  <c r="A2661" i="14"/>
  <c r="A2660" i="14"/>
  <c r="A2659" i="14"/>
  <c r="A2658" i="14"/>
  <c r="A2657" i="14"/>
  <c r="A2656" i="14"/>
  <c r="A2655" i="14"/>
  <c r="A2654" i="14"/>
  <c r="A2653" i="14"/>
  <c r="A2652" i="14"/>
  <c r="A2651" i="14"/>
  <c r="A2650" i="14"/>
  <c r="A2649" i="14"/>
  <c r="A2648" i="14"/>
  <c r="A2647" i="14"/>
  <c r="A2646" i="14"/>
  <c r="A2645" i="14"/>
  <c r="A2644" i="14"/>
  <c r="A2643" i="14"/>
  <c r="A2642" i="14"/>
  <c r="A2641" i="14"/>
  <c r="A2640" i="14"/>
  <c r="A2639" i="14"/>
  <c r="A2638" i="14"/>
  <c r="A2637" i="14"/>
  <c r="A2636" i="14"/>
  <c r="A2635" i="14"/>
  <c r="A2634" i="14"/>
  <c r="A2633" i="14"/>
  <c r="A2632" i="14"/>
  <c r="A2631" i="14"/>
  <c r="A2630" i="14"/>
  <c r="A2629" i="14"/>
  <c r="A2628" i="14"/>
  <c r="A2627" i="14"/>
  <c r="A2626" i="14"/>
  <c r="A2625" i="14"/>
  <c r="A2624" i="14"/>
  <c r="A2623" i="14"/>
  <c r="A2622" i="14"/>
  <c r="A2621" i="14"/>
  <c r="A2620" i="14"/>
  <c r="A2619" i="14"/>
  <c r="A2618" i="14"/>
  <c r="A2617" i="14"/>
  <c r="A2616" i="14"/>
  <c r="A2615" i="14"/>
  <c r="A2614" i="14"/>
  <c r="A2613" i="14"/>
  <c r="A2612" i="14"/>
  <c r="A2611" i="14"/>
  <c r="A2610" i="14"/>
  <c r="A2609" i="14"/>
  <c r="A2608" i="14"/>
  <c r="A2607" i="14"/>
  <c r="A2606" i="14"/>
  <c r="A2605" i="14"/>
  <c r="A2604" i="14"/>
  <c r="A2603" i="14"/>
  <c r="A2602" i="14"/>
  <c r="A2601" i="14"/>
  <c r="A2600" i="14"/>
  <c r="A2599" i="14"/>
  <c r="A2598" i="14"/>
  <c r="A2597" i="14"/>
  <c r="A2596" i="14"/>
  <c r="A2595" i="14"/>
  <c r="A2594" i="14"/>
  <c r="A2593" i="14"/>
  <c r="A2592" i="14"/>
  <c r="A2591" i="14"/>
  <c r="A2590" i="14"/>
  <c r="A2589" i="14"/>
  <c r="A2588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2587" i="14"/>
  <c r="A2586" i="14"/>
  <c r="A2585" i="14"/>
  <c r="A2584" i="14"/>
  <c r="A2583" i="14"/>
  <c r="A2582" i="14"/>
  <c r="A2581" i="14"/>
  <c r="A2580" i="14"/>
  <c r="A2579" i="14"/>
  <c r="A2578" i="14"/>
  <c r="A2577" i="14"/>
  <c r="A2576" i="14"/>
  <c r="A2575" i="14"/>
  <c r="A2574" i="14"/>
  <c r="A2573" i="14"/>
  <c r="A2572" i="14"/>
  <c r="A2571" i="14"/>
  <c r="A2570" i="14"/>
  <c r="A2569" i="14"/>
  <c r="A2568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2567" i="14"/>
  <c r="A2566" i="14"/>
  <c r="A2565" i="14"/>
  <c r="A2564" i="14"/>
  <c r="A2563" i="14"/>
  <c r="A2562" i="14"/>
  <c r="A2561" i="14"/>
  <c r="A2560" i="14"/>
  <c r="A2559" i="14"/>
  <c r="A2558" i="14"/>
  <c r="A2557" i="14"/>
  <c r="A2556" i="14"/>
  <c r="A2555" i="14"/>
  <c r="A2554" i="14"/>
  <c r="A2553" i="14"/>
  <c r="A2552" i="14"/>
  <c r="A2551" i="14"/>
  <c r="A2550" i="14"/>
  <c r="A2549" i="14"/>
  <c r="A2548" i="14"/>
  <c r="A2547" i="14"/>
  <c r="A2546" i="14"/>
  <c r="A2545" i="14"/>
  <c r="A2544" i="14"/>
  <c r="A2543" i="14"/>
  <c r="A2542" i="14"/>
  <c r="A2541" i="14"/>
  <c r="A2540" i="14"/>
  <c r="A2539" i="14"/>
  <c r="A2538" i="14"/>
  <c r="A2537" i="14"/>
  <c r="A2536" i="14"/>
  <c r="A2535" i="14"/>
  <c r="A2534" i="14"/>
  <c r="A2533" i="14"/>
  <c r="A2532" i="14"/>
  <c r="A2531" i="14"/>
  <c r="A2530" i="14"/>
  <c r="A2529" i="14"/>
  <c r="A2528" i="14"/>
  <c r="A2527" i="14"/>
  <c r="A2526" i="14"/>
  <c r="A2525" i="14"/>
  <c r="A2524" i="14"/>
  <c r="A2523" i="14"/>
  <c r="A2522" i="14"/>
  <c r="A2521" i="14"/>
  <c r="A2520" i="14"/>
  <c r="A2519" i="14"/>
  <c r="A2518" i="14"/>
  <c r="A2517" i="14"/>
  <c r="A2516" i="14"/>
  <c r="A2515" i="14"/>
  <c r="A2514" i="14"/>
  <c r="A2513" i="14"/>
  <c r="A2512" i="14"/>
  <c r="A2511" i="14"/>
  <c r="A2510" i="14"/>
  <c r="A2509" i="14"/>
  <c r="A2508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2507" i="14"/>
  <c r="A2506" i="14"/>
  <c r="A2505" i="14"/>
  <c r="A2504" i="14"/>
  <c r="A2503" i="14"/>
  <c r="A2502" i="14"/>
  <c r="A2501" i="14"/>
  <c r="A2500" i="14"/>
  <c r="A2499" i="14"/>
  <c r="A2498" i="14"/>
  <c r="A2497" i="14"/>
  <c r="A2496" i="14"/>
  <c r="A2495" i="14"/>
  <c r="A2494" i="14"/>
  <c r="A2493" i="14"/>
  <c r="A2492" i="14"/>
  <c r="A2491" i="14"/>
  <c r="A2490" i="14"/>
  <c r="A2489" i="14"/>
  <c r="A2488" i="14"/>
  <c r="A2487" i="14"/>
  <c r="A2486" i="14"/>
  <c r="A2485" i="14"/>
  <c r="A2484" i="14"/>
  <c r="A2483" i="14"/>
  <c r="A2482" i="14"/>
  <c r="A2481" i="14"/>
  <c r="A2480" i="14"/>
  <c r="A2479" i="14"/>
  <c r="A2478" i="14"/>
  <c r="A2477" i="14"/>
  <c r="A2476" i="14"/>
  <c r="A2475" i="14"/>
  <c r="A2474" i="14"/>
  <c r="A2473" i="14"/>
  <c r="A2472" i="14"/>
  <c r="A2471" i="14"/>
  <c r="A2470" i="14"/>
  <c r="A2469" i="14"/>
  <c r="A2468" i="14"/>
  <c r="A2467" i="14"/>
  <c r="A2466" i="14"/>
  <c r="A2465" i="14"/>
  <c r="A2464" i="14"/>
  <c r="A2463" i="14"/>
  <c r="A2462" i="14"/>
  <c r="A2461" i="14"/>
  <c r="A2460" i="14"/>
  <c r="A2459" i="14"/>
  <c r="A2458" i="14"/>
  <c r="A2457" i="14"/>
  <c r="A2456" i="14"/>
  <c r="A2455" i="14"/>
  <c r="A2454" i="14"/>
  <c r="A2453" i="14"/>
  <c r="A2452" i="14"/>
  <c r="A2451" i="14"/>
  <c r="A2450" i="14"/>
  <c r="A2449" i="14"/>
  <c r="A2448" i="14"/>
  <c r="A2447" i="14"/>
  <c r="A2446" i="14"/>
  <c r="A2445" i="14"/>
  <c r="A2444" i="14"/>
  <c r="A2443" i="14"/>
  <c r="A2442" i="14"/>
  <c r="A2441" i="14"/>
  <c r="A2440" i="14"/>
  <c r="A2439" i="14"/>
  <c r="A2438" i="14"/>
  <c r="A2437" i="14"/>
  <c r="A2436" i="14"/>
  <c r="A2435" i="14"/>
  <c r="A2434" i="14"/>
  <c r="A2433" i="14"/>
  <c r="A2432" i="14"/>
  <c r="A2431" i="14"/>
  <c r="A2430" i="14"/>
  <c r="A2429" i="14"/>
  <c r="A2428" i="14"/>
  <c r="A2427" i="14"/>
  <c r="A2426" i="14"/>
  <c r="A2425" i="14"/>
  <c r="A2424" i="14"/>
  <c r="A2423" i="14"/>
  <c r="A2422" i="14"/>
  <c r="A2421" i="14"/>
  <c r="A2420" i="14"/>
  <c r="A2419" i="14"/>
  <c r="A2418" i="14"/>
  <c r="A2417" i="14"/>
  <c r="A2416" i="14"/>
  <c r="A2415" i="14"/>
  <c r="A2414" i="14"/>
  <c r="A2413" i="14"/>
  <c r="A2412" i="14"/>
  <c r="A2411" i="14"/>
  <c r="A2410" i="14"/>
  <c r="A2409" i="14"/>
  <c r="A2408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2407" i="14"/>
  <c r="A2406" i="14"/>
  <c r="A2405" i="14"/>
  <c r="A2404" i="14"/>
  <c r="A2403" i="14"/>
  <c r="A2402" i="14"/>
  <c r="A2401" i="14"/>
  <c r="A2400" i="14"/>
  <c r="A2399" i="14"/>
  <c r="A2398" i="14"/>
  <c r="A2397" i="14"/>
  <c r="A2396" i="14"/>
  <c r="A2395" i="14"/>
  <c r="A2394" i="14"/>
  <c r="A2393" i="14"/>
  <c r="A2392" i="14"/>
  <c r="A2391" i="14"/>
  <c r="A2390" i="14"/>
  <c r="A2389" i="14"/>
  <c r="A2388" i="14"/>
  <c r="A2387" i="14"/>
  <c r="A2386" i="14"/>
  <c r="A2385" i="14"/>
  <c r="A2384" i="14"/>
  <c r="A2383" i="14"/>
  <c r="A2382" i="14"/>
  <c r="A2381" i="14"/>
  <c r="A2380" i="14"/>
  <c r="A2379" i="14"/>
  <c r="A2378" i="14"/>
  <c r="A2377" i="14"/>
  <c r="A2376" i="14"/>
  <c r="A2375" i="14"/>
  <c r="A2374" i="14"/>
  <c r="A2373" i="14"/>
  <c r="A2372" i="14"/>
  <c r="A2371" i="14"/>
  <c r="A2370" i="14"/>
  <c r="A2369" i="14"/>
  <c r="A2368" i="14"/>
  <c r="A2367" i="14"/>
  <c r="A2366" i="14"/>
  <c r="A2365" i="14"/>
  <c r="A2364" i="14"/>
  <c r="A2363" i="14"/>
  <c r="A2362" i="14"/>
  <c r="A2361" i="14"/>
  <c r="A2360" i="14"/>
  <c r="A2359" i="14"/>
  <c r="A2358" i="14"/>
  <c r="A2357" i="14"/>
  <c r="A2356" i="14"/>
  <c r="A2355" i="14"/>
  <c r="A2354" i="14"/>
  <c r="A2353" i="14"/>
  <c r="A2352" i="14"/>
  <c r="A2351" i="14"/>
  <c r="A2350" i="14"/>
  <c r="A2349" i="14"/>
  <c r="A2348" i="14"/>
  <c r="A2347" i="14"/>
  <c r="A2346" i="14"/>
  <c r="A2345" i="14"/>
  <c r="A2344" i="14"/>
  <c r="A2343" i="14"/>
  <c r="A2342" i="14"/>
  <c r="A2341" i="14"/>
  <c r="A2340" i="14"/>
  <c r="A2339" i="14"/>
  <c r="A2338" i="14"/>
  <c r="A2337" i="14"/>
  <c r="A2336" i="14"/>
  <c r="A2335" i="14"/>
  <c r="A2334" i="14"/>
  <c r="A2333" i="14"/>
  <c r="A2332" i="14"/>
  <c r="A2331" i="14"/>
  <c r="A2330" i="14"/>
  <c r="A2329" i="14"/>
  <c r="A2328" i="14"/>
  <c r="A2327" i="14"/>
  <c r="A2326" i="14"/>
  <c r="A2325" i="14"/>
  <c r="A2324" i="14"/>
  <c r="A2323" i="14"/>
  <c r="A2322" i="14"/>
  <c r="A2321" i="14"/>
  <c r="A2320" i="14"/>
  <c r="A2319" i="14"/>
  <c r="A2318" i="14"/>
  <c r="A2317" i="14"/>
  <c r="A2316" i="14"/>
  <c r="A2315" i="14"/>
  <c r="A2314" i="14"/>
  <c r="A2313" i="14"/>
  <c r="A2312" i="14"/>
  <c r="A2311" i="14"/>
  <c r="A2310" i="14"/>
  <c r="A2309" i="14"/>
  <c r="A2308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2307" i="14"/>
  <c r="A2306" i="14"/>
  <c r="A2305" i="14"/>
  <c r="A2304" i="14"/>
  <c r="A2303" i="14"/>
  <c r="A2302" i="14"/>
  <c r="A2301" i="14"/>
  <c r="A2300" i="14"/>
  <c r="A2299" i="14"/>
  <c r="A2298" i="14"/>
  <c r="A2297" i="14"/>
  <c r="A2296" i="14"/>
  <c r="A2295" i="14"/>
  <c r="A2294" i="14"/>
  <c r="A2293" i="14"/>
  <c r="A2292" i="14"/>
  <c r="A2291" i="14"/>
  <c r="A2290" i="14"/>
  <c r="A2289" i="14"/>
  <c r="A2288" i="14"/>
  <c r="A2287" i="14"/>
  <c r="A2286" i="14"/>
  <c r="A2285" i="14"/>
  <c r="A2284" i="14"/>
  <c r="A2283" i="14"/>
  <c r="A2282" i="14"/>
  <c r="A2281" i="14"/>
  <c r="A2280" i="14"/>
  <c r="A2279" i="14"/>
  <c r="A2278" i="14"/>
  <c r="A2277" i="14"/>
  <c r="A2276" i="14"/>
  <c r="A2275" i="14"/>
  <c r="A2274" i="14"/>
  <c r="A2273" i="14"/>
  <c r="A2272" i="14"/>
  <c r="A2271" i="14"/>
  <c r="A2270" i="14"/>
  <c r="A2269" i="14"/>
  <c r="A2268" i="14"/>
  <c r="A2267" i="14"/>
  <c r="A2266" i="14"/>
  <c r="A2265" i="14"/>
  <c r="A2264" i="14"/>
  <c r="A2263" i="14"/>
  <c r="A2262" i="14"/>
  <c r="A2261" i="14"/>
  <c r="A2260" i="14"/>
  <c r="A2259" i="14"/>
  <c r="A2258" i="14"/>
  <c r="A2257" i="14"/>
  <c r="A2256" i="14"/>
  <c r="A2255" i="14"/>
  <c r="A2254" i="14"/>
  <c r="A2253" i="14"/>
  <c r="A2252" i="14"/>
  <c r="A2251" i="14"/>
  <c r="A2250" i="14"/>
  <c r="A2249" i="14"/>
  <c r="A2248" i="14"/>
  <c r="A2247" i="14"/>
  <c r="A2246" i="14"/>
  <c r="A2245" i="14"/>
  <c r="A2244" i="14"/>
  <c r="A2243" i="14"/>
  <c r="A2242" i="14"/>
  <c r="A2241" i="14"/>
  <c r="A2240" i="14"/>
  <c r="A2239" i="14"/>
  <c r="A2238" i="14"/>
  <c r="A2237" i="14"/>
  <c r="A2236" i="14"/>
  <c r="A2235" i="14"/>
  <c r="A2234" i="14"/>
  <c r="A2233" i="14"/>
  <c r="A2232" i="14"/>
  <c r="A2231" i="14"/>
  <c r="A2230" i="14"/>
  <c r="A2229" i="14"/>
  <c r="A2228" i="14"/>
  <c r="A2227" i="14"/>
  <c r="A2226" i="14"/>
  <c r="A2225" i="14"/>
  <c r="A2224" i="14"/>
  <c r="A2223" i="14"/>
  <c r="A2222" i="14"/>
  <c r="A2221" i="14"/>
  <c r="A2220" i="14"/>
  <c r="A2219" i="14"/>
  <c r="A2218" i="14"/>
  <c r="A2217" i="14"/>
  <c r="A2216" i="14"/>
  <c r="A2215" i="14"/>
  <c r="A2214" i="14"/>
  <c r="A2213" i="14"/>
  <c r="A2212" i="14"/>
  <c r="A2211" i="14"/>
  <c r="A2210" i="14"/>
  <c r="A2209" i="14"/>
  <c r="A2208" i="14"/>
  <c r="A2207" i="14"/>
  <c r="A2206" i="14"/>
  <c r="A2205" i="14"/>
  <c r="A2204" i="14"/>
  <c r="A2203" i="14"/>
  <c r="A2202" i="14"/>
  <c r="A2201" i="14"/>
  <c r="A2200" i="14"/>
  <c r="A2199" i="14"/>
  <c r="A2198" i="14"/>
  <c r="A2197" i="14"/>
  <c r="A2196" i="14"/>
  <c r="A2195" i="14"/>
  <c r="A2194" i="14"/>
  <c r="A2193" i="14"/>
  <c r="A2192" i="14"/>
  <c r="A2191" i="14"/>
  <c r="A2190" i="14"/>
  <c r="A2189" i="14"/>
  <c r="A2188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B3" i="14"/>
  <c r="D8" i="13"/>
  <c r="C8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B8" i="13"/>
  <c r="D7" i="13"/>
  <c r="C7" i="13"/>
  <c r="B7" i="13"/>
  <c r="D6" i="13"/>
  <c r="C6" i="13"/>
  <c r="B6" i="13"/>
  <c r="D5" i="13"/>
  <c r="C5" i="13"/>
  <c r="B5" i="13"/>
  <c r="D4" i="13"/>
  <c r="B4" i="13"/>
  <c r="C4" i="13"/>
  <c r="F3" i="13"/>
  <c r="G3" i="13"/>
  <c r="H3" i="13"/>
  <c r="G2" i="13"/>
  <c r="H2" i="13"/>
  <c r="F2" i="13"/>
  <c r="D3" i="13"/>
  <c r="C3" i="13"/>
  <c r="B3" i="13"/>
  <c r="E2" i="13"/>
  <c r="D2" i="13"/>
  <c r="C2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L2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3" i="13" l="1"/>
  <c r="H13" i="13" s="1"/>
  <c r="E11" i="13"/>
  <c r="H11" i="13" s="1"/>
  <c r="E10" i="13"/>
  <c r="F10" i="13" s="1"/>
  <c r="E9" i="13"/>
  <c r="H9" i="13" s="1"/>
  <c r="E8" i="13"/>
  <c r="H8" i="13" s="1"/>
  <c r="E7" i="13"/>
  <c r="H7" i="13" s="1"/>
  <c r="G7" i="13"/>
  <c r="E5" i="13"/>
  <c r="H5" i="13" s="1"/>
  <c r="E4" i="13"/>
  <c r="G4" i="13" s="1"/>
  <c r="H10" i="13"/>
  <c r="G10" i="13"/>
  <c r="G13" i="13"/>
  <c r="F13" i="13"/>
  <c r="E12" i="13"/>
  <c r="G12" i="13" s="1"/>
  <c r="E6" i="13"/>
  <c r="G6" i="13" s="1"/>
  <c r="F7" i="13"/>
  <c r="E3" i="13"/>
  <c r="F8" i="13" l="1"/>
  <c r="G8" i="13"/>
  <c r="G11" i="13"/>
  <c r="F11" i="13"/>
  <c r="G9" i="13"/>
  <c r="F9" i="13"/>
  <c r="F12" i="13"/>
  <c r="G5" i="13"/>
  <c r="F5" i="13"/>
  <c r="F4" i="13"/>
  <c r="H4" i="13"/>
  <c r="H6" i="13"/>
  <c r="F6" i="13"/>
  <c r="H12" i="13"/>
</calcChain>
</file>

<file path=xl/sharedStrings.xml><?xml version="1.0" encoding="utf-8"?>
<sst xmlns="http://schemas.openxmlformats.org/spreadsheetml/2006/main" count="24836" uniqueCount="8412">
  <si>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</si>
  <si>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</si>
  <si>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</si>
  <si>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</si>
  <si>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</si>
  <si>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</si>
  <si>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</si>
  <si>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</si>
  <si>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</si>
  <si>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</si>
  <si>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</si>
  <si>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</si>
  <si>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</si>
  <si>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</si>
  <si>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</si>
  <si>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</si>
  <si>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</si>
  <si>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</si>
  <si>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</si>
  <si>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</si>
  <si>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</si>
  <si>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</si>
  <si>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</si>
  <si>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</si>
  <si>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</si>
  <si>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</si>
  <si>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</si>
  <si>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</si>
  <si>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</si>
  <si>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</si>
  <si>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</si>
  <si>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</si>
  <si>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</si>
  <si>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</si>
  <si>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</si>
  <si>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</si>
  <si>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</si>
  <si>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</si>
  <si>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</si>
  <si>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</si>
  <si>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</si>
  <si>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</si>
  <si>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</si>
  <si>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</si>
  <si>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</si>
  <si>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</si>
  <si>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</si>
  <si>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</si>
  <si>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</si>
  <si>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</si>
  <si>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</si>
  <si>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</si>
  <si>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</si>
  <si>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</si>
  <si>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</si>
  <si>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</si>
  <si>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</si>
  <si>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</si>
  <si>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</si>
  <si>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</si>
  <si>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</si>
  <si>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</si>
  <si>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</si>
  <si>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</si>
  <si>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</si>
  <si>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</si>
  <si>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</si>
  <si>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</si>
  <si>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</si>
  <si>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</si>
  <si>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</si>
  <si>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</si>
  <si>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</si>
  <si>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</si>
  <si>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</si>
  <si>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</si>
  <si>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</si>
  <si>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</si>
  <si>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</si>
  <si>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</si>
  <si>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</si>
  <si>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</si>
  <si>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</si>
  <si>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</si>
  <si>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</si>
  <si>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</si>
  <si>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</si>
  <si>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</si>
  <si>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</si>
  <si>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</si>
  <si>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</si>
  <si>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</si>
  <si>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</si>
  <si>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</si>
  <si>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</si>
  <si>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</si>
  <si>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</si>
  <si>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</si>
  <si>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</si>
  <si>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</si>
  <si>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</si>
  <si>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</si>
  <si>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</si>
  <si>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</si>
  <si>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</si>
  <si>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</si>
  <si>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</si>
  <si>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</si>
  <si>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</si>
  <si>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</si>
  <si>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</si>
  <si>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</si>
  <si>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</si>
  <si>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</si>
  <si>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</si>
  <si>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</si>
  <si>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</si>
  <si>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</si>
  <si>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</si>
  <si>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</si>
  <si>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</si>
  <si>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</si>
  <si>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</si>
  <si>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</si>
  <si>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</si>
  <si>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</si>
  <si>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</si>
  <si>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</si>
  <si>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</si>
  <si>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</si>
  <si>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</si>
  <si>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</si>
  <si>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</si>
  <si>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</si>
  <si>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</si>
  <si>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</si>
  <si>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</si>
  <si>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</si>
  <si>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</si>
  <si>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</si>
  <si>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</si>
  <si>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</si>
  <si>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</si>
  <si>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</si>
  <si>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</si>
  <si>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</si>
  <si>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</si>
  <si>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</si>
  <si>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</si>
  <si>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</si>
  <si>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</si>
  <si>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</si>
  <si>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</si>
  <si>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</si>
  <si>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</si>
  <si>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</si>
  <si>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</si>
  <si>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</si>
  <si>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</si>
  <si>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</si>
  <si>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</si>
  <si>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</si>
  <si>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</si>
  <si>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</si>
  <si>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</si>
  <si>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</si>
  <si>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</si>
  <si>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</si>
  <si>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</si>
  <si>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</si>
  <si>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</si>
  <si>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</si>
  <si>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</si>
  <si>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</si>
  <si>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</si>
  <si>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</si>
  <si>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</si>
  <si>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</si>
  <si>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</si>
  <si>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</si>
  <si>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</si>
  <si>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</si>
  <si>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</si>
  <si>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</si>
  <si>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</si>
  <si>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</si>
  <si>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</si>
  <si>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</si>
  <si>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</si>
  <si>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</si>
  <si>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</si>
  <si>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</si>
  <si>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</si>
  <si>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</si>
  <si>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</si>
  <si>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</si>
  <si>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</si>
  <si>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</si>
  <si>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</si>
  <si>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</si>
  <si>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</si>
  <si>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</si>
  <si>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</si>
  <si>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</si>
  <si>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</si>
  <si>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</si>
  <si>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</si>
  <si>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</si>
  <si>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</si>
  <si>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</si>
  <si>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</si>
  <si>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</si>
  <si>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</si>
  <si>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</si>
  <si>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</si>
  <si>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</si>
  <si>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</si>
  <si>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</si>
  <si>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</si>
  <si>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</si>
  <si>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</si>
  <si>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</si>
  <si>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</si>
  <si>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</si>
  <si>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</si>
  <si>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</si>
  <si>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</si>
  <si>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</si>
  <si>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</si>
  <si>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</si>
  <si>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</si>
  <si>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</si>
  <si>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</si>
  <si>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</si>
  <si>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</si>
  <si>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</si>
  <si>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</si>
  <si>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</si>
  <si>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</si>
  <si>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</si>
  <si>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</si>
  <si>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</si>
  <si>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</si>
  <si>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</si>
  <si>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</si>
  <si>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</si>
  <si>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</si>
  <si>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</si>
  <si>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</si>
  <si>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</si>
  <si>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</si>
  <si>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</si>
  <si>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</si>
  <si>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</si>
  <si>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</si>
  <si>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</si>
  <si>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</si>
  <si>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</si>
  <si>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</si>
  <si>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</si>
  <si>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</si>
  <si>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</si>
  <si>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</si>
  <si>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</si>
  <si>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</si>
  <si>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</si>
  <si>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</si>
  <si>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</si>
  <si>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</si>
  <si>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</si>
  <si>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</si>
  <si>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</si>
  <si>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</si>
  <si>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</si>
  <si>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</si>
  <si>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</si>
  <si>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</si>
  <si>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</si>
  <si>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</si>
  <si>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</si>
  <si>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</si>
  <si>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</si>
  <si>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</si>
  <si>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</si>
  <si>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</si>
  <si>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</si>
  <si>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</si>
  <si>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</si>
  <si>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</si>
  <si>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</si>
  <si>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</si>
  <si>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</si>
  <si>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</si>
  <si>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</si>
  <si>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</si>
  <si>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</si>
  <si>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</si>
  <si>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</si>
  <si>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</si>
  <si>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</si>
  <si>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</si>
  <si>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</si>
  <si>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</si>
  <si>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</si>
  <si>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</si>
  <si>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</si>
  <si>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</si>
  <si>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</si>
  <si>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</si>
  <si>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</si>
  <si>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</si>
  <si>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</si>
  <si>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</si>
  <si>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</si>
  <si>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</si>
  <si>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</si>
  <si>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</si>
  <si>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</si>
  <si>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</si>
  <si>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</si>
  <si>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</si>
  <si>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</si>
  <si>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</si>
  <si>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</si>
  <si>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</si>
  <si>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</si>
  <si>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</si>
  <si>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</si>
  <si>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</si>
  <si>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</si>
  <si>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</si>
  <si>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</si>
  <si>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</si>
  <si>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</si>
  <si>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</si>
  <si>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</si>
  <si>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</si>
  <si>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</si>
  <si>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</si>
  <si>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</si>
  <si>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</si>
  <si>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</si>
  <si>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</si>
  <si>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</si>
  <si>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</si>
  <si>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</si>
  <si>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</si>
  <si>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</si>
  <si>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</si>
  <si>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</si>
  <si>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</si>
  <si>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</si>
  <si>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</si>
  <si>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</si>
  <si>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</si>
  <si>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</si>
  <si>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</si>
  <si>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</si>
  <si>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</si>
  <si>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</si>
  <si>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</si>
  <si>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</si>
  <si>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</si>
  <si>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</si>
  <si>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</si>
  <si>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</si>
  <si>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</si>
  <si>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</si>
  <si>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</si>
  <si>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</si>
  <si>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</si>
  <si>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</si>
  <si>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</si>
  <si>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</si>
  <si>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</si>
  <si>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</si>
  <si>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</si>
  <si>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</si>
  <si>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</si>
  <si>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</si>
  <si>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</si>
  <si>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</si>
  <si>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</si>
  <si>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</si>
  <si>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</si>
  <si>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</si>
  <si>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</si>
  <si>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</si>
  <si>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</si>
  <si>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</si>
  <si>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</si>
  <si>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</si>
  <si>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</si>
  <si>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</si>
  <si>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</si>
  <si>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</si>
  <si>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</si>
  <si>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</si>
  <si>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</si>
  <si>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</si>
  <si>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</si>
  <si>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</si>
  <si>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</si>
  <si>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</si>
  <si>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</si>
  <si>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</si>
  <si>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</si>
  <si>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</si>
  <si>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</si>
  <si>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</si>
  <si>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</si>
  <si>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</si>
  <si>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</si>
  <si>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</si>
  <si>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</si>
  <si>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</si>
  <si>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</si>
  <si>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</si>
  <si>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</si>
  <si>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</si>
  <si>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</si>
  <si>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</si>
  <si>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</si>
  <si>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</si>
  <si>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</si>
  <si>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</si>
  <si>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</si>
  <si>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</si>
  <si>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</si>
  <si>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</si>
  <si>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</si>
  <si>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</si>
  <si>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</si>
  <si>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</si>
  <si>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</si>
  <si>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</si>
  <si>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</si>
  <si>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</si>
  <si>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</si>
  <si>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</si>
  <si>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</si>
  <si>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</si>
  <si>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</si>
  <si>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</si>
  <si>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</si>
  <si>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</si>
  <si>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</si>
  <si>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</si>
  <si>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</si>
  <si>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</si>
  <si>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</si>
  <si>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</si>
  <si>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</si>
  <si>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</si>
  <si>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</si>
  <si>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</si>
  <si>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</si>
  <si>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</si>
  <si>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</si>
  <si>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</si>
  <si>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</si>
  <si>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</si>
  <si>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</si>
  <si>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</si>
  <si>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</si>
  <si>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</si>
  <si>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</si>
  <si>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</si>
  <si>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</si>
  <si>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</si>
  <si>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</si>
  <si>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</si>
  <si>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</si>
  <si>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</si>
  <si>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</si>
  <si>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</si>
  <si>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</si>
  <si>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</si>
  <si>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</si>
  <si>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</si>
  <si>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</si>
  <si>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</si>
  <si>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</si>
  <si>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</si>
  <si>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</si>
  <si>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</si>
  <si>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</si>
  <si>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</si>
  <si>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</si>
  <si>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</si>
  <si>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</si>
  <si>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</si>
  <si>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</si>
  <si>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</si>
  <si>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</si>
  <si>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</si>
  <si>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</si>
  <si>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</si>
  <si>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</si>
  <si>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</si>
  <si>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</si>
  <si>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</si>
  <si>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</si>
  <si>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</si>
  <si>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</si>
  <si>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</si>
  <si>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</si>
  <si>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</si>
  <si>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</si>
  <si>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</si>
  <si>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</si>
  <si>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</si>
  <si>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</si>
  <si>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</si>
  <si>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</si>
  <si>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</si>
  <si>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</si>
  <si>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</si>
  <si>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</si>
  <si>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</si>
  <si>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</si>
  <si>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</si>
  <si>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</si>
  <si>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</si>
  <si>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</si>
  <si>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</si>
  <si>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</si>
  <si>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</si>
  <si>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</si>
  <si>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</si>
  <si>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</si>
  <si>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</si>
  <si>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</si>
  <si>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</si>
  <si>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</si>
  <si>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</si>
  <si>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</si>
  <si>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</si>
  <si>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</si>
  <si>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</si>
  <si>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</si>
  <si>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</si>
  <si>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</si>
  <si>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</si>
  <si>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</si>
  <si>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</si>
  <si>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</si>
  <si>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</si>
  <si>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</si>
  <si>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</si>
  <si>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</si>
  <si>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</si>
  <si>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</si>
  <si>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</si>
  <si>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</si>
  <si>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</si>
  <si>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</si>
  <si>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</si>
  <si>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</si>
  <si>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</si>
  <si>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</si>
  <si>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</si>
  <si>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</si>
  <si>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</si>
  <si>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</si>
  <si>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</si>
  <si>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</si>
  <si>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</si>
  <si>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</si>
  <si>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</si>
  <si>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</si>
  <si>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</si>
  <si>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</si>
  <si>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</si>
  <si>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</si>
  <si>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</si>
  <si>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</si>
  <si>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</si>
  <si>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</si>
  <si>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</si>
  <si>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</si>
  <si>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</si>
  <si>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</si>
  <si>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</si>
  <si>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</si>
  <si>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</si>
  <si>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</si>
  <si>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</si>
  <si>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</si>
  <si>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</si>
  <si>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</si>
  <si>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</si>
  <si>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</si>
  <si>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</si>
  <si>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</si>
  <si>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</si>
  <si>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</si>
  <si>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</si>
  <si>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</si>
  <si>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</si>
  <si>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</si>
  <si>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</si>
  <si>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</si>
  <si>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</si>
  <si>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</si>
  <si>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</si>
  <si>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</si>
  <si>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</si>
  <si>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</si>
  <si>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</si>
  <si>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</si>
  <si>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</si>
  <si>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</si>
  <si>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</si>
  <si>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</si>
  <si>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</si>
  <si>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</si>
  <si>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</si>
  <si>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</si>
  <si>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</si>
  <si>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</si>
  <si>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</si>
  <si>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</si>
  <si>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</si>
  <si>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</si>
  <si>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</si>
  <si>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</si>
  <si>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</si>
  <si>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</si>
  <si>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</si>
  <si>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</si>
  <si>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</si>
  <si>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</si>
  <si>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</si>
  <si>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</si>
  <si>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</si>
  <si>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</si>
  <si>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</si>
  <si>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</si>
  <si>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</si>
  <si>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</si>
  <si>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</si>
  <si>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</si>
  <si>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</si>
  <si>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</si>
  <si>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</si>
  <si>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</si>
  <si>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</si>
  <si>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</si>
  <si>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</si>
  <si>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</si>
  <si>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</si>
  <si>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</si>
  <si>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</si>
  <si>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</si>
  <si>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</si>
  <si>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</si>
  <si>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</si>
  <si>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</si>
  <si>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</si>
  <si>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</si>
  <si>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</si>
  <si>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</si>
  <si>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</si>
  <si>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</si>
  <si>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</si>
  <si>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</si>
  <si>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</si>
  <si>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</si>
  <si>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</si>
  <si>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</si>
  <si>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</si>
  <si>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</si>
  <si>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</si>
  <si>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</si>
  <si>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</si>
  <si>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</si>
  <si>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</si>
  <si>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</si>
  <si>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</si>
  <si>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</si>
  <si>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</si>
  <si>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</si>
  <si>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</si>
  <si>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</si>
  <si>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</si>
  <si>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</si>
  <si>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</si>
  <si>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</si>
  <si>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</si>
  <si>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</si>
  <si>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</si>
  <si>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</si>
  <si>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</si>
  <si>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</si>
  <si>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</si>
  <si>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</si>
  <si>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</si>
  <si>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</si>
  <si>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</si>
  <si>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</si>
  <si>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</si>
  <si>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</si>
  <si>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</si>
  <si>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</si>
  <si>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</si>
  <si>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</si>
  <si>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</si>
  <si>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</si>
  <si>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</si>
  <si>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</si>
  <si>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</si>
  <si>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</si>
  <si>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</si>
  <si>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</si>
  <si>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</si>
  <si>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</si>
  <si>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</si>
  <si>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</si>
  <si>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</si>
  <si>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</si>
  <si>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</si>
  <si>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</si>
  <si>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</si>
  <si>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</si>
  <si>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</si>
  <si>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</si>
  <si>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</si>
  <si>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</si>
  <si>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</si>
  <si>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</si>
  <si>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</si>
  <si>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</si>
  <si>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</si>
  <si>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</si>
  <si>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</si>
  <si>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</si>
  <si>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</si>
  <si>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</si>
  <si>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</si>
  <si>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</si>
  <si>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</si>
  <si>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</si>
  <si>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</si>
  <si>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</si>
  <si>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</si>
  <si>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</si>
  <si>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</si>
  <si>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</si>
  <si>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</si>
  <si>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</si>
  <si>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</si>
  <si>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</si>
  <si>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</si>
  <si>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</si>
  <si>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</si>
  <si>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</si>
  <si>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</si>
  <si>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</si>
  <si>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</si>
  <si>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</si>
  <si>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</si>
  <si>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</si>
  <si>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</si>
  <si>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</si>
  <si>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</si>
  <si>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</si>
  <si>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</si>
  <si>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</si>
  <si>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</si>
  <si>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</si>
  <si>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</si>
  <si>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</si>
  <si>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</si>
  <si>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</si>
  <si>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</si>
  <si>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</si>
  <si>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</si>
  <si>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</si>
  <si>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</si>
  <si>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</si>
  <si>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</si>
  <si>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</si>
  <si>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</si>
  <si>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</si>
  <si>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</si>
  <si>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</si>
  <si>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</si>
  <si>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</si>
  <si>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</si>
  <si>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</si>
  <si>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</si>
  <si>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</si>
  <si>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</si>
  <si>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</si>
  <si>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</si>
  <si>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</si>
  <si>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</si>
  <si>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</si>
  <si>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</si>
  <si>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</si>
  <si>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</si>
  <si>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</si>
  <si>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</si>
  <si>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</si>
  <si>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</si>
  <si>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</si>
  <si>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</si>
  <si>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</si>
  <si>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</si>
  <si>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</si>
  <si>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</si>
  <si>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</si>
  <si>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</si>
  <si>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</si>
  <si>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</si>
  <si>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</si>
  <si>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</si>
  <si>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</si>
  <si>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</si>
  <si>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</si>
  <si>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</si>
  <si>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</si>
  <si>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</si>
  <si>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</si>
  <si>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</si>
  <si>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</si>
  <si>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</si>
  <si>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</si>
  <si>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</si>
  <si>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</si>
  <si>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</si>
  <si>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</si>
  <si>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</si>
  <si>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</si>
  <si>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</si>
  <si>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</si>
  <si>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</si>
  <si>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</si>
  <si>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</si>
  <si>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</si>
  <si>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</si>
  <si>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</si>
  <si>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</si>
  <si>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</si>
  <si>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</si>
  <si>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</si>
  <si>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</si>
  <si>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</si>
  <si>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</si>
  <si>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</si>
  <si>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</si>
  <si>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</si>
  <si>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</si>
  <si>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</si>
  <si>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</si>
  <si>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</si>
  <si>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</si>
  <si>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</si>
  <si>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</si>
  <si>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</si>
  <si>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</si>
  <si>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</si>
  <si>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</si>
  <si>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</si>
  <si>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</si>
  <si>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</si>
  <si>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</si>
  <si>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</si>
  <si>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</si>
  <si>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</si>
  <si>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</si>
  <si>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</si>
  <si>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</si>
  <si>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</si>
  <si>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</si>
  <si>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</si>
  <si>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</si>
  <si>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</si>
  <si>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</si>
  <si>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</si>
  <si>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</si>
  <si>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</si>
  <si>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</si>
  <si>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</si>
  <si>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</si>
  <si>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</si>
  <si>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</si>
  <si>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</si>
  <si>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</si>
  <si>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</si>
  <si>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</si>
  <si>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</si>
  <si>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</si>
  <si>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</si>
  <si>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</si>
  <si>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</si>
  <si>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</si>
  <si>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</si>
  <si>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</si>
  <si>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</si>
  <si>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</si>
  <si>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</si>
  <si>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</si>
  <si>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</si>
  <si>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</si>
  <si>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</si>
  <si>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</si>
  <si>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</si>
  <si>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</si>
  <si>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</si>
  <si>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</si>
  <si>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</si>
  <si>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</si>
  <si>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</si>
  <si>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</si>
  <si>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</si>
  <si>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</si>
  <si>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</si>
  <si>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</si>
  <si>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</si>
  <si>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</si>
  <si>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</si>
  <si>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</si>
  <si>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</si>
  <si>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</si>
  <si>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</si>
  <si>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</si>
  <si>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</si>
  <si>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</si>
  <si>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</si>
  <si>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</si>
  <si>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</si>
  <si>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</si>
  <si>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</si>
  <si>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</si>
  <si>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</si>
  <si>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</si>
  <si>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</si>
  <si>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</si>
  <si>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</si>
  <si>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</si>
  <si>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</si>
  <si>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</si>
  <si>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</si>
  <si>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</si>
  <si>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</si>
  <si>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</si>
  <si>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</si>
  <si>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</si>
  <si>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</si>
  <si>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</si>
  <si>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</si>
  <si>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</si>
  <si>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</si>
  <si>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</si>
  <si>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</si>
  <si>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</si>
  <si>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</si>
  <si>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</si>
  <si>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</si>
  <si>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</si>
  <si>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</si>
  <si>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</si>
  <si>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</si>
  <si>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</si>
  <si>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</si>
  <si>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</si>
  <si>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</si>
  <si>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</si>
  <si>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</si>
  <si>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</si>
  <si>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</si>
  <si>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</si>
  <si>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</si>
  <si>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</si>
  <si>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</si>
  <si>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</si>
  <si>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</si>
  <si>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</si>
  <si>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</si>
  <si>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</si>
  <si>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</si>
  <si>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</si>
  <si>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</si>
  <si>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</si>
  <si>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</si>
  <si>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</si>
  <si>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</si>
  <si>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</si>
  <si>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</si>
  <si>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</si>
  <si>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</si>
  <si>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</si>
  <si>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</si>
  <si>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</si>
  <si>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</si>
  <si>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</si>
  <si>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</si>
  <si>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</si>
  <si>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</si>
  <si>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</si>
  <si>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</si>
  <si>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</si>
  <si>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</si>
  <si>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</si>
  <si>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</si>
  <si>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</si>
  <si>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</si>
  <si>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</si>
  <si>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</si>
  <si>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</si>
  <si>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</si>
  <si>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</si>
  <si>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</si>
  <si>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</si>
  <si>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</si>
  <si>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</si>
  <si>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</si>
  <si>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</si>
  <si>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</si>
  <si>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</si>
  <si>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</si>
  <si>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</si>
  <si>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</si>
  <si>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</si>
  <si>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</si>
  <si>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</si>
  <si>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</si>
  <si>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</si>
  <si>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</si>
  <si>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</si>
  <si>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</si>
  <si>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</si>
  <si>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</si>
  <si>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</si>
  <si>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</si>
  <si>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</si>
  <si>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</si>
  <si>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</si>
  <si>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</si>
  <si>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</si>
  <si>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</si>
  <si>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</si>
  <si>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</si>
  <si>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</si>
  <si>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</si>
  <si>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</si>
  <si>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</si>
  <si>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</si>
  <si>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</si>
  <si>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</si>
  <si>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</si>
  <si>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</si>
  <si>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</si>
  <si>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</si>
  <si>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</si>
  <si>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</si>
  <si>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</si>
  <si>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</si>
  <si>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</si>
  <si>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</si>
  <si>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</si>
  <si>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</si>
  <si>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</si>
  <si>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</si>
  <si>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</si>
  <si>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</si>
  <si>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</si>
  <si>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</si>
  <si>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</si>
  <si>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</si>
  <si>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</si>
  <si>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</si>
  <si>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</si>
  <si>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</si>
  <si>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</si>
  <si>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</si>
  <si>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</si>
  <si>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</si>
  <si>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</si>
  <si>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</si>
  <si>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</si>
  <si>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</si>
  <si>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</si>
  <si>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</si>
  <si>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</si>
  <si>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</si>
  <si>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</si>
  <si>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</si>
  <si>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</si>
  <si>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</si>
  <si>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</si>
  <si>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</si>
  <si>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</si>
  <si>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</si>
  <si>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</si>
  <si>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</si>
  <si>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</si>
  <si>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</si>
  <si>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</si>
  <si>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</si>
  <si>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</si>
  <si>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</si>
  <si>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</si>
  <si>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</si>
  <si>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</si>
  <si>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</si>
  <si>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</si>
  <si>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</si>
  <si>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</si>
  <si>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</si>
  <si>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</si>
  <si>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</si>
  <si>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</si>
  <si>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</si>
  <si>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</si>
  <si>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</si>
  <si>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</si>
  <si>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</si>
  <si>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</si>
  <si>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</si>
  <si>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</si>
  <si>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</si>
  <si>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</si>
  <si>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</si>
  <si>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</si>
  <si>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</si>
  <si>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</si>
  <si>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</si>
  <si>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</si>
  <si>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</si>
  <si>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</si>
  <si>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</si>
  <si>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</si>
  <si>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</si>
  <si>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</si>
  <si>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</si>
  <si>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</si>
  <si>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</si>
  <si>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</si>
  <si>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</si>
  <si>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</si>
  <si>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</si>
  <si>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</si>
  <si>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</si>
  <si>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</si>
  <si>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</si>
  <si>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</si>
  <si>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</si>
  <si>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</si>
  <si>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</si>
  <si>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</si>
  <si>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</si>
  <si>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</si>
  <si>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</si>
  <si>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</si>
  <si>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</si>
  <si>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</si>
  <si>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</si>
  <si>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</si>
  <si>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</si>
  <si>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</si>
  <si>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</si>
  <si>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</si>
  <si>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</si>
  <si>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</si>
  <si>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</si>
  <si>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</si>
  <si>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</si>
  <si>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</si>
  <si>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</si>
  <si>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</si>
  <si>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</si>
  <si>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</si>
  <si>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</si>
  <si>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</si>
  <si>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</si>
  <si>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</si>
  <si>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</si>
  <si>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</si>
  <si>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</si>
  <si>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</si>
  <si>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</si>
  <si>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</si>
  <si>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</si>
  <si>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</si>
  <si>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</si>
  <si>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</si>
  <si>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</si>
  <si>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</si>
  <si>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</si>
  <si>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</si>
  <si>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</si>
  <si>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</si>
  <si>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</si>
  <si>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</si>
  <si>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</si>
  <si>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</si>
  <si>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</si>
  <si>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</si>
  <si>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</si>
  <si>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</si>
  <si>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</si>
  <si>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</si>
  <si>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</si>
  <si>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</si>
  <si>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</si>
  <si>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</si>
  <si>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</si>
  <si>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</si>
  <si>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</si>
  <si>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</si>
  <si>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</si>
  <si>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</si>
  <si>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</si>
  <si>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</si>
  <si>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</si>
  <si>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</si>
  <si>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</si>
  <si>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</si>
  <si>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</si>
  <si>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</si>
  <si>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</si>
  <si>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</si>
  <si>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</si>
  <si>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</si>
  <si>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</si>
  <si>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</si>
  <si>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</si>
  <si>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</si>
  <si>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</si>
  <si>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</si>
  <si>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</si>
  <si>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</si>
  <si>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</si>
  <si>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</si>
  <si>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</si>
  <si>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</si>
  <si>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</si>
  <si>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</si>
  <si>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</si>
  <si>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</si>
  <si>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</si>
  <si>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</si>
  <si>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</si>
  <si>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</si>
  <si>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</si>
  <si>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</si>
  <si>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</si>
  <si>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</si>
  <si>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</si>
  <si>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</si>
  <si>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</si>
  <si>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</si>
  <si>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</si>
  <si>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</si>
  <si>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</si>
  <si>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</si>
  <si>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</si>
  <si>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</si>
  <si>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</si>
  <si>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</si>
  <si>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</si>
  <si>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</si>
  <si>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</si>
  <si>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</si>
  <si>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</si>
  <si>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</si>
  <si>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</si>
  <si>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</si>
  <si>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</si>
  <si>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</si>
  <si>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</si>
  <si>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</si>
  <si>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</si>
  <si>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</si>
  <si>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</si>
  <si>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</si>
  <si>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</si>
  <si>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</si>
  <si>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</si>
  <si>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</si>
  <si>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</si>
  <si>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</si>
  <si>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</si>
  <si>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</si>
  <si>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</si>
  <si>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</si>
  <si>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</si>
  <si>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</si>
  <si>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</si>
  <si>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</si>
  <si>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</si>
  <si>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</si>
  <si>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</si>
  <si>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</si>
  <si>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</si>
  <si>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</si>
  <si>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</si>
  <si>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</si>
  <si>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</si>
  <si>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</si>
  <si>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</si>
  <si>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</si>
  <si>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</si>
  <si>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</si>
  <si>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</si>
  <si>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</si>
  <si>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</si>
  <si>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</si>
  <si>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</si>
  <si>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</si>
  <si>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</si>
  <si>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</si>
  <si>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</si>
  <si>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</si>
  <si>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</si>
  <si>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</si>
  <si>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</si>
  <si>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</si>
  <si>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</si>
  <si>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</si>
  <si>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</si>
  <si>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</si>
  <si>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</si>
  <si>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</si>
  <si>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</si>
  <si>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</si>
  <si>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</si>
  <si>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</si>
  <si>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</si>
  <si>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</si>
  <si>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</si>
  <si>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</si>
  <si>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</si>
  <si>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</si>
  <si>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</si>
  <si>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</si>
  <si>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</si>
  <si>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</si>
  <si>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</si>
  <si>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</si>
  <si>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</si>
  <si>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</si>
  <si>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</si>
  <si>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</si>
  <si>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</si>
  <si>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</si>
  <si>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</si>
  <si>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</si>
  <si>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</si>
  <si>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</si>
  <si>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</si>
  <si>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</si>
  <si>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</si>
  <si>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</si>
  <si>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</si>
  <si>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</si>
  <si>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</si>
  <si>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</si>
  <si>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</si>
  <si>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</si>
  <si>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</si>
  <si>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</si>
  <si>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</si>
  <si>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</si>
  <si>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</si>
  <si>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</si>
  <si>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</si>
  <si>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</si>
  <si>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</si>
  <si>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</si>
  <si>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</si>
  <si>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</si>
  <si>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</si>
  <si>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</si>
  <si>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</si>
  <si>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</si>
  <si>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</si>
  <si>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</si>
  <si>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</si>
  <si>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</si>
  <si>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</si>
  <si>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</si>
  <si>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</si>
  <si>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</si>
  <si>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</si>
  <si>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</si>
  <si>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</si>
  <si>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</si>
  <si>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</si>
  <si>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</si>
  <si>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</si>
  <si>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</si>
  <si>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</si>
  <si>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</si>
  <si>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</si>
  <si>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</si>
  <si>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</si>
  <si>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</si>
  <si>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</si>
  <si>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</si>
  <si>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</si>
  <si>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</si>
  <si>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</si>
  <si>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</si>
  <si>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</si>
  <si>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</si>
  <si>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</si>
  <si>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</si>
  <si>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</si>
  <si>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</si>
  <si>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</si>
  <si>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</si>
  <si>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</si>
  <si>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</si>
  <si>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</si>
  <si>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</si>
  <si>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</si>
  <si>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</si>
  <si>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</si>
  <si>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</si>
  <si>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</si>
  <si>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</si>
  <si>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</si>
  <si>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</si>
  <si>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</si>
  <si>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</si>
  <si>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</si>
  <si>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</si>
  <si>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</si>
  <si>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</si>
  <si>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</si>
  <si>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</si>
  <si>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</si>
  <si>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</si>
  <si>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</si>
  <si>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</si>
  <si>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</si>
  <si>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</si>
  <si>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</si>
  <si>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</si>
  <si>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</si>
  <si>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</si>
  <si>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</si>
  <si>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</si>
  <si>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</si>
  <si>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</si>
  <si>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</si>
  <si>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</si>
  <si>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</si>
  <si>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</si>
  <si>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</si>
  <si>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</si>
  <si>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</si>
  <si>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</si>
  <si>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</si>
  <si>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</si>
  <si>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</si>
  <si>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</si>
  <si>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</si>
  <si>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</si>
  <si>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</si>
  <si>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</si>
  <si>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</si>
  <si>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</si>
  <si>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</si>
  <si>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</si>
  <si>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</si>
  <si>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</si>
  <si>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</si>
  <si>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</si>
  <si>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</si>
  <si>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</si>
  <si>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</si>
  <si>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</si>
  <si>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</si>
  <si>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</si>
  <si>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</si>
  <si>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</si>
  <si>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</si>
  <si>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</si>
  <si>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</si>
  <si>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</si>
  <si>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</si>
  <si>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</si>
  <si>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</si>
  <si>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</si>
  <si>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</si>
  <si>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</si>
  <si>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</si>
  <si>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</si>
  <si>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</si>
  <si>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</si>
  <si>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</si>
  <si>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</si>
  <si>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</si>
  <si>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</si>
  <si>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</si>
  <si>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</si>
  <si>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</si>
  <si>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</si>
  <si>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</si>
  <si>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</si>
  <si>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</si>
  <si>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</si>
  <si>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</si>
  <si>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</si>
  <si>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</si>
  <si>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</si>
  <si>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</si>
  <si>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</si>
  <si>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</si>
  <si>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</si>
  <si>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</si>
  <si>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</si>
  <si>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</si>
  <si>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</si>
  <si>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</si>
  <si>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</si>
  <si>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</si>
  <si>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</si>
  <si>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</si>
  <si>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</si>
  <si>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</si>
  <si>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</si>
  <si>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</si>
  <si>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</si>
  <si>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</si>
  <si>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</si>
  <si>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</si>
  <si>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</si>
  <si>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</si>
  <si>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</si>
  <si>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</si>
  <si>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</si>
  <si>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</si>
  <si>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</si>
  <si>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</si>
  <si>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</si>
  <si>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</si>
  <si>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</si>
  <si>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</si>
  <si>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</si>
  <si>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</si>
  <si>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</si>
  <si>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</si>
  <si>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</si>
  <si>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</si>
  <si>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</si>
  <si>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</si>
  <si>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</si>
  <si>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</si>
  <si>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</si>
  <si>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</si>
  <si>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</si>
  <si>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</si>
  <si>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</si>
  <si>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</si>
  <si>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</si>
  <si>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</si>
  <si>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</si>
  <si>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</si>
  <si>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</si>
  <si>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</si>
  <si>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</si>
  <si>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</si>
  <si>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</si>
  <si>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</si>
  <si>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</si>
  <si>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</si>
  <si>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</si>
  <si>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</si>
  <si>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</si>
  <si>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</si>
  <si>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</si>
  <si>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</si>
  <si>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</si>
  <si>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</si>
  <si>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</si>
  <si>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</si>
  <si>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</si>
  <si>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</si>
  <si>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</si>
  <si>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</si>
  <si>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</si>
  <si>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</si>
  <si>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</si>
  <si>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</si>
  <si>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</si>
  <si>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</si>
  <si>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</si>
  <si>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</si>
  <si>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</si>
  <si>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</si>
  <si>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</si>
  <si>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</si>
  <si>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</si>
  <si>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</si>
  <si>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</si>
  <si>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</si>
  <si>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</si>
  <si>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</si>
  <si>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</si>
  <si>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</si>
  <si>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</si>
  <si>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</si>
  <si>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</si>
  <si>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</si>
  <si>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</si>
  <si>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</si>
  <si>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</si>
  <si>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</si>
  <si>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</si>
  <si>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</si>
  <si>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</si>
  <si>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</si>
  <si>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</si>
  <si>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</si>
  <si>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</si>
  <si>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</si>
  <si>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</si>
  <si>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</si>
  <si>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</si>
  <si>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</si>
  <si>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</si>
  <si>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</si>
  <si>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</si>
  <si>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</si>
  <si>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</si>
  <si>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</si>
  <si>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</si>
  <si>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</si>
  <si>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</si>
  <si>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</si>
  <si>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</si>
  <si>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</si>
  <si>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</si>
  <si>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</si>
  <si>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</si>
  <si>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</si>
  <si>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</si>
  <si>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</si>
  <si>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</si>
  <si>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</si>
  <si>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</si>
  <si>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</si>
  <si>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</si>
  <si>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</si>
  <si>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</si>
  <si>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</si>
  <si>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</si>
  <si>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</si>
  <si>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</si>
  <si>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</si>
  <si>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</si>
  <si>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</si>
  <si>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</si>
  <si>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</si>
  <si>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</si>
  <si>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</si>
  <si>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</si>
  <si>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</si>
  <si>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</si>
  <si>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</si>
  <si>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</si>
  <si>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</si>
  <si>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</si>
  <si>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</si>
  <si>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</si>
  <si>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</si>
  <si>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</si>
  <si>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</si>
  <si>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</si>
  <si>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</si>
  <si>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</si>
  <si>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</si>
  <si>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</si>
  <si>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</si>
  <si>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</si>
  <si>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</si>
  <si>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</si>
  <si>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</si>
  <si>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</si>
  <si>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</si>
  <si>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</si>
  <si>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</si>
  <si>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</si>
  <si>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</si>
  <si>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</si>
  <si>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</si>
  <si>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</si>
  <si>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</si>
  <si>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</si>
  <si>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</si>
  <si>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</si>
  <si>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</si>
  <si>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</si>
  <si>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</si>
  <si>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</si>
  <si>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</si>
  <si>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</si>
  <si>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</si>
  <si>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</si>
  <si>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</si>
  <si>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</si>
  <si>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</si>
  <si>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</si>
  <si>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</si>
  <si>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</si>
  <si>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</si>
  <si>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</si>
  <si>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</si>
  <si>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</si>
  <si>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</si>
  <si>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</si>
  <si>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</si>
  <si>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</si>
  <si>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</si>
  <si>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</si>
  <si>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</si>
  <si>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</si>
  <si>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</si>
  <si>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</si>
  <si>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</si>
  <si>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</si>
  <si>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</si>
  <si>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</si>
  <si>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</si>
  <si>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</si>
  <si>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</si>
  <si>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</si>
  <si>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</si>
  <si>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</si>
  <si>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</si>
  <si>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</si>
  <si>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</si>
  <si>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</si>
  <si>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</si>
  <si>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</si>
  <si>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</si>
  <si>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</si>
  <si>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</si>
  <si>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</si>
  <si>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</si>
  <si>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</si>
  <si>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</si>
  <si>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</si>
  <si>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</si>
  <si>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</si>
  <si>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</si>
  <si>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</si>
  <si>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</si>
  <si>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</si>
  <si>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</si>
  <si>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</si>
  <si>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</si>
  <si>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</si>
  <si>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</si>
  <si>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</si>
  <si>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</si>
  <si>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</si>
  <si>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</si>
  <si>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</si>
  <si>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</si>
  <si>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</si>
  <si>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</si>
  <si>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</si>
  <si>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</si>
  <si>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</si>
  <si>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</si>
  <si>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</si>
  <si>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</si>
  <si>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</si>
  <si>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</si>
  <si>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</si>
  <si>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</si>
  <si>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</si>
  <si>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</si>
  <si>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</si>
  <si>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</si>
  <si>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</si>
  <si>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</si>
  <si>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</si>
  <si>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</si>
  <si>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</si>
  <si>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</si>
  <si>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</si>
  <si>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</si>
  <si>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</si>
  <si>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</si>
  <si>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</si>
  <si>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</si>
  <si>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</si>
  <si>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</si>
  <si>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</si>
  <si>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</si>
  <si>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</si>
  <si>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</si>
  <si>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</si>
  <si>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</si>
  <si>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</si>
  <si>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</si>
  <si>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</si>
  <si>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</si>
  <si>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</si>
  <si>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</si>
  <si>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</si>
  <si>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</si>
  <si>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</si>
  <si>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</si>
  <si>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</si>
  <si>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</si>
  <si>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</si>
  <si>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</si>
  <si>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</si>
  <si>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</si>
  <si>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</si>
  <si>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</si>
  <si>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</si>
  <si>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</si>
  <si>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</si>
  <si>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</si>
  <si>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</si>
  <si>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</si>
  <si>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</si>
  <si>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</si>
  <si>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</si>
  <si>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</si>
  <si>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</si>
  <si>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</si>
  <si>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</si>
  <si>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</si>
  <si>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</si>
  <si>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</si>
  <si>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</si>
  <si>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</si>
  <si>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</si>
  <si>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</si>
  <si>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</si>
  <si>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</si>
  <si>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</si>
  <si>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</si>
  <si>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</si>
  <si>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</si>
  <si>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</si>
  <si>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</si>
  <si>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</si>
  <si>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</si>
  <si>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</si>
  <si>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</si>
  <si>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</si>
  <si>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</si>
  <si>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</si>
  <si>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</si>
  <si>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</si>
  <si>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</si>
  <si>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</si>
  <si>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</si>
  <si>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</si>
  <si>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</si>
  <si>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</si>
  <si>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</si>
  <si>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</si>
  <si>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</si>
  <si>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</si>
  <si>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</si>
  <si>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</si>
  <si>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</si>
  <si>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</si>
  <si>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</si>
  <si>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</si>
  <si>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</si>
  <si>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</si>
  <si>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</si>
  <si>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</si>
  <si>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</si>
  <si>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</si>
  <si>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</si>
  <si>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</si>
  <si>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</si>
  <si>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</si>
  <si>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</si>
  <si>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</si>
  <si>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</si>
  <si>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</si>
  <si>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</si>
  <si>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</si>
  <si>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</si>
  <si>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</si>
  <si>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</si>
  <si>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</si>
  <si>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</si>
  <si>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</si>
  <si>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</si>
  <si>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</si>
  <si>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</si>
  <si>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</si>
  <si>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</si>
  <si>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</si>
  <si>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</si>
  <si>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</si>
  <si>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</si>
  <si>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</si>
  <si>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</si>
  <si>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</si>
  <si>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</si>
  <si>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</si>
  <si>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</si>
  <si>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</si>
  <si>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</si>
  <si>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</si>
  <si>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</si>
  <si>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</si>
  <si>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</si>
  <si>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</si>
  <si>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</si>
  <si>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</si>
  <si>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</si>
  <si>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</si>
  <si>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</si>
  <si>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</si>
  <si>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</si>
  <si>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</si>
  <si>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</si>
  <si>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</si>
  <si>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</si>
  <si>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</si>
  <si>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</si>
  <si>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</si>
  <si>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</si>
  <si>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</si>
  <si>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</si>
  <si>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</si>
  <si>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</si>
  <si>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</si>
  <si>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</si>
  <si>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</si>
  <si>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</si>
  <si>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</si>
  <si>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</si>
  <si>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</si>
  <si>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</si>
  <si>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</si>
  <si>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</si>
  <si>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</si>
  <si>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</si>
  <si>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</si>
  <si>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</si>
  <si>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</si>
  <si>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</si>
  <si>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</si>
  <si>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</si>
  <si>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</si>
  <si>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</si>
  <si>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</si>
  <si>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</si>
  <si>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</si>
  <si>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</si>
  <si>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</si>
  <si>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</si>
  <si>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</si>
  <si>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</si>
  <si>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</si>
  <si>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</si>
  <si>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</si>
  <si>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</si>
  <si>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</si>
  <si>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</si>
  <si>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</si>
  <si>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</si>
  <si>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</si>
  <si>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</si>
  <si>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</si>
  <si>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</si>
  <si>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</si>
  <si>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</si>
  <si>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</si>
  <si>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</si>
  <si>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</si>
  <si>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</si>
  <si>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</si>
  <si>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</si>
  <si>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</si>
  <si>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</si>
  <si>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</si>
  <si>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</si>
  <si>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</si>
  <si>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</si>
  <si>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</si>
  <si>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</si>
  <si>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</si>
  <si>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</si>
  <si>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</si>
  <si>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</si>
  <si>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</si>
  <si>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</si>
  <si>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</si>
  <si>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</si>
  <si>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</si>
  <si>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</si>
  <si>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</si>
  <si>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</si>
  <si>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</si>
  <si>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</si>
  <si>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</si>
  <si>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</si>
  <si>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</si>
  <si>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</si>
  <si>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</si>
  <si>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</si>
  <si>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</si>
  <si>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</si>
  <si>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</si>
  <si>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</si>
  <si>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</si>
  <si>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</si>
  <si>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</si>
  <si>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</si>
  <si>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</si>
  <si>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</si>
  <si>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</si>
  <si>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</si>
  <si>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</si>
  <si>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</si>
  <si>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</si>
  <si>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</si>
  <si>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</si>
  <si>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</si>
  <si>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</si>
  <si>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</si>
  <si>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</si>
  <si>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</si>
  <si>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</si>
  <si>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</si>
  <si>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</si>
  <si>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</si>
  <si>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</si>
  <si>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</si>
  <si>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</si>
  <si>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</si>
  <si>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</si>
  <si>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</si>
  <si>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</si>
  <si>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</si>
  <si>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</si>
  <si>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</si>
  <si>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</si>
  <si>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</si>
  <si>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</si>
  <si>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</si>
  <si>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</si>
  <si>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</si>
  <si>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</si>
  <si>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</si>
  <si>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</si>
  <si>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</si>
  <si>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</si>
  <si>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</si>
  <si>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</si>
  <si>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</si>
  <si>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</si>
  <si>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</si>
  <si>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</si>
  <si>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</si>
  <si>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</si>
  <si>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</si>
  <si>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</si>
  <si>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</si>
  <si>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</si>
  <si>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</si>
  <si>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</si>
  <si>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</si>
  <si>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</si>
  <si>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</si>
  <si>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</si>
  <si>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</si>
  <si>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</si>
  <si>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</si>
  <si>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</si>
  <si>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</si>
  <si>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</si>
  <si>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</si>
  <si>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</si>
  <si>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</si>
  <si>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</si>
  <si>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</si>
  <si>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</si>
  <si>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</si>
  <si>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</si>
  <si>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</si>
  <si>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</si>
  <si>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</si>
  <si>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</si>
  <si>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</si>
  <si>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</si>
  <si>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</si>
  <si>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</si>
  <si>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</si>
  <si>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</si>
  <si>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</si>
  <si>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</si>
  <si>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</si>
  <si>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</si>
  <si>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</si>
  <si>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</si>
  <si>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</si>
  <si>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</si>
  <si>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</si>
  <si>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</si>
  <si>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</si>
  <si>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</si>
  <si>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</si>
  <si>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</si>
  <si>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</si>
  <si>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</si>
  <si>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</si>
  <si>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</si>
  <si>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</si>
  <si>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</si>
  <si>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</si>
  <si>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</si>
  <si>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</si>
  <si>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</si>
  <si>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</si>
  <si>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</si>
  <si>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</si>
  <si>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</si>
  <si>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</si>
  <si>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</si>
  <si>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</si>
  <si>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</si>
  <si>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</si>
  <si>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</si>
  <si>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</si>
  <si>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</si>
  <si>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</si>
  <si>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</si>
  <si>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</si>
  <si>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</si>
  <si>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</si>
  <si>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</si>
  <si>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</si>
  <si>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</si>
  <si>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</si>
  <si>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</si>
  <si>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</si>
  <si>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</si>
  <si>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</si>
  <si>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</si>
  <si>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</si>
  <si>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</si>
  <si>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</si>
  <si>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</si>
  <si>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</si>
  <si>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</si>
  <si>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</si>
  <si>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</si>
  <si>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</si>
  <si>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</si>
  <si>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</si>
  <si>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</si>
  <si>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</si>
  <si>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</si>
  <si>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</si>
  <si>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</si>
  <si>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</si>
  <si>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</si>
  <si>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</si>
  <si>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</si>
  <si>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</si>
  <si>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</si>
  <si>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</si>
  <si>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</si>
  <si>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</si>
  <si>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</si>
  <si>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</si>
  <si>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</si>
  <si>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</si>
  <si>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</si>
  <si>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</si>
  <si>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</si>
  <si>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</si>
  <si>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</si>
  <si>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</si>
  <si>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</si>
  <si>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</si>
  <si>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</si>
  <si>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</si>
  <si>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</si>
  <si>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</si>
  <si>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</si>
  <si>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</si>
  <si>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</si>
  <si>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</si>
  <si>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</si>
  <si>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</si>
  <si>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</si>
  <si>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</si>
  <si>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</si>
  <si>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</si>
  <si>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</si>
  <si>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</si>
  <si>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</si>
  <si>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</si>
  <si>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</si>
  <si>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</si>
  <si>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</si>
  <si>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</si>
  <si>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</si>
  <si>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</si>
  <si>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</si>
  <si>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</si>
  <si>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</si>
  <si>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</si>
  <si>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</si>
  <si>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</si>
  <si>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</si>
  <si>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</si>
  <si>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</si>
  <si>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</si>
  <si>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</si>
  <si>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</si>
  <si>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</si>
  <si>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</si>
  <si>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</si>
  <si>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</si>
  <si>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</si>
  <si>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</si>
  <si>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</si>
  <si>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</si>
  <si>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</si>
  <si>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</si>
  <si>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</si>
  <si>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</si>
  <si>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</si>
  <si>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</si>
  <si>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</si>
  <si>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</si>
  <si>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</si>
  <si>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</si>
  <si>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</si>
  <si>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</si>
  <si>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</si>
  <si>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</si>
  <si>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</si>
  <si>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</si>
  <si>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</si>
  <si>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</si>
  <si>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</si>
  <si>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</si>
  <si>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</si>
  <si>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</si>
  <si>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</si>
  <si>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</si>
  <si>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</si>
  <si>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</si>
  <si>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</si>
  <si>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</si>
  <si>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</si>
  <si>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</si>
  <si>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</si>
  <si>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</si>
  <si>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</si>
  <si>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</si>
  <si>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</si>
  <si>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</si>
  <si>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</si>
  <si>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</si>
  <si>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</si>
  <si>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</si>
  <si>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</si>
  <si>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</si>
  <si>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</si>
  <si>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</si>
  <si>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</si>
  <si>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</si>
  <si>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</si>
  <si>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</si>
  <si>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</si>
  <si>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</si>
  <si>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</si>
  <si>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</si>
  <si>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</si>
  <si>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</si>
  <si>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</si>
  <si>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</si>
  <si>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</si>
  <si>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</si>
  <si>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</si>
  <si>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</si>
  <si>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</si>
  <si>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</si>
  <si>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</si>
  <si>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</si>
  <si>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</si>
  <si>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</si>
  <si>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</si>
  <si>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</si>
  <si>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</si>
  <si>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</si>
  <si>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</si>
  <si>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</si>
  <si>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</si>
  <si>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</si>
  <si>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</si>
  <si>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</si>
  <si>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</si>
  <si>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</si>
  <si>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</si>
  <si>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</si>
  <si>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</si>
  <si>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</si>
  <si>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</si>
  <si>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</si>
  <si>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</si>
  <si>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</si>
  <si>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</si>
  <si>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</si>
  <si>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</si>
  <si>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</si>
  <si>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</si>
  <si>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</si>
  <si>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</si>
  <si>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</si>
  <si>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</si>
  <si>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</si>
  <si>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</si>
  <si>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</si>
  <si>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</si>
  <si>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</si>
  <si>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</si>
  <si>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</si>
  <si>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</si>
  <si>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</si>
  <si>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</si>
  <si>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</si>
  <si>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</si>
  <si>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</si>
  <si>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</si>
  <si>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</si>
  <si>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</si>
  <si>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</si>
  <si>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</si>
  <si>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</si>
  <si>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</si>
  <si>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</si>
  <si>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</si>
  <si>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</si>
  <si>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</si>
  <si>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</si>
  <si>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</si>
  <si>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</si>
  <si>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</si>
  <si>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</si>
  <si>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</si>
  <si>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</si>
  <si>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</si>
  <si>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</si>
  <si>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</si>
  <si>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</si>
  <si>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</si>
  <si>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</si>
  <si>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</si>
  <si>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</si>
  <si>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</si>
  <si>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</si>
  <si>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</si>
  <si>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</si>
  <si>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</si>
  <si>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</si>
  <si>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</si>
  <si>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</si>
  <si>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</si>
  <si>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</si>
  <si>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</si>
  <si>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</si>
  <si>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</si>
  <si>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</si>
  <si>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</si>
  <si>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</si>
  <si>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</si>
  <si>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</si>
  <si>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</si>
  <si>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</si>
  <si>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</si>
  <si>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</si>
  <si>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</si>
  <si>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</si>
  <si>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</si>
  <si>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</si>
  <si>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</si>
  <si>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</si>
  <si>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</si>
  <si>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</si>
  <si>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</si>
  <si>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</si>
  <si>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</si>
  <si>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</si>
  <si>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</si>
  <si>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</si>
  <si>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</si>
  <si>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</si>
  <si>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</si>
  <si>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</si>
  <si>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</si>
  <si>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</si>
  <si>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</si>
  <si>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</si>
  <si>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</si>
  <si>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</si>
  <si>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</si>
  <si>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</si>
  <si>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</si>
  <si>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</si>
  <si>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</si>
  <si>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</si>
  <si>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</si>
  <si>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</si>
  <si>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</si>
  <si>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</si>
  <si>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</si>
  <si>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</si>
  <si>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</si>
  <si>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</si>
  <si>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</si>
  <si>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</si>
  <si>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</si>
  <si>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</si>
  <si>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</si>
  <si>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</si>
  <si>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</si>
  <si>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</si>
  <si>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</si>
  <si>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</si>
  <si>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</si>
  <si>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</si>
  <si>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</si>
  <si>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</si>
  <si>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</si>
  <si>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</si>
  <si>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</si>
  <si>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</si>
  <si>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</si>
  <si>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</si>
  <si>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</si>
  <si>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</si>
  <si>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</si>
  <si>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</si>
  <si>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</si>
  <si>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</si>
  <si>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</si>
  <si>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</si>
  <si>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</si>
  <si>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</si>
  <si>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</si>
  <si>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</si>
  <si>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</si>
  <si>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</si>
  <si>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</si>
  <si>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</si>
  <si>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</si>
  <si>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</si>
  <si>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</si>
  <si>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</si>
  <si>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</si>
  <si>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</si>
  <si>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</si>
  <si>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</si>
  <si>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</si>
  <si>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</si>
  <si>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</si>
  <si>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</si>
  <si>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</si>
  <si>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</si>
  <si>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</si>
  <si>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</si>
  <si>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</si>
  <si>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</si>
  <si>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</si>
  <si>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</si>
  <si>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</si>
  <si>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</si>
  <si>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</si>
  <si>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</si>
  <si>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</si>
  <si>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</si>
  <si>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</si>
  <si>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</si>
  <si>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</si>
  <si>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</si>
  <si>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</si>
  <si>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</si>
  <si>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</si>
  <si>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</si>
  <si>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</si>
  <si>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</si>
  <si>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</si>
  <si>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</si>
  <si>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</si>
  <si>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</si>
  <si>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</si>
  <si>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</si>
  <si>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</si>
  <si>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</si>
  <si>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</si>
  <si>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</si>
  <si>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</si>
  <si>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</si>
  <si>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</si>
  <si>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</si>
  <si>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</si>
  <si>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</si>
  <si>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</si>
  <si>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</si>
  <si>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</si>
  <si>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</si>
  <si>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</si>
  <si>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</si>
  <si>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</si>
  <si>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</si>
  <si>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</si>
  <si>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</si>
  <si>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</si>
  <si>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</si>
  <si>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</si>
  <si>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</si>
  <si>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</si>
  <si>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</si>
  <si>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</si>
  <si>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</si>
  <si>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</si>
  <si>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</si>
  <si>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</si>
  <si>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</si>
  <si>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</si>
  <si>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</si>
  <si>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</si>
  <si>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</si>
  <si>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</si>
  <si>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</si>
  <si>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</si>
  <si>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</si>
  <si>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</si>
  <si>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</si>
  <si>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</si>
  <si>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</si>
  <si>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</si>
  <si>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</si>
  <si>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</si>
  <si>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</si>
  <si>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</si>
  <si>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</si>
  <si>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</si>
  <si>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</si>
  <si>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</si>
  <si>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</si>
  <si>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</si>
  <si>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</si>
  <si>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</si>
  <si>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</si>
  <si>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</si>
  <si>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</si>
  <si>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</si>
  <si>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</si>
  <si>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</si>
  <si>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</si>
  <si>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</si>
  <si>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</si>
  <si>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</si>
  <si>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</si>
  <si>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</si>
  <si>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</si>
  <si>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</si>
  <si>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</si>
  <si>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</si>
  <si>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</si>
  <si>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</si>
  <si>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</si>
  <si>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</si>
  <si>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</si>
  <si>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</si>
  <si>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</si>
  <si>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</si>
  <si>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</si>
  <si>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</si>
  <si>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</si>
  <si>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</si>
  <si>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</si>
  <si>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</si>
  <si>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</si>
  <si>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</si>
  <si>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</si>
  <si>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</si>
  <si>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</si>
  <si>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</si>
  <si>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</si>
  <si>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</si>
  <si>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</si>
  <si>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</si>
  <si>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</si>
  <si>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</si>
  <si>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</si>
  <si>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</si>
  <si>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</si>
  <si>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</si>
  <si>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</si>
  <si>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</si>
  <si>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</si>
  <si>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</si>
  <si>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</si>
  <si>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</si>
  <si>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</si>
  <si>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</si>
  <si>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</si>
  <si>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</si>
  <si>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</si>
  <si>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</si>
  <si>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</si>
  <si>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</si>
  <si>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</si>
  <si>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</si>
  <si>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</si>
  <si>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</si>
  <si>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</si>
  <si>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</si>
  <si>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</si>
  <si>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</si>
  <si>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</si>
  <si>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</si>
  <si>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</si>
  <si>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</si>
  <si>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</si>
  <si>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</si>
  <si>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</si>
  <si>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</si>
  <si>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</si>
  <si>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</si>
  <si>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</si>
  <si>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</si>
  <si>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</si>
  <si>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</si>
  <si>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</si>
  <si>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</si>
  <si>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</si>
  <si>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</si>
  <si>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</si>
  <si>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</si>
  <si>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</si>
  <si>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</si>
  <si>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</si>
  <si>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</si>
  <si>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</si>
  <si>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</si>
  <si>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</si>
  <si>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</si>
  <si>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</si>
  <si>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</si>
  <si>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</si>
  <si>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</si>
  <si>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</si>
  <si>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</si>
  <si>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</si>
  <si>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</si>
  <si>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</si>
  <si>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</si>
  <si>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</si>
  <si>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</si>
  <si>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</si>
  <si>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</si>
  <si>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</si>
  <si>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</si>
  <si>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</si>
  <si>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</si>
  <si>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</si>
  <si>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</si>
  <si>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</si>
  <si>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</si>
  <si>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</si>
  <si>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</si>
  <si>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</si>
  <si>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</si>
  <si>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</si>
  <si>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</si>
  <si>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</si>
  <si>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</si>
  <si>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</si>
  <si>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</si>
  <si>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</si>
  <si>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</si>
  <si>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</si>
  <si>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</si>
  <si>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</si>
  <si>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</si>
  <si>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</si>
  <si>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</si>
  <si>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</si>
  <si>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</si>
  <si>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</si>
  <si>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</si>
  <si>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</si>
  <si>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</si>
  <si>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</si>
  <si>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</si>
  <si>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</si>
  <si>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</si>
  <si>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</si>
  <si>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</si>
  <si>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</si>
  <si>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</si>
  <si>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</si>
  <si>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</si>
  <si>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</si>
  <si>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</si>
  <si>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</si>
  <si>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</si>
  <si>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</si>
  <si>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</si>
  <si>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</si>
  <si>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</si>
  <si>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</si>
  <si>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</si>
  <si>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</si>
  <si>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</si>
  <si>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</si>
  <si>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</si>
  <si>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</si>
  <si>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</si>
  <si>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</si>
  <si>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</si>
  <si>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</si>
  <si>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</si>
  <si>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</si>
  <si>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</si>
  <si>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</si>
  <si>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</si>
  <si>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</si>
  <si>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</si>
  <si>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</si>
  <si>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</si>
  <si>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</si>
  <si>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</si>
  <si>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</si>
  <si>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</si>
  <si>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</si>
  <si>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</si>
  <si>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</si>
  <si>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</si>
  <si>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</si>
  <si>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</si>
  <si>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</si>
  <si>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</si>
  <si>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</si>
  <si>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</si>
  <si>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</si>
  <si>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</si>
  <si>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</si>
  <si>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</si>
  <si>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</si>
  <si>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</si>
  <si>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</si>
  <si>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</si>
  <si>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</si>
  <si>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</si>
  <si>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</si>
  <si>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</si>
  <si>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</si>
  <si>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</si>
  <si>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</si>
  <si>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</si>
  <si>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</si>
  <si>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</si>
  <si>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</si>
  <si>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</si>
  <si>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</si>
  <si>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</si>
  <si>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</si>
  <si>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</si>
  <si>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</si>
  <si>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</si>
  <si>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</si>
  <si>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</si>
  <si>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</si>
  <si>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</si>
  <si>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</si>
  <si>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</si>
  <si>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</si>
  <si>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</si>
  <si>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</si>
  <si>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</si>
  <si>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</si>
  <si>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</si>
  <si>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</si>
  <si>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</si>
  <si>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</si>
  <si>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</si>
  <si>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</si>
  <si>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</si>
  <si>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</si>
  <si>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</si>
  <si>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</si>
  <si>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</si>
  <si>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</si>
  <si>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</si>
  <si>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</si>
  <si>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</si>
  <si>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</si>
  <si>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</si>
  <si>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</si>
  <si>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</si>
  <si>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</si>
  <si>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</si>
  <si>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</si>
  <si>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</si>
  <si>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</si>
  <si>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</si>
  <si>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</si>
  <si>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</si>
  <si>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</si>
  <si>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</si>
  <si>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</si>
  <si>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</si>
  <si>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</si>
  <si>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</si>
  <si>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</si>
  <si>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</si>
  <si>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</si>
  <si>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</si>
  <si>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</si>
  <si>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</si>
  <si>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</si>
  <si>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</si>
  <si>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</si>
  <si>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</si>
  <si>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</si>
  <si>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</si>
  <si>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</si>
  <si>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</si>
  <si>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</si>
  <si>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</si>
  <si>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</si>
  <si>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</si>
  <si>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</si>
  <si>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</si>
  <si>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</si>
  <si>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</si>
  <si>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</si>
  <si>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</si>
  <si>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</si>
  <si>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</si>
  <si>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</si>
  <si>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</si>
  <si>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</si>
  <si>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</si>
  <si>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</si>
  <si>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</si>
  <si>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</si>
  <si>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</si>
  <si>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</si>
  <si>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</si>
  <si>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</si>
  <si>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</si>
  <si>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</si>
  <si>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</si>
  <si>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</si>
  <si>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</si>
  <si>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</si>
  <si>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</si>
  <si>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</si>
  <si>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</si>
  <si>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</si>
  <si>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</si>
  <si>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</si>
  <si>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</si>
  <si>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</si>
  <si>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</si>
  <si>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</si>
  <si>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</si>
  <si>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</si>
  <si>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</si>
  <si>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</si>
  <si>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</si>
  <si>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</si>
  <si>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</si>
  <si>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</si>
  <si>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</si>
  <si>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</si>
  <si>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</si>
  <si>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</si>
  <si>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</si>
  <si>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</si>
  <si>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</si>
  <si>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</si>
  <si>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</si>
  <si>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</si>
  <si>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</si>
  <si>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</si>
  <si>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</si>
  <si>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</si>
  <si>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</si>
  <si>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</si>
  <si>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</si>
  <si>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</si>
  <si>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</si>
  <si>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</si>
  <si>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</si>
  <si>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</si>
  <si>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</si>
  <si>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</si>
  <si>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</si>
  <si>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</si>
  <si>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</si>
  <si>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</si>
  <si>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</si>
  <si>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</si>
  <si>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</si>
  <si>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</si>
  <si>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</si>
  <si>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</si>
  <si>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</si>
  <si>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</si>
  <si>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</si>
  <si>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</si>
  <si>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</si>
  <si>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</si>
  <si>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</si>
  <si>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</si>
  <si>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</si>
  <si>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</si>
  <si>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</si>
  <si>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</si>
  <si>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</si>
  <si>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</si>
  <si>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</si>
  <si>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</si>
  <si>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</si>
  <si>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</si>
  <si>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</si>
  <si>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</si>
  <si>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</si>
  <si>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</si>
  <si>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</si>
  <si>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</si>
  <si>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</si>
  <si>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</si>
  <si>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</si>
  <si>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</si>
  <si>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</si>
  <si>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</si>
  <si>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</si>
  <si>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</si>
  <si>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</si>
  <si>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</si>
  <si>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</si>
  <si>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</si>
  <si>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</si>
  <si>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</si>
  <si>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</si>
  <si>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</si>
  <si>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</si>
  <si>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</si>
  <si>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</si>
  <si>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</si>
  <si>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</si>
  <si>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</si>
  <si>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</si>
  <si>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</si>
  <si>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</si>
  <si>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</si>
  <si>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</si>
  <si>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</si>
  <si>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</si>
  <si>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</si>
  <si>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</si>
  <si>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</si>
  <si>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</si>
  <si>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</si>
  <si>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</si>
  <si>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</si>
  <si>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</si>
  <si>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</si>
  <si>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</si>
  <si>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</si>
  <si>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</si>
  <si>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</si>
  <si>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</si>
  <si>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</si>
  <si>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</si>
  <si>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</si>
  <si>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</si>
  <si>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</si>
  <si>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</si>
  <si>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</si>
  <si>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</si>
  <si>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</si>
  <si>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</si>
  <si>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</si>
  <si>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</si>
  <si>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</si>
  <si>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</si>
  <si>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</si>
  <si>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</si>
  <si>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</si>
  <si>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</si>
  <si>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</si>
  <si>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</si>
  <si>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</si>
  <si>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</si>
  <si>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</si>
  <si>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</si>
  <si>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</si>
  <si>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</si>
  <si>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</si>
  <si>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</si>
  <si>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</si>
  <si>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</si>
  <si>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</si>
  <si>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</si>
  <si>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</si>
  <si>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</si>
  <si>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</si>
  <si>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</si>
  <si>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</si>
  <si>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</si>
  <si>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</si>
  <si>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</si>
  <si>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</si>
  <si>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</si>
  <si>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</si>
  <si>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</si>
  <si>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</si>
  <si>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</si>
  <si>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</si>
  <si>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</si>
  <si>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</si>
  <si>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</si>
  <si>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</si>
  <si>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</si>
  <si>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</si>
  <si>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</si>
  <si>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</si>
  <si>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</si>
  <si>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</si>
  <si>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</si>
  <si>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</si>
  <si>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</si>
  <si>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</si>
  <si>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</si>
  <si>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</si>
  <si>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</si>
  <si>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</si>
  <si>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</si>
  <si>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</si>
  <si>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</si>
  <si>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</si>
  <si>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</si>
  <si>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</si>
  <si>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</si>
  <si>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</si>
  <si>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</si>
  <si>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</si>
  <si>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</si>
  <si>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</si>
  <si>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</si>
  <si>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</si>
  <si>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</si>
  <si>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</si>
  <si>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</si>
  <si>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</si>
  <si>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</si>
  <si>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</si>
  <si>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</si>
  <si>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</si>
  <si>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</si>
  <si>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</si>
  <si>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</si>
  <si>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</si>
  <si>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</si>
  <si>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</si>
  <si>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</si>
  <si>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</si>
  <si>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</si>
  <si>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</si>
  <si>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</si>
  <si>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</si>
  <si>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</si>
  <si>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</si>
  <si>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</si>
  <si>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</si>
  <si>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</si>
  <si>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</si>
  <si>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</si>
  <si>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</si>
  <si>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</si>
  <si>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</si>
  <si>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</si>
  <si>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</si>
  <si>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</si>
  <si>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</si>
  <si>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</si>
  <si>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</si>
  <si>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</si>
  <si>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</si>
  <si>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</si>
  <si>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</si>
  <si>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</si>
  <si>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</si>
  <si>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</si>
  <si>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</si>
  <si>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</si>
  <si>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</si>
  <si>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</si>
  <si>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</si>
  <si>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</si>
  <si>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</si>
  <si>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</si>
  <si>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</si>
  <si>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</si>
  <si>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</si>
  <si>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</si>
  <si>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</si>
  <si>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</si>
  <si>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</si>
  <si>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</si>
  <si>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</si>
  <si>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</si>
  <si>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</si>
  <si>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</si>
  <si>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</si>
  <si>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</si>
  <si>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</si>
  <si>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</si>
  <si>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</si>
  <si>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</si>
  <si>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</si>
  <si>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</si>
  <si>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</si>
  <si>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</si>
  <si>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</si>
  <si>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</si>
  <si>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</si>
  <si>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</si>
  <si>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</si>
  <si>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</si>
  <si>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</si>
  <si>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</si>
  <si>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</si>
  <si>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</si>
  <si>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</si>
  <si>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</si>
  <si>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</si>
  <si>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</si>
  <si>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</si>
  <si>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</si>
  <si>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</si>
  <si>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</si>
  <si>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</si>
  <si>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</si>
  <si>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</si>
  <si>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</si>
  <si>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</si>
  <si>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</si>
  <si>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</si>
  <si>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</si>
  <si>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</si>
  <si>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</si>
  <si>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</si>
  <si>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</si>
  <si>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</si>
  <si>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</si>
  <si>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</si>
  <si>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</si>
  <si>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</si>
  <si>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</si>
  <si>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</si>
  <si>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</si>
  <si>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</si>
  <si>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</si>
  <si>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</si>
  <si>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</si>
  <si>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</si>
  <si>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</si>
  <si>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</si>
  <si>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</si>
  <si>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</si>
  <si>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</si>
  <si>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</si>
  <si>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</si>
  <si>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</si>
  <si>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</si>
  <si>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</si>
  <si>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</si>
  <si>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</si>
  <si>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</si>
  <si>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</si>
  <si>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</si>
  <si>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</si>
  <si>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</si>
  <si>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</si>
  <si>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</si>
  <si>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</si>
  <si>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</si>
  <si>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</si>
  <si>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</si>
  <si>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</si>
  <si>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</si>
  <si>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</si>
  <si>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</si>
  <si>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</si>
  <si>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</si>
  <si>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</si>
  <si>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</si>
  <si>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</si>
  <si>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</si>
  <si>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</si>
  <si>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</si>
  <si>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</si>
  <si>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</si>
  <si>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</si>
  <si>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</si>
  <si>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</si>
  <si>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</si>
  <si>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</si>
  <si>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</si>
  <si>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</si>
  <si>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</si>
  <si>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</si>
  <si>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</si>
  <si>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</si>
  <si>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</si>
  <si>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</si>
  <si>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</si>
  <si>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</si>
  <si>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</si>
  <si>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</si>
  <si>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</si>
  <si>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</si>
  <si>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</si>
  <si>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</si>
  <si>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</si>
  <si>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</si>
  <si>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</si>
  <si>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</si>
  <si>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</si>
  <si>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</si>
  <si>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</si>
  <si>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</si>
  <si>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</si>
  <si>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</si>
  <si>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</si>
  <si>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</si>
  <si>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</si>
  <si>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</si>
  <si>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</si>
  <si>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</si>
  <si>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</si>
  <si>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</si>
  <si>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</si>
  <si>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</si>
  <si>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</si>
  <si>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</si>
  <si>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</si>
  <si>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</si>
  <si>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</si>
  <si>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</si>
  <si>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</si>
  <si>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</si>
  <si>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</si>
  <si>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</si>
  <si>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</si>
  <si>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</si>
  <si>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</si>
  <si>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</si>
  <si>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</si>
  <si>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</si>
  <si>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</si>
  <si>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</si>
  <si>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</si>
  <si>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</si>
  <si>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</si>
  <si>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</si>
  <si>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</si>
  <si>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</si>
  <si>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</si>
  <si>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</si>
  <si>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</si>
  <si>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</si>
  <si>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</si>
  <si>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</si>
  <si>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</si>
  <si>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</si>
  <si>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</si>
  <si>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</si>
  <si>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</si>
  <si>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</si>
  <si>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</si>
  <si>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</si>
  <si>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</si>
  <si>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</si>
  <si>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</si>
  <si>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</si>
  <si>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</si>
  <si>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</si>
  <si>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</si>
  <si>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</si>
  <si>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</si>
  <si>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</si>
  <si>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</si>
  <si>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</si>
  <si>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</si>
  <si>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</si>
  <si>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</si>
  <si>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</si>
  <si>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</si>
  <si>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</si>
  <si>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</si>
  <si>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</si>
  <si>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</si>
  <si>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</si>
  <si>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</si>
  <si>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</si>
  <si>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</si>
  <si>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</si>
  <si>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</si>
  <si>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</si>
  <si>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</si>
  <si>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</si>
  <si>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</si>
  <si>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</si>
  <si>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</si>
  <si>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</si>
  <si>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</si>
  <si>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</si>
  <si>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</si>
  <si>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</si>
  <si>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</si>
  <si>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</si>
  <si>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</si>
  <si>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</si>
  <si>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</si>
  <si>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</si>
  <si>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</si>
  <si>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</si>
  <si>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</si>
  <si>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</si>
  <si>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</si>
  <si>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</si>
  <si>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</si>
  <si>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</si>
  <si>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</si>
  <si>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</si>
  <si>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</si>
  <si>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</si>
  <si>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</si>
  <si>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</si>
  <si>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</si>
  <si>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</si>
  <si>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</si>
  <si>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</si>
  <si>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</si>
  <si>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</si>
  <si>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</si>
  <si>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</si>
  <si>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</si>
  <si>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</si>
  <si>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</si>
  <si>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</si>
  <si>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</si>
  <si>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</si>
  <si>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</si>
  <si>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</si>
  <si>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</si>
  <si>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</si>
  <si>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</si>
  <si>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</si>
  <si>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</si>
  <si>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</si>
  <si>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</si>
  <si>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</si>
  <si>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</si>
  <si>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</si>
  <si>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</si>
  <si>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</si>
  <si>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</si>
  <si>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</si>
  <si>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</si>
  <si>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</si>
  <si>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</si>
  <si>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</si>
  <si>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</si>
  <si>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</si>
  <si>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</si>
  <si>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</si>
  <si>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</si>
  <si>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</si>
  <si>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</si>
  <si>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</si>
  <si>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</si>
  <si>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</si>
  <si>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</si>
  <si>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</si>
  <si>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</si>
  <si>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</si>
  <si>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</si>
  <si>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</si>
  <si>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</si>
  <si>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</si>
  <si>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</si>
  <si>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</si>
  <si>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</si>
  <si>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</si>
  <si>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</si>
  <si>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</si>
  <si>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</si>
  <si>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</si>
  <si>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</si>
  <si>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</si>
  <si>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</si>
  <si>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</si>
  <si>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</si>
  <si>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</si>
  <si>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</si>
  <si>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</si>
  <si>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</si>
  <si>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</si>
  <si>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</si>
  <si>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</si>
  <si>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</si>
  <si>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</si>
  <si>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</si>
  <si>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</si>
  <si>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</si>
  <si>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</si>
  <si>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</si>
  <si>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</si>
  <si>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</si>
  <si>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</si>
  <si>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</si>
  <si>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</si>
  <si>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</si>
  <si>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</si>
  <si>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</si>
  <si>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</si>
  <si>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</si>
  <si>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</si>
  <si>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</si>
  <si>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</si>
  <si>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</si>
  <si>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</si>
  <si>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</si>
  <si>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</si>
  <si>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</si>
  <si>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</si>
  <si>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</si>
  <si>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</si>
  <si>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</si>
  <si>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</si>
  <si>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</si>
  <si>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</si>
  <si>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</si>
  <si>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</si>
  <si>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</si>
  <si>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</si>
  <si>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</si>
  <si>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</si>
  <si>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</si>
  <si>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</si>
  <si>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</si>
  <si>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</si>
  <si>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</si>
  <si>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</si>
  <si>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</si>
  <si>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</si>
  <si>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</si>
  <si>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</si>
  <si>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</si>
  <si>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</si>
  <si>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</si>
  <si>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</si>
  <si>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</si>
  <si>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</si>
  <si>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</si>
  <si>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</si>
  <si>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</si>
  <si>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</si>
  <si>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</si>
  <si>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</si>
  <si>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</si>
  <si>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</si>
  <si>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</si>
  <si>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</si>
  <si>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</si>
  <si>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</si>
  <si>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</si>
  <si>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</si>
  <si>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</si>
  <si>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</si>
  <si>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</si>
  <si>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</si>
  <si>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</si>
  <si>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</si>
  <si>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</si>
  <si>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</si>
  <si>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</si>
  <si>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</si>
  <si>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</si>
  <si>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</si>
  <si>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</si>
  <si>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</si>
  <si>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</si>
  <si>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</si>
  <si>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</si>
  <si>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</si>
  <si>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</si>
  <si>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</si>
  <si>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</si>
  <si>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</si>
  <si>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</si>
  <si>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</si>
  <si>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</si>
  <si>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</si>
  <si>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</si>
  <si>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</si>
  <si>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</si>
  <si>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</si>
  <si>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</si>
  <si>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</si>
  <si>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</si>
  <si>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</si>
  <si>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</si>
  <si>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</si>
  <si>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</si>
  <si>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</si>
  <si>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</si>
  <si>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</si>
  <si>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</si>
  <si>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</si>
  <si>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</si>
  <si>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</si>
  <si>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</si>
  <si>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</si>
  <si>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</si>
  <si>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</si>
  <si>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</si>
  <si>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</si>
  <si>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</si>
  <si>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</si>
  <si>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</si>
  <si>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</si>
  <si>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</si>
  <si>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</si>
  <si>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</si>
  <si>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</si>
  <si>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</si>
  <si>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</si>
  <si>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</si>
  <si>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</si>
  <si>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</si>
  <si>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</si>
  <si>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</si>
  <si>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</si>
  <si>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</si>
  <si>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</si>
  <si>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</si>
  <si>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</si>
  <si>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</si>
  <si>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</si>
  <si>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</si>
  <si>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</si>
  <si>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</si>
  <si>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</si>
  <si>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</si>
  <si>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</si>
  <si>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</si>
  <si>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</si>
  <si>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</si>
  <si>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</si>
  <si>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</si>
  <si>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</si>
  <si>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</si>
  <si>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</si>
  <si>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</si>
  <si>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</si>
  <si>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</si>
  <si>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</si>
  <si>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</si>
  <si>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</si>
  <si>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</si>
  <si>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</si>
  <si>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</si>
  <si>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</si>
  <si>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</si>
  <si>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</si>
  <si>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</si>
  <si>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</si>
  <si>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</si>
  <si>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</si>
  <si>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</si>
  <si>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</si>
  <si>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</si>
  <si>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</si>
  <si>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</si>
  <si>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</si>
  <si>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</si>
  <si>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</si>
  <si>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</si>
  <si>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</si>
  <si>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</si>
  <si>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</si>
  <si>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</si>
  <si>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</si>
  <si>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</si>
  <si>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</si>
  <si>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</si>
  <si>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</si>
  <si>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</si>
  <si>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</si>
  <si>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</si>
  <si>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</si>
  <si>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</si>
  <si>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</si>
  <si>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</si>
  <si>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</si>
  <si>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</si>
  <si>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</si>
  <si>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</si>
  <si>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</si>
  <si>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</si>
  <si>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</si>
  <si>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</si>
  <si>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</si>
  <si>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</si>
  <si>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</si>
  <si>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</si>
  <si>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</si>
  <si>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</si>
  <si>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</si>
  <si>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</si>
  <si>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</si>
  <si>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</si>
  <si>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</si>
  <si>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</si>
  <si>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</si>
  <si>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</si>
  <si>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</si>
  <si>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</si>
  <si>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</si>
  <si>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</si>
  <si>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</si>
  <si>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</si>
  <si>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</si>
  <si>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</si>
  <si>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</si>
  <si>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</si>
  <si>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</si>
  <si>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</si>
  <si>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</si>
  <si>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</si>
  <si>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</si>
  <si>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</si>
  <si>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</si>
  <si>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</si>
  <si>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</si>
  <si>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</si>
  <si>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</si>
  <si>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</si>
  <si>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</si>
  <si>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</si>
  <si>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</si>
  <si>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</si>
  <si>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</si>
  <si>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</si>
  <si>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</si>
  <si>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</si>
  <si>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</si>
  <si>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</si>
  <si>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</si>
  <si>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</si>
  <si>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</si>
  <si>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</si>
  <si>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</si>
  <si>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</si>
  <si>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</si>
  <si>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</si>
  <si>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</si>
  <si>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</si>
  <si>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</si>
  <si>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</si>
  <si>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</si>
  <si>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</si>
  <si>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</si>
  <si>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</si>
  <si>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</si>
  <si>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</si>
  <si>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</si>
  <si>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</si>
  <si>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</si>
  <si>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</si>
  <si>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</si>
  <si>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</si>
  <si>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</si>
  <si>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</si>
  <si>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</si>
  <si>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</si>
  <si>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</si>
  <si>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</si>
  <si>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</si>
  <si>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</si>
  <si>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</si>
  <si>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</si>
  <si>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</si>
  <si>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</si>
  <si>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</si>
  <si>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</si>
  <si>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</si>
  <si>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</si>
  <si>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</si>
  <si>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</si>
  <si>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</si>
  <si>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</si>
  <si>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</si>
  <si>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</si>
  <si>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</si>
  <si>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</si>
  <si>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</si>
  <si>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</si>
  <si>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</si>
  <si>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</si>
  <si>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</si>
  <si>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</si>
  <si>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</si>
  <si>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</si>
  <si>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</si>
  <si>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</si>
  <si>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</si>
  <si>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</si>
  <si>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</si>
  <si>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</si>
  <si>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</si>
  <si>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</si>
  <si>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</si>
  <si>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</si>
  <si>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</si>
  <si>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</si>
  <si>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</si>
  <si>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</si>
  <si>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</si>
  <si>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</si>
  <si>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</si>
  <si>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</si>
  <si>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</si>
  <si>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</si>
  <si>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</si>
  <si>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</si>
  <si>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</si>
  <si>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</si>
  <si>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</si>
  <si>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</si>
  <si>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</si>
  <si>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</si>
  <si>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</si>
  <si>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</si>
  <si>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</si>
  <si>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</si>
  <si>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</si>
  <si>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</si>
  <si>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</si>
  <si>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</si>
  <si>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</si>
  <si>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</si>
  <si>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</si>
  <si>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</si>
  <si>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</si>
  <si>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</si>
  <si>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</si>
  <si>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</si>
  <si>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</si>
  <si>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</si>
  <si>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</si>
  <si>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</si>
  <si>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</si>
  <si>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</si>
  <si>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</si>
  <si>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</si>
  <si>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</si>
  <si>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</si>
  <si>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</si>
  <si>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</si>
  <si>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</si>
  <si>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</si>
  <si>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</si>
  <si>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</si>
  <si>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</si>
  <si>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</si>
  <si>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</si>
  <si>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</si>
  <si>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</si>
  <si>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</si>
  <si>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</si>
  <si>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</si>
  <si>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</si>
  <si>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</si>
  <si>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</si>
  <si>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</si>
  <si>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</si>
  <si>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</si>
  <si>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</si>
  <si>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</si>
  <si>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</si>
  <si>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</si>
  <si>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</si>
  <si>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</si>
  <si>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</si>
  <si>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</si>
  <si>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</si>
  <si>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</si>
  <si>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</si>
  <si>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</si>
  <si>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</si>
  <si>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</si>
  <si>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</si>
  <si>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</si>
  <si>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</si>
  <si>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</si>
  <si>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</si>
  <si>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</si>
  <si>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</si>
  <si>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</si>
  <si>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</si>
  <si>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</si>
  <si>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</si>
  <si>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</si>
  <si>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</si>
  <si>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</si>
  <si>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</si>
  <si>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</si>
  <si>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</si>
  <si>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</si>
  <si>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</si>
  <si>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</si>
  <si>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</si>
  <si>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</si>
  <si>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</si>
  <si>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</si>
  <si>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</si>
  <si>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</si>
  <si>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</si>
  <si>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</si>
  <si>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</si>
  <si>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</si>
  <si>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</si>
  <si>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</si>
  <si>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</si>
  <si>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</si>
  <si>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</si>
  <si>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</si>
  <si>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</si>
  <si>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</si>
  <si>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</si>
  <si>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</si>
  <si>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</si>
  <si>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</si>
  <si>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</si>
  <si>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</si>
  <si>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</si>
  <si>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</si>
  <si>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</si>
  <si>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</si>
  <si>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</si>
  <si>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</si>
  <si>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</si>
  <si>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</si>
  <si>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</si>
  <si>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</si>
  <si>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</si>
  <si>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</si>
  <si>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</si>
  <si>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</si>
  <si>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</si>
  <si>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</si>
  <si>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</si>
  <si>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</si>
  <si>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</si>
  <si>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</si>
  <si>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</si>
  <si>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</si>
  <si>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</si>
  <si>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</si>
  <si>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</si>
  <si>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</si>
  <si>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</si>
  <si>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</si>
  <si>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</si>
  <si>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</si>
  <si>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</si>
  <si>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</si>
  <si>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</si>
  <si>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</si>
  <si>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</si>
  <si>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</si>
  <si>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</si>
  <si>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</si>
  <si>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</si>
  <si>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</si>
  <si>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</si>
  <si>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</si>
  <si>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</si>
  <si>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</si>
  <si>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</si>
  <si>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</si>
  <si>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</si>
  <si>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</si>
  <si>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</si>
  <si>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</si>
  <si>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</si>
  <si>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</si>
  <si>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</si>
  <si>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</si>
  <si>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</si>
  <si>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</si>
  <si>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</si>
  <si>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</si>
  <si>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</si>
  <si>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</si>
  <si>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</si>
  <si>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</si>
  <si>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</si>
  <si>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</si>
  <si>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</si>
  <si>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</si>
  <si>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</si>
  <si>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</si>
  <si>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</si>
  <si>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</si>
  <si>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</si>
  <si>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</si>
  <si>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</si>
  <si>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</si>
  <si>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</si>
  <si>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</si>
  <si>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</si>
  <si>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</si>
  <si>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</si>
  <si>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</si>
  <si>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</si>
  <si>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</si>
  <si>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</si>
  <si>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</si>
  <si>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</si>
  <si>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</si>
  <si>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</si>
  <si>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</si>
  <si>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</si>
  <si>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</si>
  <si>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</si>
  <si>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</si>
  <si>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</si>
  <si>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</si>
  <si>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</si>
  <si>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</si>
  <si>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</si>
  <si>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</si>
  <si>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</si>
  <si>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</si>
  <si>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</si>
  <si>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</si>
  <si>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</si>
  <si>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</si>
  <si>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</si>
  <si>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</si>
  <si>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</si>
  <si>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</si>
  <si>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</si>
  <si>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</si>
  <si>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</si>
  <si>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</si>
  <si>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</si>
  <si>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</si>
  <si>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</si>
  <si>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</si>
  <si>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</si>
  <si>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</si>
  <si>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</si>
  <si>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</si>
  <si>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</si>
  <si>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</si>
  <si>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</si>
  <si>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</si>
  <si>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</si>
  <si>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</si>
  <si>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</si>
  <si>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</si>
  <si>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</si>
  <si>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</si>
  <si>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</si>
  <si>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</si>
  <si>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</si>
  <si>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</si>
  <si>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</si>
  <si>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</si>
  <si>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</si>
  <si>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</si>
  <si>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</si>
  <si>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</si>
  <si>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</si>
  <si>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</si>
  <si>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</si>
  <si>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</si>
  <si>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</si>
  <si>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</si>
  <si>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</si>
  <si>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</si>
  <si>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</si>
  <si>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</si>
  <si>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</si>
  <si>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</si>
  <si>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</si>
  <si>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</si>
  <si>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</si>
  <si>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</si>
  <si>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</si>
  <si>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</si>
  <si>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</si>
  <si>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</si>
  <si>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</si>
  <si>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</si>
  <si>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</si>
  <si>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</si>
  <si>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</si>
  <si>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</si>
  <si>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</si>
  <si>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</si>
  <si>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</si>
  <si>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</si>
  <si>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</si>
  <si>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</si>
  <si>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</si>
  <si>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</si>
  <si>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</si>
  <si>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</si>
  <si>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</si>
  <si>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</si>
  <si>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</si>
  <si>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</si>
  <si>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</si>
  <si>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</si>
  <si>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</si>
  <si>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</si>
  <si>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</si>
  <si>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</si>
  <si>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</si>
  <si>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</si>
  <si>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</si>
  <si>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</si>
  <si>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</si>
  <si>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</si>
  <si>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</si>
  <si>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</si>
  <si>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</si>
  <si>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</si>
  <si>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</si>
  <si>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</si>
  <si>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</si>
  <si>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</si>
  <si>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</si>
  <si>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</si>
  <si>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</si>
  <si>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</si>
  <si>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</si>
  <si>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</si>
  <si>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</si>
  <si>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</si>
  <si>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</si>
  <si>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</si>
  <si>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</si>
  <si>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</si>
  <si>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</si>
  <si>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</si>
  <si>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</si>
  <si>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</si>
  <si>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</si>
  <si>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</si>
  <si>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</si>
  <si>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</si>
  <si>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</si>
  <si>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</si>
  <si>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</si>
  <si>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</si>
  <si>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</si>
  <si>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</si>
  <si>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</si>
  <si>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</si>
  <si>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</si>
  <si>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</si>
  <si>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</si>
  <si>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</si>
  <si>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</si>
  <si>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</si>
  <si>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</si>
  <si>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</si>
  <si>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</si>
  <si>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</si>
  <si>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</si>
  <si>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</si>
  <si>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</si>
  <si>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</si>
  <si>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</si>
  <si>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</si>
  <si>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</si>
  <si>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</si>
  <si>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</si>
  <si>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</si>
  <si>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</si>
  <si>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</si>
  <si>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</si>
  <si>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</si>
  <si>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</si>
  <si>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</si>
  <si>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</si>
  <si>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</si>
  <si>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</si>
  <si>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</si>
  <si>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</si>
  <si>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</si>
  <si>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</si>
  <si>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</si>
  <si>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</si>
  <si>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</si>
  <si>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</si>
  <si>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</si>
  <si>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</si>
  <si>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</si>
  <si>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</si>
  <si>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</si>
  <si>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</si>
  <si>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</si>
  <si>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</si>
  <si>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</si>
  <si>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</si>
  <si>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</si>
  <si>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</si>
  <si>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</si>
  <si>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</si>
  <si>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</si>
  <si>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</si>
  <si>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</si>
  <si>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</si>
  <si>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</si>
  <si>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</si>
  <si>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</si>
  <si>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</si>
  <si>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</si>
  <si>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</si>
  <si>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</si>
  <si>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</si>
  <si>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</si>
  <si>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</si>
  <si>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</si>
  <si>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</si>
  <si>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</si>
  <si>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</si>
  <si>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</si>
  <si>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</si>
  <si>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</si>
  <si>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</si>
  <si>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</si>
  <si>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</si>
  <si>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</si>
  <si>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</si>
  <si>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</si>
  <si>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</si>
  <si>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</si>
  <si>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</si>
  <si>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</si>
  <si>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</si>
  <si>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</si>
  <si>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</si>
  <si>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</si>
  <si>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</si>
  <si>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</si>
  <si>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</si>
  <si>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</si>
  <si>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</si>
  <si>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</si>
  <si>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</si>
  <si>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</si>
  <si>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</si>
  <si>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</si>
  <si>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</si>
  <si>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</si>
  <si>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</si>
  <si>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</si>
  <si>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</si>
  <si>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</si>
  <si>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</si>
  <si>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</si>
  <si>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</si>
  <si>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</si>
  <si>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</si>
  <si>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</si>
  <si>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</si>
  <si>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</si>
  <si>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</si>
  <si>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</si>
  <si>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</si>
  <si>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</si>
  <si>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</si>
  <si>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</si>
  <si>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</si>
  <si>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</si>
  <si>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</si>
  <si>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</si>
  <si>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</si>
  <si>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</si>
  <si>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</si>
  <si>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</si>
  <si>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</si>
  <si>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</si>
  <si>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</si>
  <si>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</si>
  <si>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</si>
  <si>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</si>
  <si>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</si>
  <si>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</si>
  <si>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</si>
  <si>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</si>
  <si>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</si>
  <si>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</si>
  <si>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</si>
  <si>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</si>
  <si>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</si>
  <si>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</si>
  <si>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</si>
  <si>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</si>
  <si>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</si>
  <si>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</si>
  <si>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</si>
  <si>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</si>
  <si>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</si>
  <si>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</si>
  <si>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</si>
  <si>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</si>
  <si>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</si>
  <si>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</si>
  <si>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</si>
  <si>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</si>
  <si>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</si>
  <si>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</si>
  <si>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</si>
  <si>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</si>
  <si>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</si>
  <si>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</si>
  <si>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</si>
  <si>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</si>
  <si>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</si>
  <si>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</si>
  <si>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</si>
  <si>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</si>
  <si>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</si>
  <si>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</si>
  <si>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</si>
  <si>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</si>
  <si>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</si>
  <si>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</si>
  <si>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</si>
  <si>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</si>
  <si>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</si>
  <si>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</si>
  <si>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</si>
  <si>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</si>
  <si>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</si>
  <si>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</si>
  <si>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</si>
  <si>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</si>
  <si>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</si>
  <si>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</si>
  <si>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</si>
  <si>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</si>
  <si>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</si>
  <si>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</si>
  <si>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</si>
  <si>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</si>
  <si>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</si>
  <si>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</si>
  <si>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</si>
  <si>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</si>
  <si>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</si>
  <si>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</si>
  <si>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</si>
  <si>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</si>
  <si>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</si>
  <si>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</si>
  <si>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</si>
  <si>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</si>
  <si>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</si>
  <si>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</si>
  <si>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</si>
  <si>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</si>
  <si>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</si>
  <si>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</si>
  <si>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</si>
  <si>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</si>
  <si>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</si>
  <si>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</si>
  <si>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</si>
  <si>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</si>
  <si>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</si>
  <si>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</si>
  <si>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</si>
  <si>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</si>
  <si>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</si>
  <si>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</si>
  <si>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</si>
  <si>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</si>
  <si>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</si>
  <si>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</si>
  <si>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</si>
  <si>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</si>
  <si>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</si>
  <si>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</si>
  <si>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</si>
  <si>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</si>
  <si>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</si>
  <si>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</si>
  <si>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</si>
  <si>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</si>
  <si>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</si>
  <si>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</si>
  <si>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</si>
  <si>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</si>
  <si>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</si>
  <si>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</si>
  <si>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</si>
  <si>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</si>
  <si>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</si>
  <si>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</si>
  <si>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</si>
  <si>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</si>
  <si>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</si>
  <si>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</si>
  <si>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</si>
  <si>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</si>
  <si>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</si>
  <si>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</si>
  <si>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</si>
  <si>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</si>
  <si>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</si>
  <si>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</si>
  <si>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</si>
  <si>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</si>
  <si>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</si>
  <si>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</si>
  <si>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</si>
  <si>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</si>
  <si>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</si>
  <si>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</si>
  <si>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</si>
  <si>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</si>
  <si>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</si>
  <si>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</si>
  <si>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</si>
  <si>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</si>
  <si>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</si>
  <si>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</si>
  <si>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</si>
  <si>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</si>
  <si>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</si>
  <si>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</si>
  <si>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</si>
  <si>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</si>
  <si>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</si>
  <si>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</si>
  <si>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</si>
  <si>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</si>
  <si>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</si>
  <si>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</si>
  <si>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</si>
  <si>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</si>
  <si>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</si>
  <si>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</si>
  <si>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</si>
  <si>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</si>
  <si>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</si>
  <si>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</si>
  <si>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</si>
  <si>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</si>
  <si>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</si>
  <si>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</si>
  <si>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</si>
  <si>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</si>
  <si>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</si>
  <si>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</si>
  <si>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</si>
  <si>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</si>
  <si>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</si>
  <si>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</si>
  <si>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</si>
  <si>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</si>
  <si>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</si>
  <si>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</si>
  <si>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</si>
  <si>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</si>
  <si>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</si>
  <si>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</si>
  <si>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</si>
  <si>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</si>
  <si>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</si>
  <si>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</si>
  <si>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</si>
  <si>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</si>
  <si>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</si>
  <si>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</si>
  <si>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</si>
  <si>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</si>
  <si>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</si>
  <si>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</si>
  <si>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</si>
  <si>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</si>
  <si>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</si>
  <si>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</si>
  <si>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</si>
  <si>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</si>
  <si>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</si>
  <si>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</si>
  <si>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</si>
  <si>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</si>
  <si>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</si>
  <si>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</si>
  <si>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</si>
  <si>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</si>
  <si>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</si>
  <si>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</si>
  <si>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</si>
  <si>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</si>
  <si>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</si>
  <si>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</si>
  <si>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</si>
  <si>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</si>
  <si>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</si>
  <si>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</si>
  <si>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</si>
  <si>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</si>
  <si>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</si>
  <si>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</si>
  <si>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</si>
  <si>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</si>
  <si>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</si>
  <si>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</si>
  <si>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</si>
  <si>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</si>
  <si>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</si>
  <si>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</si>
  <si>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</si>
  <si>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</si>
  <si>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</si>
  <si>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</si>
  <si>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</si>
  <si>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</si>
  <si>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</si>
  <si>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</si>
  <si>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</si>
  <si>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</si>
  <si>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</si>
  <si>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</si>
  <si>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</si>
  <si>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</si>
  <si>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</si>
  <si>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</si>
  <si>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</si>
  <si>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</si>
  <si>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</si>
  <si>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</si>
  <si>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</si>
  <si>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</si>
  <si>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</si>
  <si>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</si>
  <si>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</si>
  <si>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</si>
  <si>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</si>
  <si>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</si>
  <si>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</si>
  <si>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</si>
  <si>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</si>
  <si>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</si>
  <si>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</si>
  <si>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</si>
  <si>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</si>
  <si>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</si>
  <si>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</si>
  <si>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</si>
  <si>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</si>
  <si>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</si>
  <si>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</si>
  <si>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</si>
  <si>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</si>
  <si>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</si>
  <si>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</si>
  <si>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</si>
  <si>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</si>
  <si>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</si>
  <si>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</si>
  <si>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</si>
  <si>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</si>
  <si>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</si>
  <si>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</si>
  <si>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</si>
  <si>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</si>
  <si>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</si>
  <si>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</si>
  <si>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</si>
  <si>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</si>
  <si>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</si>
  <si>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</si>
  <si>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</si>
  <si>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</si>
  <si>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</si>
  <si>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</si>
  <si>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</si>
  <si>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</si>
  <si>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</si>
  <si>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</si>
  <si>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</si>
  <si>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</si>
  <si>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</si>
  <si>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</si>
  <si>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</si>
  <si>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</si>
  <si>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</si>
  <si>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</si>
  <si>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</si>
  <si>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</si>
  <si>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</si>
  <si>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</si>
  <si>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</si>
  <si>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</si>
  <si>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</si>
  <si>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</si>
  <si>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</si>
  <si>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</si>
  <si>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</si>
  <si>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</si>
  <si>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</si>
  <si>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</si>
  <si>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</si>
  <si>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</si>
  <si>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</si>
  <si>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</si>
  <si>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</si>
  <si>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</si>
  <si>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</si>
  <si>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</si>
  <si>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</si>
  <si>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</si>
  <si>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</si>
  <si>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</si>
  <si>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</si>
  <si>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</si>
  <si>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</si>
  <si>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</si>
  <si>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</si>
  <si>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</si>
  <si>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</si>
  <si>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</si>
  <si>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</si>
  <si>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</si>
  <si>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</si>
  <si>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</si>
  <si>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</si>
  <si>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</si>
  <si>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</si>
  <si>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</si>
  <si>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</si>
  <si>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</si>
  <si>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</si>
  <si>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</si>
  <si>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</si>
  <si>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</si>
  <si>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</si>
  <si>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</si>
  <si>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</si>
  <si>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</si>
  <si>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</si>
  <si>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</si>
  <si>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</si>
  <si>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</si>
  <si>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</si>
  <si>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</si>
  <si>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</si>
  <si>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</si>
  <si>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</si>
  <si>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</si>
  <si>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</si>
  <si>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</si>
  <si>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</si>
  <si>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</si>
  <si>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</si>
  <si>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</si>
  <si>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</si>
  <si>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</si>
  <si>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</si>
  <si>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</si>
  <si>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</si>
  <si>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</si>
  <si>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</si>
  <si>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</si>
  <si>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</si>
  <si>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</si>
  <si>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</si>
  <si>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</si>
  <si>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</si>
  <si>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</si>
  <si>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</si>
  <si>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</si>
  <si>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</si>
  <si>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</si>
  <si>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</si>
  <si>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</si>
  <si>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</si>
  <si>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</si>
  <si>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</si>
  <si>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</si>
  <si>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</si>
  <si>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</si>
  <si>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</si>
  <si>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</si>
  <si>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</si>
  <si>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</si>
  <si>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</si>
  <si>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</si>
  <si>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</si>
  <si>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</si>
  <si>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</si>
  <si>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</si>
  <si>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</si>
  <si>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</si>
  <si>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</si>
  <si>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</si>
  <si>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</si>
  <si>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</si>
  <si>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</si>
  <si>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</si>
  <si>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</si>
  <si>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</si>
  <si>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</si>
  <si>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</si>
  <si>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</si>
  <si>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</si>
  <si>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</si>
  <si>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</si>
  <si>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</si>
  <si>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</si>
  <si>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</si>
  <si>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</si>
  <si>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</si>
  <si>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</si>
  <si>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</si>
  <si>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</si>
  <si>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</si>
  <si>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</si>
  <si>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</si>
  <si>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</si>
  <si>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</si>
  <si>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</si>
  <si>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</si>
  <si>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</si>
  <si>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</si>
  <si>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</si>
  <si>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</si>
  <si>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</si>
  <si>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</si>
  <si>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</si>
  <si>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</si>
  <si>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</si>
  <si>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</si>
  <si>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</si>
  <si>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</si>
  <si>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</si>
  <si>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</si>
  <si>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</si>
  <si>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</si>
  <si>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</si>
  <si>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</si>
  <si>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</si>
  <si>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</si>
  <si>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</si>
  <si>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</si>
  <si>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</si>
  <si>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</si>
  <si>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</si>
  <si>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</si>
  <si>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</si>
  <si>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</si>
  <si>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</si>
  <si>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</si>
  <si>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</si>
  <si>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</si>
  <si>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</si>
  <si>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</si>
  <si>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</si>
  <si>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</si>
  <si>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</si>
  <si>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</si>
  <si>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</si>
  <si>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</si>
  <si>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</si>
  <si>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</si>
  <si>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</si>
  <si>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</si>
  <si>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</si>
  <si>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</si>
  <si>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</si>
  <si>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</si>
  <si>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</si>
  <si>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</si>
  <si>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</si>
  <si>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</si>
  <si>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</si>
  <si>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</si>
  <si>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</si>
  <si>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</si>
  <si>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</si>
  <si>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</si>
  <si>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</si>
  <si>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</si>
  <si>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</si>
  <si>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</si>
  <si>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</si>
  <si>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</si>
  <si>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</si>
  <si>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</si>
  <si>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</si>
  <si>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</si>
  <si>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</si>
  <si>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</si>
  <si>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</si>
  <si>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</si>
  <si>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</si>
  <si>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</si>
  <si>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</si>
  <si>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</si>
  <si>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</si>
  <si>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</si>
  <si>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</si>
  <si>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</si>
  <si>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</si>
  <si>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</si>
  <si>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</si>
  <si>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</si>
  <si>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</si>
  <si>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</si>
  <si>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</si>
  <si>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</si>
  <si>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</si>
  <si>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</si>
  <si>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</si>
  <si>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</si>
  <si>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</si>
  <si>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</si>
  <si>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</si>
  <si>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</si>
  <si>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</si>
  <si>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</si>
  <si>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</si>
  <si>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</si>
  <si>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</si>
  <si>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</si>
  <si>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</si>
  <si>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</si>
  <si>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</si>
  <si>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</si>
  <si>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</si>
  <si>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</si>
  <si>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</si>
  <si>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</si>
  <si>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</si>
  <si>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</si>
  <si>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</si>
  <si>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</si>
  <si>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</si>
  <si>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</si>
  <si>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</si>
  <si>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</si>
  <si>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</si>
  <si>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</si>
  <si>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</si>
  <si>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</si>
  <si>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</si>
  <si>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</si>
  <si>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</si>
  <si>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</si>
  <si>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</si>
  <si>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</si>
  <si>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</si>
  <si>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</si>
  <si>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</si>
  <si>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</si>
  <si>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</si>
  <si>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</si>
  <si>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</si>
  <si>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</si>
  <si>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</si>
  <si>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</si>
  <si>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</si>
  <si>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</si>
  <si>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</si>
  <si>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</si>
  <si>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</si>
  <si>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</si>
  <si>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</si>
  <si>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</si>
  <si>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</si>
  <si>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</si>
  <si>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</si>
  <si>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</si>
  <si>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</si>
  <si>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</si>
  <si>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</si>
  <si>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</si>
  <si>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</si>
  <si>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</si>
  <si>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</si>
  <si>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</si>
  <si>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</si>
  <si>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</si>
  <si>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</si>
  <si>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</si>
  <si>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</si>
  <si>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</si>
  <si>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</si>
  <si>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</si>
  <si>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</si>
  <si>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</si>
  <si>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</si>
  <si>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</si>
  <si>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</si>
  <si>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</si>
  <si>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</si>
  <si>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</si>
  <si>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</si>
  <si>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</si>
  <si>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</si>
  <si>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</si>
  <si>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</si>
  <si>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</si>
  <si>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</si>
  <si>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</si>
  <si>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</si>
  <si>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</si>
  <si>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</si>
  <si>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</si>
  <si>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</si>
  <si>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</si>
  <si>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</si>
  <si>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</si>
  <si>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</si>
  <si>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</si>
  <si>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</si>
  <si>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</si>
  <si>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</si>
  <si>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</si>
  <si>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</si>
  <si>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</si>
  <si>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</si>
  <si>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</si>
  <si>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</si>
  <si>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</si>
  <si>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</si>
  <si>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</si>
  <si>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</si>
  <si>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</si>
  <si>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</si>
  <si>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</si>
  <si>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</si>
  <si>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</si>
  <si>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</si>
  <si>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</si>
  <si>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</si>
  <si>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</si>
  <si>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</si>
  <si>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</si>
  <si>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</si>
  <si>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</si>
  <si>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</si>
  <si>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</si>
  <si>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</si>
  <si>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</si>
  <si>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</si>
  <si>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</si>
  <si>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</si>
  <si>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</si>
  <si>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</si>
  <si>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</si>
  <si>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</si>
  <si>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</si>
  <si>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</si>
  <si>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</si>
  <si>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</si>
  <si>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</si>
  <si>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</si>
  <si>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</si>
  <si>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</si>
  <si>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</si>
  <si>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</si>
  <si>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</si>
  <si>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</si>
  <si>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</si>
  <si>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</si>
  <si>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</si>
  <si>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</si>
  <si>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</si>
  <si>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</si>
  <si>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</si>
  <si>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</si>
  <si>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</si>
  <si>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</si>
  <si>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</si>
  <si>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</si>
  <si>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</si>
  <si>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</si>
  <si>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</si>
  <si>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</si>
  <si>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</si>
  <si>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</si>
  <si>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</si>
  <si>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</si>
  <si>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</si>
  <si>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</si>
  <si>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</si>
  <si>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</si>
  <si>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</si>
  <si>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</si>
  <si>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</si>
  <si>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</si>
  <si>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</si>
  <si>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</si>
  <si>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</si>
  <si>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</si>
  <si>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</si>
  <si>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</si>
  <si>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</si>
  <si>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</si>
  <si>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</si>
  <si>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</si>
  <si>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</si>
  <si>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</si>
  <si>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</si>
  <si>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</si>
  <si>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</si>
  <si>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</si>
  <si>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</si>
  <si>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</si>
  <si>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</si>
  <si>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</si>
  <si>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</si>
  <si>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</si>
  <si>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</si>
  <si>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</si>
  <si>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</si>
  <si>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</si>
  <si>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</si>
  <si>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</si>
  <si>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</si>
  <si>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</si>
  <si>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</si>
  <si>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</si>
  <si>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</si>
  <si>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</si>
  <si>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</si>
  <si>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</si>
  <si>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</si>
  <si>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</si>
  <si>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</si>
  <si>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</si>
  <si>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</si>
  <si>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</si>
  <si>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</si>
  <si>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</si>
  <si>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</si>
  <si>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</si>
  <si>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</si>
  <si>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</si>
  <si>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</si>
  <si>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</si>
  <si>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</si>
  <si>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</si>
  <si>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</si>
  <si>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</si>
  <si>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</si>
  <si>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</si>
  <si>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</si>
  <si>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</si>
  <si>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</si>
  <si>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</si>
  <si>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</si>
  <si>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</si>
  <si>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</si>
  <si>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</si>
  <si>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</si>
  <si>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</si>
  <si>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</si>
  <si>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</si>
  <si>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</si>
  <si>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</si>
  <si>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</si>
  <si>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</si>
  <si>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</si>
  <si>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</si>
  <si>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</si>
  <si>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</si>
  <si>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</si>
  <si>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</si>
  <si>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</si>
  <si>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</si>
  <si>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</si>
  <si>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</si>
  <si>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</si>
  <si>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</si>
  <si>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</si>
  <si>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</si>
  <si>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</si>
  <si>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</si>
  <si>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</si>
  <si>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</si>
  <si>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</si>
  <si>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</si>
  <si>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</si>
  <si>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</si>
  <si>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</si>
  <si>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</si>
  <si>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</si>
  <si>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</si>
  <si>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</si>
  <si>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</si>
  <si>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</si>
  <si>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</si>
  <si>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</si>
  <si>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</si>
  <si>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</si>
  <si>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</si>
  <si>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</si>
  <si>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</si>
  <si>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</si>
  <si>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</si>
  <si>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</si>
  <si>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</si>
  <si>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</si>
  <si>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</si>
  <si>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</si>
  <si>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</si>
  <si>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</si>
  <si>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</si>
  <si>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</si>
  <si>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</si>
  <si>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</si>
  <si>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</si>
  <si>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</si>
  <si>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</si>
  <si>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</si>
  <si>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</si>
  <si>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</si>
  <si>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</si>
  <si>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</si>
  <si>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</si>
  <si>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</si>
  <si>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</si>
  <si>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</si>
  <si>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</si>
  <si>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</si>
  <si>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</si>
  <si>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</si>
  <si>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</si>
  <si>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</si>
  <si>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</si>
  <si>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</si>
  <si>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</si>
  <si>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</si>
  <si>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</si>
  <si>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</si>
  <si>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</si>
  <si>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</si>
  <si>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</si>
  <si>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</si>
  <si>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</si>
  <si>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</si>
  <si>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</si>
  <si>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</si>
  <si>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</si>
  <si>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</si>
  <si>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</si>
  <si>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</si>
  <si>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</si>
  <si>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</si>
  <si>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</si>
  <si>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</si>
  <si>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</si>
  <si>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</si>
  <si>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</si>
  <si>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</si>
  <si>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</si>
  <si>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</si>
  <si>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</si>
  <si>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</si>
  <si>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</si>
  <si>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</si>
  <si>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</si>
  <si>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</si>
  <si>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</si>
  <si>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</si>
  <si>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</si>
  <si>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</si>
  <si>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</si>
  <si>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</si>
  <si>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</si>
  <si>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</si>
  <si>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</si>
  <si>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</si>
  <si>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</si>
  <si>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</si>
  <si>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</si>
  <si>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</si>
  <si>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</si>
  <si>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</si>
  <si>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</si>
  <si>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</si>
  <si>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</si>
  <si>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</si>
  <si>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</si>
  <si>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</si>
  <si>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</si>
  <si>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</si>
  <si>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</si>
  <si>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</si>
  <si>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</si>
  <si>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</si>
  <si>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</si>
  <si>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</si>
  <si>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</si>
  <si>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</si>
  <si>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</si>
  <si>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</si>
  <si>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</si>
  <si>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</si>
  <si>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</si>
  <si>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</si>
  <si>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</si>
  <si>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</si>
  <si>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</si>
  <si>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</si>
  <si>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</si>
  <si>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</si>
  <si>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</si>
  <si>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</si>
  <si>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</si>
  <si>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</si>
  <si>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</si>
  <si>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</si>
  <si>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</si>
  <si>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</si>
  <si>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</si>
  <si>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</si>
  <si>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</si>
  <si>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</si>
  <si>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</si>
  <si>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</si>
  <si>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</si>
  <si>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</si>
  <si>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</si>
  <si>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</si>
  <si>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</si>
  <si>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</si>
  <si>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</si>
  <si>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</si>
  <si>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</si>
  <si>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</si>
  <si>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</si>
  <si>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</si>
  <si>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</si>
  <si>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</si>
  <si>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</si>
  <si>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</si>
  <si>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</si>
  <si>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</si>
  <si>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</si>
  <si>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</si>
  <si>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</si>
  <si>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</si>
  <si>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</si>
  <si>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</si>
  <si>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</si>
  <si>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</si>
  <si>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</si>
  <si>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</si>
  <si>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</si>
  <si>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</si>
  <si>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</si>
  <si>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</si>
  <si>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</si>
  <si>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</si>
  <si>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</si>
  <si>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</si>
  <si>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</si>
  <si>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</si>
  <si>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</si>
  <si>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</si>
  <si>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</si>
  <si>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</si>
  <si>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</si>
  <si>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</si>
  <si>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</si>
  <si>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</si>
  <si>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</si>
  <si>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</si>
  <si>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</si>
  <si>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</si>
  <si>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</si>
  <si>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</si>
  <si>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</si>
  <si>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</si>
  <si>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</si>
  <si>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</si>
  <si>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</si>
  <si>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</si>
  <si>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</si>
  <si>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</si>
  <si>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</si>
  <si>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</si>
  <si>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</si>
  <si>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</si>
  <si>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</si>
  <si>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</si>
  <si>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</si>
  <si>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</si>
  <si>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</si>
  <si>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</si>
  <si>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</si>
  <si>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</si>
  <si>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</si>
  <si>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</si>
  <si>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</si>
  <si>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</si>
  <si>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</si>
  <si>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</si>
  <si>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</si>
  <si>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</si>
  <si>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</si>
  <si>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</si>
  <si>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</si>
  <si>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</si>
  <si>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</si>
  <si>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</si>
  <si>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</si>
  <si>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</si>
  <si>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</si>
  <si>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</si>
  <si>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</si>
  <si>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</si>
  <si>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</si>
  <si>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</si>
  <si>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</si>
  <si>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</si>
  <si>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</si>
  <si>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</si>
  <si>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</si>
  <si>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</si>
  <si>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</si>
  <si>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</si>
  <si>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</si>
  <si>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</si>
  <si>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</si>
  <si>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</si>
  <si>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</si>
  <si>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</si>
  <si>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</si>
  <si>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</si>
  <si>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</si>
  <si>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</si>
  <si>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</si>
  <si>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</si>
  <si>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</si>
  <si>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</si>
  <si>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</si>
  <si>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</si>
  <si>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</si>
  <si>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</si>
  <si>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</si>
  <si>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</si>
  <si>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</si>
  <si>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</si>
  <si>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</si>
  <si>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</si>
  <si>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</si>
  <si>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</si>
  <si>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</si>
  <si>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</si>
  <si>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</si>
  <si>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</si>
  <si>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</si>
  <si>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</si>
  <si>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</si>
  <si>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</si>
  <si>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</si>
  <si>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</si>
  <si>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</si>
  <si>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</si>
  <si>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</si>
  <si>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</si>
  <si>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</si>
  <si>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</si>
  <si>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</si>
  <si>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</si>
  <si>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</si>
  <si>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</si>
  <si>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</si>
  <si>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</si>
  <si>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</si>
  <si>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</si>
  <si>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</si>
  <si>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</si>
  <si>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</si>
  <si>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</si>
  <si>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</si>
  <si>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</si>
  <si>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</si>
  <si>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</si>
  <si>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</si>
  <si>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</si>
  <si>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</si>
  <si>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</si>
  <si>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</si>
  <si>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</si>
  <si>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</si>
  <si>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</si>
  <si>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</si>
  <si>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</si>
  <si>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</si>
  <si>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</si>
  <si>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</si>
  <si>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</si>
  <si>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</si>
  <si>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</si>
  <si>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</si>
  <si>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</si>
  <si>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</si>
  <si>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</si>
  <si>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</si>
  <si>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</si>
  <si>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</si>
  <si>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</si>
  <si>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</si>
  <si>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</si>
  <si>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</si>
  <si>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</si>
  <si>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</si>
  <si>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</si>
  <si>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</si>
  <si>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</si>
  <si>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</si>
  <si>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</si>
  <si>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</si>
  <si>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</si>
  <si>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</si>
  <si>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</si>
  <si>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</si>
  <si>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</si>
  <si>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</si>
  <si>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</si>
  <si>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</si>
  <si>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</si>
  <si>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</si>
  <si>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</si>
  <si>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</si>
  <si>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</si>
  <si>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</si>
  <si>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</si>
  <si>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</si>
  <si>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</si>
  <si>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</si>
  <si>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</si>
  <si>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</si>
  <si>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</si>
  <si>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</si>
  <si>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</si>
  <si>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</si>
  <si>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</si>
  <si>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</si>
  <si>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</si>
  <si>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</si>
  <si>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</si>
  <si>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</si>
  <si>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</si>
  <si>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</si>
  <si>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</si>
  <si>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</si>
  <si>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</si>
  <si>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</si>
  <si>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</si>
  <si>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</si>
  <si>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</si>
  <si>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</si>
  <si>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</si>
  <si>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</si>
  <si>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</si>
  <si>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</si>
  <si>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</si>
  <si>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</si>
  <si>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</si>
  <si>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</si>
  <si>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</si>
  <si>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</si>
  <si>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</si>
  <si>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</si>
  <si>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</si>
  <si>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</si>
  <si>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</si>
  <si>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</si>
  <si>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</si>
  <si>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</si>
  <si>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</si>
  <si>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</si>
  <si>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</si>
  <si>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</si>
  <si>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</si>
  <si>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</si>
  <si>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</si>
  <si>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</si>
  <si>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</si>
  <si>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</si>
  <si>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</si>
  <si>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</si>
  <si>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</si>
  <si>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</si>
  <si>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</si>
  <si>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</si>
  <si>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</si>
  <si>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</si>
  <si>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</si>
  <si>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</si>
  <si>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</si>
  <si>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</si>
  <si>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</si>
  <si>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</si>
  <si>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</si>
  <si>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</si>
  <si>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</si>
  <si>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</si>
  <si>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</si>
  <si>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</si>
  <si>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</si>
  <si>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</si>
  <si>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</si>
  <si>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</si>
  <si>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</si>
  <si>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</si>
  <si>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</si>
  <si>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</si>
  <si>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</si>
  <si>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</si>
  <si>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</si>
  <si>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</si>
  <si>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</si>
  <si>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</si>
  <si>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</si>
  <si>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</si>
  <si>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</si>
  <si>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</si>
  <si>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</si>
  <si>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</si>
  <si>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</si>
  <si>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</si>
  <si>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</si>
  <si>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</si>
  <si>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</si>
  <si>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</si>
  <si>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</si>
  <si>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</si>
  <si>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</si>
  <si>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</si>
  <si>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</si>
  <si>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</si>
  <si>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</si>
  <si>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</si>
  <si>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</si>
  <si>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</si>
  <si>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</si>
  <si>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</si>
  <si>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</si>
  <si>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</si>
  <si>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</si>
  <si>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</si>
  <si>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</si>
  <si>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</si>
  <si>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</si>
  <si>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</si>
  <si>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</si>
  <si>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</si>
  <si>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</si>
  <si>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</si>
  <si>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</si>
  <si>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</si>
  <si>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</si>
  <si>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</si>
  <si>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</si>
  <si>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</si>
  <si>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</si>
  <si>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</si>
  <si>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</si>
  <si>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</si>
  <si>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</si>
  <si>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</si>
  <si>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</si>
  <si>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</si>
  <si>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</si>
  <si>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</si>
  <si>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</si>
  <si>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</si>
  <si>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</si>
  <si>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</si>
  <si>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</si>
  <si>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</si>
  <si>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</si>
  <si>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</si>
  <si>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</si>
  <si>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</si>
  <si>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</si>
  <si>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</si>
  <si>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</si>
  <si>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</si>
  <si>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</si>
  <si>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</si>
  <si>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</si>
  <si>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</si>
  <si>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</si>
  <si>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</si>
  <si>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</si>
  <si>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</si>
  <si>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</si>
  <si>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</si>
  <si>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</si>
  <si>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</si>
  <si>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</si>
  <si>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</si>
  <si>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</si>
  <si>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</si>
  <si>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</si>
  <si>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</si>
  <si>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</si>
  <si>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</si>
  <si>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</si>
  <si>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</si>
  <si>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</si>
  <si>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</si>
  <si>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</si>
  <si>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</si>
  <si>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</si>
  <si>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</si>
  <si>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</si>
  <si>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</si>
  <si>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</si>
  <si>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</si>
  <si>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</si>
  <si>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</si>
  <si>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</si>
  <si>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</si>
  <si>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</si>
  <si>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</si>
  <si>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</si>
  <si>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</si>
  <si>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</si>
  <si>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</si>
  <si>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</si>
  <si>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</si>
  <si>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</si>
  <si>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</si>
  <si>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</si>
  <si>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</si>
  <si>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</si>
  <si>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</si>
  <si>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</si>
  <si>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</si>
  <si>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</si>
  <si>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</si>
  <si>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</si>
  <si>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</si>
  <si>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</si>
  <si>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</si>
  <si>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</si>
  <si>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</si>
  <si>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</si>
  <si>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</si>
  <si>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</si>
  <si>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</si>
  <si>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</si>
  <si>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</si>
  <si>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</si>
  <si>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</si>
  <si>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</si>
  <si>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</si>
  <si>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</si>
  <si>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</si>
  <si>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</si>
  <si>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</si>
  <si>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</si>
  <si>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</si>
  <si>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</si>
  <si>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</si>
  <si>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</si>
  <si>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</si>
  <si>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</si>
  <si>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</si>
  <si>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</si>
  <si>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</si>
  <si>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</si>
  <si>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</si>
  <si>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</si>
  <si>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</si>
  <si>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</si>
  <si>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</si>
  <si>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</si>
  <si>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</si>
  <si>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</si>
  <si>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</si>
  <si>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</si>
  <si>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</si>
  <si>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</si>
  <si>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</si>
  <si>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</si>
  <si>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</si>
  <si>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</si>
  <si>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</si>
  <si>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</si>
  <si>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</si>
  <si>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</si>
  <si>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</si>
  <si>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</si>
  <si>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</si>
  <si>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</si>
  <si>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</si>
  <si>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</si>
  <si>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</si>
  <si>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</si>
  <si>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</si>
  <si>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</si>
  <si>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</si>
  <si>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</si>
  <si>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</si>
  <si>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</si>
  <si>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</si>
  <si>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</si>
  <si>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</si>
  <si>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</si>
  <si>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</si>
  <si>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</si>
  <si>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</si>
  <si>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</si>
  <si>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</si>
  <si>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</si>
  <si>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</si>
  <si>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</si>
  <si>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</si>
  <si>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</si>
  <si>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</si>
  <si>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</si>
  <si>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</si>
  <si>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</si>
  <si>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</si>
  <si>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</si>
  <si>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</si>
  <si>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</si>
  <si>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</si>
  <si>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</si>
  <si>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</si>
  <si>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</si>
  <si>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</si>
  <si>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</si>
  <si>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</si>
  <si>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</si>
  <si>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</si>
  <si>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</si>
  <si>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</si>
  <si>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</si>
  <si>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</si>
  <si>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</si>
  <si>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</si>
  <si>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</si>
  <si>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</si>
  <si>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</si>
  <si>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</si>
  <si>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</si>
  <si>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</si>
  <si>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</si>
  <si>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</si>
  <si>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</si>
  <si>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</si>
  <si>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</si>
  <si>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</si>
  <si>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</si>
  <si>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</si>
  <si>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</si>
  <si>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</si>
  <si>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</si>
  <si>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</si>
  <si>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</si>
  <si>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</si>
  <si>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</si>
  <si>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</si>
  <si>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</si>
  <si>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</si>
  <si>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</si>
  <si>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</si>
  <si>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</si>
  <si>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</si>
  <si>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</si>
  <si>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</si>
  <si>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</si>
  <si>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</si>
  <si>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</si>
  <si>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</si>
  <si>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</si>
  <si>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</si>
  <si>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</si>
  <si>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</si>
  <si>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</si>
  <si>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</si>
  <si>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</si>
  <si>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</si>
  <si>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</si>
  <si>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</si>
  <si>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</si>
  <si>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</si>
  <si>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</si>
  <si>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</si>
  <si>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</si>
  <si>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</si>
  <si>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</si>
  <si>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</si>
  <si>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</si>
  <si>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</si>
  <si>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</si>
  <si>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</si>
  <si>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</si>
  <si>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</si>
  <si>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</si>
  <si>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</si>
  <si>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</si>
  <si>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</si>
  <si>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</si>
  <si>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</si>
  <si>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</si>
  <si>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</si>
  <si>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</si>
  <si>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</si>
  <si>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</si>
  <si>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</si>
  <si>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</si>
  <si>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</si>
  <si>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</si>
  <si>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</si>
  <si>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</si>
  <si>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</si>
  <si>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</si>
  <si>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</si>
  <si>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</si>
  <si>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</si>
  <si>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</si>
  <si>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</si>
  <si>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</si>
  <si>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</si>
  <si>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</si>
  <si>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</si>
  <si>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</si>
  <si>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</si>
  <si>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</si>
  <si>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</si>
  <si>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</si>
  <si>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</si>
  <si>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</si>
  <si>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</si>
  <si>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</si>
  <si>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</si>
  <si>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</si>
  <si>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</si>
  <si>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</si>
  <si>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</si>
  <si>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</si>
  <si>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</si>
  <si>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</si>
  <si>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</si>
  <si>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</si>
  <si>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</si>
  <si>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</si>
  <si>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</si>
  <si>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</si>
  <si>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</si>
  <si>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</si>
  <si>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</si>
  <si>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</si>
  <si>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</si>
  <si>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</si>
  <si>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</si>
  <si>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</si>
  <si>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</si>
  <si>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</si>
  <si>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</si>
  <si>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</si>
  <si>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</si>
  <si>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</si>
  <si>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</si>
  <si>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</si>
  <si>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</si>
  <si>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</si>
  <si>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</si>
  <si>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</si>
  <si>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</si>
  <si>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</si>
  <si>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</si>
  <si>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</si>
  <si>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</si>
  <si>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</si>
  <si>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</si>
  <si>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</si>
  <si>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</si>
  <si>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</si>
  <si>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</si>
  <si>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</si>
  <si>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</si>
  <si>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</si>
  <si>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</si>
  <si>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</si>
  <si>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</si>
  <si>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</si>
  <si>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</si>
  <si>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</si>
  <si>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</si>
  <si>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</si>
  <si>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</si>
  <si>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</si>
  <si>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</si>
  <si>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</si>
  <si>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</si>
  <si>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</si>
  <si>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</si>
  <si>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</si>
  <si>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</si>
  <si>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</si>
  <si>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</si>
  <si>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</si>
  <si>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</si>
  <si>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</si>
  <si>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</si>
  <si>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</si>
  <si>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</si>
  <si>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</si>
  <si>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</si>
  <si>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</si>
  <si>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</si>
  <si>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</si>
  <si>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</si>
  <si>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</si>
  <si>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</si>
  <si>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</si>
  <si>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</si>
  <si>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</si>
  <si>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</si>
  <si>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</si>
  <si>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</si>
  <si>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</si>
  <si>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</si>
  <si>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</si>
  <si>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</si>
  <si>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</si>
  <si>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</si>
  <si>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</si>
  <si>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</si>
  <si>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</si>
  <si>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</si>
  <si>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</si>
  <si>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</si>
  <si>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</si>
  <si>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</si>
  <si>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</si>
  <si>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</si>
  <si>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</si>
  <si>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</si>
  <si>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</si>
  <si>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</si>
  <si>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</si>
  <si>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</si>
  <si>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</si>
  <si>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</si>
  <si>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</si>
  <si>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</si>
  <si>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</si>
  <si>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</si>
  <si>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</si>
  <si>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</si>
  <si>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</si>
  <si>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</si>
  <si>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</si>
  <si>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</si>
  <si>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</si>
  <si>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</si>
  <si>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</si>
  <si>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</si>
  <si>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</si>
  <si>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</si>
  <si>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</si>
  <si>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</si>
  <si>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</si>
  <si>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</si>
  <si>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</si>
  <si>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</si>
  <si>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</si>
  <si>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</si>
  <si>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</si>
  <si>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</si>
  <si>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</si>
  <si>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</si>
  <si>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</si>
  <si>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</si>
  <si>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</si>
  <si>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</si>
  <si>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</si>
  <si>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</si>
  <si>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</si>
  <si>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</si>
  <si>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</si>
  <si>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</si>
  <si>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</si>
  <si>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</si>
  <si>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</si>
  <si>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</si>
  <si>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</si>
  <si>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</si>
  <si>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</si>
  <si>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</si>
  <si>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</si>
  <si>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</si>
  <si>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</si>
  <si>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</si>
  <si>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</si>
  <si>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</si>
  <si>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</si>
  <si>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</si>
  <si>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</si>
  <si>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</si>
  <si>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</si>
  <si>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</si>
  <si>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</si>
  <si>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</si>
  <si>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</si>
  <si>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</si>
  <si>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</si>
  <si>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</si>
  <si>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</si>
  <si>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</si>
  <si>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</si>
  <si>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</si>
  <si>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</si>
  <si>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</si>
  <si>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</si>
  <si>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</si>
  <si>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</si>
  <si>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</si>
  <si>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</si>
  <si>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</si>
  <si>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</si>
  <si>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</si>
  <si>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</si>
  <si>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</si>
  <si>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</si>
  <si>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</si>
  <si>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</si>
  <si>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</si>
  <si>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</si>
  <si>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</si>
  <si>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</si>
  <si>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</si>
  <si>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</si>
  <si>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</si>
  <si>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</si>
  <si>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</si>
  <si>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</si>
  <si>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</si>
  <si>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</si>
  <si>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</si>
  <si>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</si>
  <si>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</si>
  <si>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</si>
  <si>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</si>
  <si>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</si>
  <si>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</si>
  <si>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</si>
  <si>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</si>
  <si>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</si>
  <si>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</si>
  <si>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</si>
  <si>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</si>
  <si>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</si>
  <si>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</si>
  <si>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</si>
  <si>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</si>
  <si>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</si>
  <si>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</si>
  <si>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</si>
  <si>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</si>
  <si>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</si>
  <si>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</si>
  <si>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</si>
  <si>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</si>
  <si>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</si>
  <si>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</si>
  <si>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</si>
  <si>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</si>
  <si>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</si>
  <si>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</si>
  <si>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</si>
  <si>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</si>
  <si>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</si>
  <si>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</si>
  <si>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</si>
  <si>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</si>
  <si>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</si>
  <si>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</si>
  <si>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</si>
  <si>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</si>
  <si>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</si>
  <si>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</si>
  <si>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</si>
  <si>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</si>
  <si>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</si>
  <si>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</si>
  <si>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</si>
  <si>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</si>
  <si>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</si>
  <si>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</si>
  <si>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</si>
  <si>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</si>
  <si>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</si>
  <si>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</si>
  <si>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</si>
  <si>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</si>
  <si>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</si>
  <si>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</si>
  <si>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</si>
  <si>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</si>
  <si>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</si>
  <si>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</si>
  <si>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</si>
  <si>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</si>
  <si>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</si>
  <si>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</si>
  <si>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</si>
  <si>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</si>
  <si>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</si>
  <si>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</si>
  <si>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</si>
  <si>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</si>
  <si>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</si>
  <si>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</si>
  <si>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</si>
  <si>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</si>
  <si>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</si>
  <si>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</si>
  <si>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</si>
  <si>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</si>
  <si>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</si>
  <si>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</si>
  <si>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</si>
  <si>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</si>
  <si>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</si>
  <si>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</si>
  <si>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</si>
  <si>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</si>
  <si>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</si>
  <si>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</si>
  <si>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</si>
  <si>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</si>
  <si>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</si>
  <si>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</si>
  <si>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</si>
  <si>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</si>
  <si>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</si>
  <si>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</si>
  <si>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</si>
  <si>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</si>
  <si>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</si>
  <si>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</si>
  <si>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</si>
  <si>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</si>
  <si>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</si>
  <si>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</si>
  <si>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</si>
  <si>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</si>
  <si>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</si>
  <si>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</si>
  <si>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</si>
  <si>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</si>
  <si>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</si>
  <si>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</si>
  <si>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</si>
  <si>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</si>
  <si>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</si>
  <si>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</si>
  <si>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</si>
  <si>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</si>
  <si>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</si>
  <si>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</si>
  <si>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</si>
  <si>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</si>
  <si>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</si>
  <si>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</si>
  <si>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</si>
  <si>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</si>
  <si>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</si>
  <si>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</si>
  <si>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</si>
  <si>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</si>
  <si>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</si>
  <si>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</si>
  <si>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</si>
  <si>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</si>
  <si>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</si>
  <si>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</si>
  <si>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</si>
  <si>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</si>
  <si>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</si>
  <si>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</si>
  <si>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</si>
  <si>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</si>
  <si>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</si>
  <si>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</si>
  <si>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</si>
  <si>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</si>
  <si>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</si>
  <si>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</si>
  <si>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</si>
  <si>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</si>
  <si>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</si>
  <si>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</si>
  <si>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</si>
  <si>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</si>
  <si>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</si>
  <si>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</si>
  <si>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</si>
  <si>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</si>
  <si>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</si>
  <si>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</si>
  <si>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</si>
  <si>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</si>
  <si>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</si>
  <si>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</si>
  <si>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</si>
  <si>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</si>
  <si>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</si>
  <si>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</si>
  <si>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</si>
  <si>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</si>
  <si>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</si>
  <si>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</si>
  <si>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</si>
  <si>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</si>
  <si>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</si>
  <si>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</si>
  <si>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</si>
  <si>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</si>
  <si>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</si>
  <si>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</si>
  <si>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</si>
  <si>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</si>
  <si>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</si>
  <si>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</si>
  <si>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</si>
  <si>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</si>
  <si>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</si>
  <si>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</si>
  <si>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</si>
  <si>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</si>
  <si>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</si>
  <si>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</si>
  <si>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</si>
  <si>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</si>
  <si>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</si>
  <si>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</si>
  <si>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</si>
  <si>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</si>
  <si>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</si>
  <si>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</si>
  <si>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</si>
  <si>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</si>
  <si>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</si>
  <si>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</si>
  <si>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</si>
  <si>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</si>
  <si>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</si>
  <si>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</si>
  <si>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</si>
  <si>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</si>
  <si>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</si>
  <si>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</si>
  <si>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</si>
  <si>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</si>
  <si>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</si>
  <si>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</si>
  <si>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</si>
  <si>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</si>
  <si>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</si>
  <si>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</si>
  <si>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</si>
  <si>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</si>
  <si>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</si>
  <si>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</si>
  <si>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</si>
  <si>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</si>
  <si>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</si>
  <si>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</si>
  <si>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</si>
  <si>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</si>
  <si>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</si>
  <si>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</si>
  <si>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</si>
  <si>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</si>
  <si>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</si>
  <si>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</si>
  <si>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</si>
  <si>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</si>
  <si>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</si>
  <si>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</si>
  <si>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</si>
  <si>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</si>
  <si>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</si>
  <si>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</si>
  <si>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</si>
  <si>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</si>
  <si>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</si>
  <si>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</si>
  <si>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</si>
  <si>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</si>
  <si>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</si>
  <si>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</si>
  <si>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</si>
  <si>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</si>
  <si>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</si>
  <si>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</si>
  <si>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</si>
  <si>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</si>
  <si>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</si>
  <si>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</si>
  <si>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</si>
  <si>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</si>
  <si>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</si>
  <si>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</si>
  <si>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</si>
  <si>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</si>
  <si>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</si>
  <si>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</si>
  <si>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</si>
  <si>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</si>
  <si>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</si>
  <si>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</si>
  <si>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</si>
  <si>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</si>
  <si>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</si>
  <si>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</si>
  <si>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</si>
  <si>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</si>
  <si>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</si>
  <si>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</si>
  <si>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</si>
  <si>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</si>
  <si>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</si>
  <si>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</si>
  <si>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</si>
  <si>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</si>
  <si>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</si>
  <si>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</si>
  <si>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</si>
  <si>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</si>
  <si>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</si>
  <si>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</si>
  <si>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</si>
  <si>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</si>
  <si>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</si>
  <si>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</si>
  <si>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</si>
  <si>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</si>
  <si>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</si>
  <si>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</si>
  <si>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</si>
  <si>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</si>
  <si>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</si>
  <si>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</si>
  <si>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</si>
  <si>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</si>
  <si>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</si>
  <si>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</si>
  <si>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</si>
  <si>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</si>
  <si>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</si>
  <si>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</si>
  <si>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</si>
  <si>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</si>
  <si>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</si>
  <si>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</si>
  <si>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</si>
  <si>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</si>
  <si>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</si>
  <si>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</si>
  <si>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</si>
  <si>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</si>
  <si>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</si>
  <si>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</si>
  <si>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</si>
  <si>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</si>
  <si>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</si>
  <si>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</si>
  <si>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</si>
  <si>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</si>
  <si>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</si>
  <si>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</si>
  <si>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</si>
  <si>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</si>
  <si>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</si>
  <si>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</si>
  <si>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</si>
  <si>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</si>
  <si>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</si>
  <si>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</si>
  <si>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</si>
  <si>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</si>
  <si>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</si>
  <si>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</si>
  <si>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</si>
  <si>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</si>
  <si>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</si>
  <si>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</si>
  <si>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</si>
  <si>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</si>
  <si>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</si>
  <si>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</si>
  <si>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</si>
  <si>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</si>
  <si>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</si>
  <si>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</si>
  <si>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</si>
  <si>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</si>
  <si>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</si>
  <si>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</si>
  <si>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</si>
  <si>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</si>
  <si>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</si>
  <si>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</si>
  <si>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</si>
  <si>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</si>
  <si>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</si>
  <si>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</si>
  <si>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</si>
  <si>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</si>
  <si>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</si>
  <si>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</si>
  <si>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</si>
  <si>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</si>
  <si>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</si>
  <si>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</si>
  <si>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</si>
  <si>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</si>
  <si>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</si>
  <si>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</si>
  <si>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</si>
  <si>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</si>
  <si>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</si>
  <si>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</si>
  <si>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</si>
  <si>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</si>
  <si>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</si>
  <si>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</si>
  <si>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</si>
  <si>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</si>
  <si>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</si>
  <si>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</si>
  <si>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</si>
  <si>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</si>
  <si>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</si>
  <si>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</si>
  <si>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</si>
  <si>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</si>
  <si>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</si>
  <si>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</si>
  <si>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</si>
  <si>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</si>
  <si>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</si>
  <si>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</si>
  <si>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</si>
  <si>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</si>
  <si>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</si>
  <si>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</si>
  <si>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</si>
  <si>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</si>
  <si>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</si>
  <si>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</si>
  <si>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</si>
  <si>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</si>
  <si>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</si>
  <si>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</si>
  <si>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</si>
  <si>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</si>
  <si>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</si>
  <si>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</si>
  <si>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</si>
  <si>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</si>
  <si>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</si>
  <si>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</si>
  <si>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</si>
  <si>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</si>
  <si>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</si>
  <si>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</si>
  <si>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</si>
  <si>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</si>
  <si>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</si>
  <si>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</si>
  <si>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</si>
  <si>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</si>
  <si>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</si>
  <si>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</si>
  <si>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</si>
  <si>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</si>
  <si>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</si>
  <si>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</si>
  <si>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</si>
  <si>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</si>
  <si>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</si>
  <si>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</si>
  <si>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</si>
  <si>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</si>
  <si>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</si>
  <si>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</si>
  <si>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</si>
  <si>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</si>
  <si>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</si>
  <si>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</si>
  <si>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</si>
  <si>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</si>
  <si>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</si>
  <si>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</si>
  <si>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</si>
  <si>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</si>
  <si>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</si>
  <si>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</si>
  <si>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</si>
  <si>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</si>
  <si>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</si>
  <si>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</si>
  <si>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</si>
  <si>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</si>
  <si>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</si>
  <si>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</si>
  <si>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</si>
  <si>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</si>
  <si>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</si>
  <si>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</si>
  <si>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</si>
  <si>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</si>
  <si>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</si>
  <si>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</si>
  <si>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</si>
  <si>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</si>
  <si>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</si>
  <si>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</si>
  <si>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</si>
  <si>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</si>
  <si>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</si>
  <si>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</si>
  <si>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</si>
  <si>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</si>
  <si>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</si>
  <si>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</si>
  <si>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</si>
  <si>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</si>
  <si>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</si>
  <si>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</si>
  <si>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</si>
  <si>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</si>
  <si>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</si>
  <si>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</si>
  <si>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</si>
  <si>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</si>
  <si>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</si>
  <si>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</si>
  <si>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</si>
  <si>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</si>
  <si>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</si>
  <si>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</si>
  <si>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</si>
  <si>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</si>
  <si>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</si>
  <si>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</si>
  <si>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</si>
  <si>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</si>
  <si>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</si>
  <si>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</si>
  <si>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</si>
  <si>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</si>
  <si>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</si>
  <si>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</si>
  <si>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</si>
  <si>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</si>
  <si>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</si>
  <si>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</si>
  <si>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</si>
  <si>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</si>
  <si>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</si>
  <si>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</si>
  <si>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</si>
  <si>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</si>
  <si>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</si>
  <si>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</si>
  <si>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</si>
  <si>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</si>
  <si>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</si>
  <si>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</si>
  <si>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</si>
  <si>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</si>
  <si>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</si>
  <si>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</si>
  <si>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</si>
  <si>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</si>
  <si>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</si>
  <si>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</si>
  <si>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</si>
  <si>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</si>
  <si>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</si>
  <si>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</si>
  <si>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</si>
  <si>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</si>
  <si>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</si>
  <si>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</si>
  <si>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</si>
  <si>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</si>
  <si>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</si>
  <si>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</si>
  <si>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</si>
  <si>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</si>
  <si>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</si>
  <si>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</si>
  <si>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</si>
  <si>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</si>
  <si>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</si>
  <si>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</si>
  <si>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</si>
  <si>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</si>
  <si>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</si>
  <si>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</si>
  <si>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</si>
  <si>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</si>
  <si>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</si>
  <si>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</si>
  <si>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</si>
  <si>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</si>
  <si>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</si>
  <si>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</si>
  <si>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</si>
  <si>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</si>
  <si>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</si>
  <si>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</si>
  <si>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</si>
  <si>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</si>
  <si>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</si>
  <si>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</si>
  <si>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</si>
  <si>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</si>
  <si>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</si>
  <si>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</si>
  <si>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</si>
  <si>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</si>
  <si>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</si>
  <si>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</si>
  <si>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</si>
  <si>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</si>
  <si>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</si>
  <si>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</si>
  <si>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</si>
  <si>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</si>
  <si>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</si>
  <si>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</si>
  <si>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</si>
  <si>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</si>
  <si>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</si>
  <si>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</si>
  <si>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</si>
  <si>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</si>
  <si>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</si>
  <si>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</si>
  <si>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</si>
  <si>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</si>
  <si>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</si>
  <si>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</si>
  <si>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</si>
  <si>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</si>
  <si>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</si>
  <si>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</si>
  <si>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</si>
  <si>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</si>
  <si>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</si>
  <si>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</si>
  <si>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</si>
  <si>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</si>
  <si>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</si>
  <si>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</si>
  <si>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</si>
  <si>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</si>
  <si>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</si>
  <si>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</si>
  <si>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</si>
  <si>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</si>
  <si>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</si>
  <si>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</si>
  <si>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</si>
  <si>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</si>
  <si>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</si>
  <si>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</si>
  <si>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</si>
  <si>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</si>
  <si>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</si>
  <si>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</si>
  <si>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</si>
  <si>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</si>
  <si>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</si>
  <si>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</si>
  <si>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</si>
  <si>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</si>
  <si>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</si>
  <si>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</si>
  <si>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</si>
  <si>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</si>
  <si>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</si>
  <si>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</si>
  <si>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</si>
  <si>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</si>
  <si>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</si>
  <si>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</si>
  <si>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</si>
  <si>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</si>
  <si>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</si>
  <si>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</si>
  <si>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</si>
  <si>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</si>
  <si>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</si>
  <si>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</si>
  <si>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</si>
  <si>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</si>
  <si>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</si>
  <si>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</si>
  <si>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</si>
  <si>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</si>
  <si>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</si>
  <si>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</si>
  <si>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</si>
  <si>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</si>
  <si>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</si>
  <si>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</si>
  <si>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</si>
  <si>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</si>
  <si>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</si>
  <si>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</si>
  <si>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</si>
  <si>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</si>
  <si>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</si>
  <si>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</si>
  <si>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</si>
  <si>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</si>
  <si>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</si>
  <si>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</si>
  <si>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</si>
  <si>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</si>
  <si>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</si>
  <si>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</si>
  <si>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</si>
  <si>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</si>
  <si>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</si>
  <si>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</si>
  <si>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</si>
  <si>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</si>
  <si>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</si>
  <si>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</si>
  <si>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</si>
  <si>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</si>
  <si>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</si>
  <si>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</si>
  <si>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</si>
  <si>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</si>
  <si>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</si>
  <si>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</si>
  <si>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</si>
  <si>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</si>
  <si>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</si>
  <si>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</si>
  <si>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</si>
  <si>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</si>
  <si>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</si>
  <si>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</si>
  <si>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</si>
  <si>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</si>
  <si>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</si>
  <si>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</si>
  <si>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</si>
  <si>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</si>
  <si>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</si>
  <si>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</si>
  <si>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</si>
  <si>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</si>
  <si>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</si>
  <si>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</si>
  <si>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</si>
  <si>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</si>
  <si>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</si>
  <si>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</si>
  <si>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</si>
  <si>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</si>
  <si>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</si>
  <si>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</si>
  <si>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</si>
  <si>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</si>
  <si>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</si>
  <si>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</si>
  <si>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</si>
  <si>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</si>
  <si>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</si>
  <si>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</si>
  <si>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</si>
  <si>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</si>
  <si>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</si>
  <si>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</si>
  <si>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</si>
  <si>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</si>
  <si>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</si>
  <si>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</si>
  <si>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</si>
  <si>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</si>
  <si>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</si>
  <si>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</si>
  <si>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</si>
  <si>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</si>
  <si>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</si>
  <si>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</si>
  <si>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</si>
  <si>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</si>
  <si>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</si>
  <si>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</si>
  <si>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</si>
  <si>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</si>
  <si>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</si>
  <si>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</si>
  <si>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</si>
  <si>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</si>
  <si>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</si>
  <si>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</si>
  <si>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</si>
  <si>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</si>
  <si>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</si>
  <si>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</si>
  <si>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</si>
  <si>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</si>
  <si>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</si>
  <si>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</si>
  <si>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</si>
  <si>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</si>
  <si>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</si>
  <si>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</si>
  <si>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</si>
  <si>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</si>
  <si>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</si>
  <si>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</si>
  <si>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</si>
  <si>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</si>
  <si>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</si>
  <si>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</si>
  <si>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</si>
  <si>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</si>
  <si>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</si>
  <si>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</si>
  <si>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</si>
  <si>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</si>
  <si>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</si>
  <si>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</si>
  <si>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</si>
  <si>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</si>
  <si>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</si>
  <si>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</si>
  <si>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</si>
  <si>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</si>
  <si>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</si>
  <si>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</si>
  <si>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</si>
  <si>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</si>
  <si>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</si>
  <si>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</si>
  <si>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</si>
  <si>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</si>
  <si>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</si>
  <si>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</si>
  <si>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</si>
  <si>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</si>
  <si>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</si>
  <si>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</si>
  <si>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</si>
  <si>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</si>
  <si>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</si>
  <si>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</si>
  <si>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</si>
  <si>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</si>
  <si>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</si>
  <si>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</si>
  <si>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</si>
  <si>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</si>
  <si>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</si>
  <si>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</si>
  <si>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</si>
  <si>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</si>
  <si>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</si>
  <si>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</si>
  <si>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</si>
  <si>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</si>
  <si>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</si>
  <si>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</si>
  <si>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</si>
  <si>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</si>
  <si>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</si>
  <si>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</si>
  <si>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</si>
  <si>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</si>
  <si>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</si>
  <si>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</si>
  <si>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</si>
  <si>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</si>
  <si>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</si>
  <si>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</si>
  <si>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</si>
  <si>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</si>
  <si>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</si>
  <si>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</si>
  <si>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</si>
  <si>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</si>
  <si>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</si>
  <si>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</si>
  <si>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</si>
  <si>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</si>
  <si>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</si>
  <si>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</si>
  <si>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</si>
  <si>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</si>
  <si>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</si>
  <si>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</si>
  <si>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</si>
  <si>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</si>
  <si>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</si>
  <si>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</si>
  <si>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</si>
  <si>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</si>
  <si>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</si>
  <si>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</si>
  <si>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</si>
  <si>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</si>
  <si>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</si>
  <si>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</si>
  <si>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</si>
  <si>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</si>
  <si>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</si>
  <si>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</si>
  <si>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</si>
  <si>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</si>
  <si>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</si>
  <si>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</si>
  <si>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</si>
  <si>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</si>
  <si>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</si>
  <si>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</si>
  <si>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</si>
  <si>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</si>
  <si>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</si>
  <si>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</si>
  <si>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</si>
  <si>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</si>
  <si>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</si>
  <si>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</si>
  <si>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</si>
  <si>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</si>
  <si>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</si>
  <si>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</si>
  <si>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</si>
  <si>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</si>
  <si>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</si>
  <si>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</si>
  <si>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</si>
  <si>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</si>
  <si>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</si>
  <si>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</si>
  <si>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</si>
  <si>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</si>
  <si>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</si>
  <si>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</si>
  <si>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</si>
  <si>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</si>
  <si>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</si>
  <si>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</si>
  <si>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</si>
  <si>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</si>
  <si>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</si>
  <si>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</si>
  <si>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</si>
  <si>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</si>
  <si>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</si>
  <si>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</si>
  <si>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</si>
  <si>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</si>
  <si>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</si>
  <si>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</si>
  <si>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</si>
  <si>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</si>
  <si>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</si>
  <si>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</si>
  <si>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</si>
  <si>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</si>
  <si>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</si>
  <si>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</si>
  <si>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</si>
  <si>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</si>
  <si>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</si>
  <si>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</si>
  <si>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</si>
  <si>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</si>
  <si>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</si>
  <si>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</si>
  <si>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</si>
  <si>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</si>
  <si>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</si>
  <si>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</si>
  <si>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</si>
  <si>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</si>
  <si>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</si>
  <si>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</si>
  <si>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</si>
  <si>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</si>
  <si>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</si>
  <si>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</si>
  <si>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</si>
  <si>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</si>
  <si>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</si>
  <si>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</si>
  <si>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</si>
  <si>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</si>
  <si>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</si>
  <si>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</si>
  <si>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</si>
  <si>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</si>
  <si>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</si>
  <si>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</si>
  <si>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</si>
  <si>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</si>
  <si>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</si>
  <si>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</si>
  <si>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</si>
  <si>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</si>
  <si>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</si>
  <si>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</si>
  <si>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</si>
  <si>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</si>
  <si>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</si>
  <si>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</si>
  <si>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</si>
  <si>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</si>
  <si>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</si>
  <si>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</si>
  <si>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</si>
  <si>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</si>
  <si>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</si>
  <si>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</si>
  <si>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</si>
  <si>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</si>
  <si>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</si>
  <si>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</si>
  <si>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</si>
  <si>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</si>
  <si>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</si>
  <si>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</si>
  <si>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</si>
  <si>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</si>
  <si>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</si>
  <si>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</si>
  <si>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</si>
  <si>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</si>
  <si>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</si>
  <si>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</si>
  <si>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</si>
  <si>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</si>
  <si>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</si>
  <si>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</si>
  <si>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</si>
  <si>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</si>
  <si>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</si>
  <si>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</si>
  <si>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</si>
  <si>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</si>
  <si>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</si>
  <si>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</si>
  <si>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</si>
  <si>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</si>
  <si>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</si>
  <si>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</si>
  <si>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</si>
  <si>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</si>
  <si>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</si>
  <si>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</si>
  <si>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</si>
  <si>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</si>
  <si>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</si>
  <si>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</si>
  <si>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</si>
  <si>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</si>
  <si>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</si>
  <si>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</si>
  <si>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</si>
  <si>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</si>
  <si>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</si>
  <si>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</si>
  <si>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</si>
  <si>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</si>
  <si>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</si>
  <si>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</si>
  <si>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</si>
  <si>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</si>
  <si>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</si>
  <si>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</si>
  <si>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</si>
  <si>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</si>
  <si>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</si>
  <si>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</si>
  <si>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</si>
  <si>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</si>
  <si>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</si>
  <si>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</si>
  <si>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</si>
  <si>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</si>
  <si>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</si>
  <si>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</si>
  <si>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</si>
  <si>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</si>
  <si>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</si>
  <si>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</si>
  <si>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</si>
  <si>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</si>
  <si>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</si>
  <si>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</si>
  <si>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</si>
  <si>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</si>
  <si>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</si>
  <si>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</si>
  <si>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</si>
  <si>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</si>
  <si>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</si>
  <si>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</si>
  <si>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</si>
  <si>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</si>
  <si>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</si>
  <si>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</si>
  <si>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</si>
  <si>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</si>
  <si>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</si>
  <si>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</si>
  <si>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</si>
  <si>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</si>
  <si>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</si>
  <si>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</si>
  <si>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</si>
  <si>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</si>
  <si>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</si>
  <si>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</si>
  <si>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</si>
  <si>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</si>
  <si>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</si>
  <si>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</si>
  <si>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</si>
  <si>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</si>
  <si>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</si>
  <si>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</si>
  <si>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</si>
  <si>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</si>
  <si>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</si>
  <si>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</si>
  <si>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</si>
  <si>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</si>
  <si>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</si>
  <si>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</si>
  <si>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</si>
  <si>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</si>
  <si>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</si>
  <si>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</si>
  <si>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</si>
  <si>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</si>
  <si>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</si>
  <si>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</si>
  <si>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</si>
  <si>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</si>
  <si>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</si>
  <si>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</si>
  <si>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</si>
  <si>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</si>
  <si>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</si>
  <si>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</si>
  <si>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</si>
  <si>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</si>
  <si>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</si>
  <si>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</si>
  <si>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</si>
  <si>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</si>
  <si>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</si>
  <si>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</si>
  <si>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</si>
  <si>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</si>
  <si>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</si>
  <si>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</si>
  <si>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</si>
  <si>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</si>
  <si>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</si>
  <si>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</si>
  <si>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</si>
  <si>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</si>
  <si>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</si>
  <si>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</si>
  <si>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</si>
  <si>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</si>
  <si>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</si>
  <si>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</si>
  <si>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</si>
  <si>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</si>
  <si>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</si>
  <si>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</si>
  <si>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</si>
  <si>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</si>
  <si>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</si>
  <si>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</si>
  <si>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</si>
  <si>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</si>
  <si>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</si>
  <si>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</si>
  <si>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</si>
  <si>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</si>
  <si>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</si>
  <si>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</si>
  <si>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</si>
  <si>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</si>
  <si>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</si>
  <si>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</si>
  <si>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</si>
  <si>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</si>
  <si>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</si>
  <si>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</si>
  <si>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</si>
  <si>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</si>
  <si>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</si>
  <si>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</si>
  <si>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</si>
  <si>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</si>
  <si>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</si>
  <si>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</si>
  <si>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</si>
  <si>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</si>
  <si>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</si>
  <si>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</si>
  <si>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</si>
  <si>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</si>
  <si>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</si>
  <si>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</si>
  <si>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</si>
  <si>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</si>
  <si>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</si>
  <si>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</si>
  <si>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</si>
  <si>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</si>
  <si>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</si>
  <si>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</si>
  <si>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</si>
  <si>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</si>
  <si>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</si>
  <si>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</si>
  <si>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</si>
  <si>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</si>
  <si>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</si>
  <si>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</si>
  <si>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</si>
  <si>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</si>
  <si>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</si>
  <si>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</si>
  <si>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</si>
  <si>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</si>
  <si>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</si>
  <si>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</si>
  <si>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</si>
  <si>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</si>
  <si>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</si>
  <si>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</si>
  <si>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</si>
  <si>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</si>
  <si>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</si>
  <si>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</si>
  <si>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</si>
  <si>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</si>
  <si>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</si>
  <si>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</si>
  <si>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</si>
  <si>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</si>
  <si>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</si>
  <si>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</si>
  <si>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</si>
  <si>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</si>
  <si>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</si>
  <si>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</si>
  <si>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</si>
  <si>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</si>
  <si>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</si>
  <si>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</si>
  <si>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</si>
  <si>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</si>
  <si>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</si>
  <si>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</si>
  <si>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</si>
  <si>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</si>
  <si>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</si>
  <si>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</si>
  <si>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</si>
  <si>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</si>
  <si>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</si>
  <si>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</si>
  <si>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</si>
  <si>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</si>
  <si>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</si>
  <si>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</si>
  <si>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</si>
  <si>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</si>
  <si>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</si>
  <si>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</si>
  <si>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</si>
  <si>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</si>
  <si>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</si>
  <si>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</si>
  <si>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</si>
  <si>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</si>
  <si>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</si>
  <si>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</si>
  <si>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</si>
  <si>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</si>
  <si>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</si>
  <si>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</si>
  <si>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</si>
  <si>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</si>
  <si>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</si>
  <si>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</si>
  <si>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</si>
  <si>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</si>
  <si>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</si>
  <si>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</si>
  <si>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</si>
  <si>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</si>
  <si>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</si>
  <si>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</si>
  <si>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</si>
  <si>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</si>
  <si>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</si>
  <si>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</si>
  <si>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</si>
  <si>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</si>
  <si>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</si>
  <si>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</si>
  <si>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</si>
  <si>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</si>
  <si>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</si>
  <si>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</si>
  <si>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</si>
  <si>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</si>
  <si>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</si>
  <si>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</si>
  <si>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</si>
  <si>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</si>
  <si>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</si>
  <si>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</si>
  <si>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</si>
  <si>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</si>
  <si>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</si>
  <si>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</si>
  <si>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</si>
  <si>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</si>
  <si>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</si>
  <si>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</si>
  <si>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</si>
  <si>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</si>
  <si>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</si>
  <si>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</si>
  <si>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</si>
  <si>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</si>
  <si>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</si>
  <si>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</si>
  <si>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</si>
  <si>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</si>
  <si>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</si>
  <si>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</si>
  <si>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</si>
  <si>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</si>
  <si>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</si>
  <si>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</si>
  <si>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</si>
  <si>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</si>
  <si>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</si>
  <si>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</si>
  <si>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</si>
  <si>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</si>
  <si>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</si>
  <si>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</si>
  <si>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</si>
  <si>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</si>
  <si>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</si>
  <si>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</si>
  <si>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</si>
  <si>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</si>
  <si>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</si>
  <si>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</si>
  <si>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</si>
  <si>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</si>
  <si>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</si>
  <si>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</si>
  <si>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</si>
  <si>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</si>
  <si>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</si>
  <si>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</si>
  <si>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</si>
  <si>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</si>
  <si>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</si>
  <si>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</si>
  <si>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</si>
  <si>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</si>
  <si>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</si>
  <si>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</si>
  <si>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</si>
  <si>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</si>
  <si>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</si>
  <si>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</si>
  <si>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</si>
  <si>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</si>
  <si>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</si>
  <si>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</si>
  <si>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</si>
  <si>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</si>
  <si>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</si>
  <si>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</si>
  <si>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</si>
  <si>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</si>
  <si>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</si>
  <si>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</si>
  <si>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</si>
  <si>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</si>
  <si>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</si>
  <si>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</si>
  <si>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</si>
  <si>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</si>
  <si>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</si>
  <si>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</si>
  <si>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</si>
  <si>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</si>
  <si>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</si>
  <si>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</si>
  <si>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</si>
  <si>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</si>
  <si>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</si>
  <si>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</si>
  <si>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</si>
  <si>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</si>
  <si>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</si>
  <si>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</si>
  <si>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</si>
  <si>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</si>
  <si>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</si>
  <si>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</si>
  <si>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</si>
  <si>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</si>
  <si>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</si>
  <si>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</si>
  <si>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</si>
  <si>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</si>
  <si>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</si>
  <si>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</si>
  <si>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</si>
  <si>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</si>
  <si>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</si>
  <si>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</si>
  <si>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</si>
  <si>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</si>
  <si>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</si>
  <si>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</si>
  <si>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</si>
  <si>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</si>
  <si>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</si>
  <si>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</si>
  <si>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</si>
  <si>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</si>
  <si>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</si>
  <si>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</si>
  <si>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</si>
  <si>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</si>
  <si>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</si>
  <si>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</si>
  <si>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</si>
  <si>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</si>
  <si>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</si>
  <si>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</si>
  <si>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</si>
  <si>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</si>
  <si>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</si>
  <si>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</si>
  <si>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</si>
  <si>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</si>
  <si>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</si>
  <si>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</si>
  <si>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</si>
  <si>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</si>
  <si>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</si>
  <si>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</si>
  <si>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</si>
  <si>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</si>
  <si>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</si>
  <si>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</si>
  <si>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</si>
  <si>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</si>
  <si>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</si>
  <si>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</si>
  <si>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</si>
  <si>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</si>
  <si>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</si>
  <si>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</si>
  <si>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</si>
  <si>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</si>
  <si>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</si>
  <si>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</si>
  <si>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</si>
  <si>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</si>
  <si>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</si>
  <si>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</si>
  <si>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</si>
  <si>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</si>
  <si>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</si>
  <si>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</si>
  <si>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</si>
  <si>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</si>
  <si>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</si>
  <si>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</si>
  <si>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</si>
  <si>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</si>
  <si>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</si>
  <si>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</si>
  <si>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</si>
  <si>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</si>
  <si>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</si>
  <si>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</si>
  <si>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</si>
  <si>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</si>
  <si>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</si>
  <si>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</si>
  <si>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</si>
  <si>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</si>
  <si>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</si>
  <si>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</si>
  <si>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</si>
  <si>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</si>
  <si>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</si>
  <si>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</si>
  <si>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</si>
  <si>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</si>
  <si>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</si>
  <si>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</si>
  <si>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</si>
  <si>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</si>
  <si>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</si>
  <si>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</si>
  <si>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</si>
  <si>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</si>
  <si>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</si>
  <si>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</si>
  <si>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</si>
  <si>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</si>
  <si>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</si>
  <si>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</si>
  <si>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</si>
  <si>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</si>
  <si>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</si>
  <si>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</si>
  <si>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</si>
  <si>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</si>
  <si>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</si>
  <si>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</si>
  <si>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</si>
  <si>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</si>
  <si>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</si>
  <si>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</si>
  <si>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</si>
  <si>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</si>
  <si>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</si>
  <si>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</si>
  <si>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</si>
  <si>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</si>
  <si>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</si>
  <si>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</si>
  <si>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</si>
  <si>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</si>
  <si>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</si>
  <si>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</si>
  <si>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</si>
  <si>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</si>
  <si>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</si>
  <si>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</si>
  <si>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</si>
  <si>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</si>
  <si>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</si>
  <si>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</si>
  <si>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</si>
  <si>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</si>
  <si>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</si>
  <si>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</si>
  <si>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</si>
  <si>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</si>
  <si>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</si>
  <si>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</si>
  <si>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</si>
  <si>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</si>
  <si>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</si>
  <si>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</si>
  <si>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</si>
  <si>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</si>
  <si>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</si>
  <si>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</si>
  <si>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</si>
  <si>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</si>
  <si>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</si>
  <si>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</si>
  <si>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</si>
  <si>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</si>
  <si>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</si>
  <si>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</si>
  <si>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</si>
  <si>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</si>
  <si>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</si>
  <si>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</si>
  <si>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</si>
  <si>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</si>
  <si>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</si>
  <si>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</si>
  <si>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</si>
  <si>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</si>
  <si>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</si>
  <si>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</si>
  <si>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</si>
  <si>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</si>
  <si>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</si>
  <si>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</si>
  <si>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</si>
  <si>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</si>
  <si>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</si>
  <si>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</si>
  <si>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</si>
  <si>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</si>
  <si>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</si>
  <si>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</si>
  <si>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</si>
  <si>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</si>
  <si>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</si>
  <si>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</si>
  <si>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</si>
  <si>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</si>
  <si>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</si>
  <si>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</si>
  <si>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</si>
  <si>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</si>
  <si>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</si>
  <si>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</si>
  <si>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</si>
  <si>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</si>
  <si>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</si>
  <si>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</si>
  <si>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</si>
  <si>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</si>
  <si>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</si>
  <si>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</si>
  <si>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</si>
  <si>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</si>
  <si>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</si>
  <si>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</si>
  <si>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</si>
  <si>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</si>
  <si>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</si>
  <si>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</si>
  <si>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</si>
  <si>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</si>
  <si>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</si>
  <si>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</si>
  <si>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</si>
  <si>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</si>
  <si>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</si>
  <si>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</si>
  <si>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</si>
  <si>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</si>
  <si>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</si>
  <si>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</si>
  <si>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</si>
  <si>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</si>
  <si>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</si>
  <si>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</si>
  <si>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</si>
  <si>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</si>
  <si>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</si>
  <si>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</si>
  <si>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</si>
  <si>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</si>
  <si>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</si>
  <si>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</si>
  <si>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</si>
  <si>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</si>
  <si>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</si>
  <si>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</si>
  <si>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</si>
  <si>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</si>
  <si>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</si>
  <si>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</si>
  <si>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</si>
  <si>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</si>
  <si>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</si>
  <si>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</si>
  <si>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</si>
  <si>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</si>
  <si>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</si>
  <si>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</si>
  <si>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</si>
  <si>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</si>
  <si>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</si>
  <si>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</si>
  <si>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</si>
  <si>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</si>
  <si>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</si>
  <si>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</si>
  <si>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</si>
  <si>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</si>
  <si>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</si>
  <si>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</si>
  <si>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</si>
  <si>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</si>
  <si>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</si>
  <si>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</si>
  <si>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</si>
  <si>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</si>
  <si>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</si>
  <si>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</si>
  <si>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</si>
  <si>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</si>
  <si>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</si>
  <si>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</si>
  <si>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</si>
  <si>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</si>
  <si>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</si>
  <si>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</si>
  <si>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</si>
  <si>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</si>
  <si>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</si>
  <si>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</si>
  <si>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</si>
  <si>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</si>
  <si>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</si>
  <si>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</si>
  <si>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</si>
  <si>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</si>
  <si>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</si>
  <si>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</si>
  <si>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</si>
  <si>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</si>
  <si>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</si>
  <si>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</si>
  <si>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</si>
  <si>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</si>
  <si>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</si>
  <si>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</si>
  <si>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</si>
  <si>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</si>
  <si>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</si>
  <si>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</si>
  <si>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</si>
  <si>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</si>
  <si>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</si>
  <si>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</si>
  <si>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</si>
  <si>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</si>
  <si>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</si>
  <si>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</si>
  <si>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</si>
  <si>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</si>
  <si>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</si>
  <si>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</si>
  <si>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</si>
  <si>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</si>
  <si>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</si>
  <si>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</si>
  <si>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</si>
  <si>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</si>
  <si>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</si>
  <si>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</si>
  <si>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</si>
  <si>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</si>
  <si>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</si>
  <si>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</si>
  <si>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</si>
  <si>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</si>
  <si>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</si>
  <si>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</si>
  <si>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</si>
  <si>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</si>
  <si>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</si>
  <si>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</si>
  <si>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</si>
  <si>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</si>
  <si>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</si>
  <si>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</si>
  <si>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</si>
  <si>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</si>
  <si>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</si>
  <si>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</si>
  <si>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</si>
  <si>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</si>
  <si>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</si>
  <si>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</si>
  <si>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</si>
  <si>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</si>
  <si>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</si>
  <si>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</si>
  <si>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</si>
  <si>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</si>
  <si>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</si>
  <si>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</si>
  <si>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</si>
  <si>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</si>
  <si>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</si>
  <si>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</si>
  <si>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</si>
  <si>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</si>
  <si>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</si>
  <si>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</si>
  <si>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</si>
  <si>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</si>
  <si>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</si>
  <si>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</si>
  <si>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</si>
  <si>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</si>
  <si>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</si>
  <si>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</si>
  <si>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</si>
  <si>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</si>
  <si>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</si>
  <si>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</si>
  <si>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</si>
  <si>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</si>
  <si>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</si>
  <si>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</si>
  <si>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</si>
  <si>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</si>
  <si>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</si>
  <si>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</si>
  <si>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</si>
  <si>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</si>
  <si>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</si>
  <si>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</si>
  <si>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</si>
  <si>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</si>
  <si>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</si>
  <si>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</si>
  <si>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</si>
  <si>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</si>
  <si>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</si>
  <si>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</si>
  <si>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</si>
  <si>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</si>
  <si>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</si>
  <si>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</si>
  <si>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</si>
  <si>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</si>
  <si>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</si>
  <si>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</si>
  <si>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</si>
  <si>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</si>
  <si>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</si>
  <si>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</si>
  <si>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</si>
  <si>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</si>
  <si>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</si>
  <si>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</si>
  <si>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</si>
  <si>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</si>
  <si>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</si>
  <si>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</si>
  <si>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</si>
  <si>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</si>
  <si>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</si>
  <si>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</si>
  <si>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</si>
  <si>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</si>
  <si>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</si>
  <si>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</si>
  <si>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</si>
  <si>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</si>
  <si>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</si>
  <si>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</si>
  <si>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</si>
  <si>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</si>
  <si>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</si>
  <si>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</si>
  <si>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</si>
  <si>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</si>
  <si>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</si>
  <si>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</si>
  <si>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</si>
  <si>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</si>
  <si>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</si>
  <si>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</si>
  <si>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</si>
  <si>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</si>
  <si>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</si>
  <si>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</si>
  <si>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</si>
  <si>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</si>
  <si>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</si>
  <si>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</si>
  <si>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</si>
  <si>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</si>
  <si>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</si>
  <si>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</si>
  <si>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</si>
  <si>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</si>
  <si>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</si>
  <si>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</si>
  <si>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</si>
  <si>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</si>
  <si>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</si>
  <si>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</si>
  <si>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</si>
  <si>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</si>
  <si>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</si>
  <si>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</si>
  <si>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</si>
  <si>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</si>
  <si>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</si>
  <si>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</si>
  <si>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</si>
  <si>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</si>
  <si>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</si>
  <si>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</si>
  <si>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</si>
  <si>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</si>
  <si>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</si>
  <si>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</si>
  <si>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</si>
  <si>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</si>
  <si>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</si>
  <si>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</si>
  <si>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</si>
  <si>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</si>
  <si>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</si>
  <si>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</si>
  <si>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</si>
  <si>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</si>
  <si>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</si>
  <si>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</si>
  <si>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</si>
  <si>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</si>
  <si>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</si>
  <si>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</si>
  <si>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</si>
  <si>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</si>
  <si>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</si>
  <si>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</si>
  <si>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</si>
  <si>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</si>
  <si>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</si>
  <si>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</si>
  <si>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</si>
  <si>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</si>
  <si>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</si>
  <si>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</si>
  <si>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</si>
  <si>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</si>
  <si>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</si>
  <si>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</si>
  <si>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</si>
  <si>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</si>
  <si>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</si>
  <si>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</si>
  <si>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</si>
  <si>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</si>
  <si>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</si>
  <si>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</si>
  <si>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</si>
  <si>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</si>
  <si>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</si>
  <si>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</si>
  <si>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</si>
  <si>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</si>
  <si>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</si>
  <si>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</si>
  <si>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</si>
  <si>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</si>
  <si>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</si>
  <si>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</si>
  <si>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</si>
  <si>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</si>
  <si>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</si>
  <si>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</si>
  <si>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</si>
  <si>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</si>
  <si>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</si>
  <si>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</si>
  <si>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</si>
  <si>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</si>
  <si>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</si>
  <si>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</si>
  <si>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</si>
  <si>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</si>
  <si>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</si>
  <si>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</si>
  <si>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</si>
  <si>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</si>
  <si>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</si>
  <si>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</si>
  <si>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</si>
  <si>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</si>
  <si>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</si>
  <si>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</si>
  <si>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</si>
  <si>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</si>
  <si>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</si>
  <si>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</si>
  <si>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</si>
  <si>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</si>
  <si>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</si>
  <si>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</si>
  <si>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</si>
  <si>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</si>
  <si>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</si>
  <si>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</si>
  <si>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</si>
  <si>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</si>
  <si>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</si>
  <si>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</si>
  <si>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</si>
  <si>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</si>
  <si>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</si>
  <si>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</si>
  <si>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</si>
  <si>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</si>
  <si>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</si>
  <si>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</si>
  <si>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</si>
  <si>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</si>
  <si>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</si>
  <si>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</si>
  <si>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</si>
  <si>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</si>
  <si>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</si>
  <si>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</si>
  <si>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</si>
  <si>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</si>
  <si>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</si>
  <si>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</si>
  <si>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</si>
  <si>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</si>
  <si>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</si>
  <si>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</si>
  <si>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</si>
  <si>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</si>
  <si>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</si>
  <si>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</si>
  <si>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</si>
  <si>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</si>
  <si>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</si>
  <si>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</si>
  <si>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</si>
  <si>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</si>
  <si>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</si>
  <si>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</si>
  <si>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</si>
  <si>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</si>
  <si>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</si>
  <si>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</si>
  <si>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</si>
  <si>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</si>
  <si>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</si>
  <si>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</si>
  <si>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</si>
  <si>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</si>
  <si>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</si>
  <si>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</si>
  <si>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</si>
  <si>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</si>
  <si>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</si>
  <si>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</si>
  <si>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</si>
  <si>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</si>
  <si>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</si>
  <si>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</si>
  <si>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</si>
  <si>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</si>
  <si>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</si>
  <si>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</si>
  <si>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</si>
  <si>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</si>
  <si>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</si>
  <si>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</si>
  <si>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</si>
  <si>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</si>
  <si>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</si>
  <si>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</si>
  <si>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</si>
  <si>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</si>
  <si>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</si>
  <si>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</si>
  <si>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</si>
  <si>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</si>
  <si>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</si>
  <si>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</si>
  <si>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</si>
  <si>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</si>
  <si>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</si>
  <si>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</si>
  <si>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</si>
  <si>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</si>
  <si>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</si>
  <si>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</si>
  <si>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</si>
  <si>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</si>
  <si>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</si>
  <si>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</si>
  <si>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</si>
  <si>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</si>
  <si>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</si>
  <si>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</si>
  <si>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</si>
  <si>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</si>
  <si>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</si>
  <si>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</si>
  <si>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</si>
  <si>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</si>
  <si>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</si>
  <si>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</si>
  <si>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</si>
  <si>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</si>
  <si>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</si>
  <si>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</si>
  <si>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</si>
  <si>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</si>
  <si>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</si>
  <si>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</si>
  <si>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</si>
  <si>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</si>
  <si>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</si>
  <si>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</si>
  <si>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</si>
  <si>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</si>
  <si>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</si>
  <si>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</si>
  <si>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</si>
  <si>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</si>
  <si>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</si>
  <si>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</si>
  <si>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</si>
  <si>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</si>
  <si>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</si>
  <si>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</si>
  <si>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</si>
  <si>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</si>
  <si>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</si>
  <si>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</si>
  <si>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</si>
  <si>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</si>
  <si>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</si>
  <si>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</si>
  <si>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</si>
  <si>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</si>
  <si>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</si>
  <si>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</si>
  <si>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</si>
  <si>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</si>
  <si>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</si>
  <si>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</si>
  <si>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</si>
  <si>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</si>
  <si>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</si>
  <si>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</si>
  <si>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</si>
  <si>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</si>
  <si>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</si>
  <si>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</si>
  <si>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</si>
  <si>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</si>
  <si>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</si>
  <si>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</si>
  <si>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</si>
  <si>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</si>
  <si>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</si>
  <si>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</si>
  <si>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</si>
  <si>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</si>
  <si>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</si>
  <si>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</si>
  <si>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</si>
  <si>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</si>
  <si>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</si>
  <si>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</si>
  <si>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</si>
  <si>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</si>
  <si>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</si>
  <si>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</si>
  <si>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</si>
  <si>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</si>
  <si>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</si>
  <si>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</si>
  <si>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</si>
  <si>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</si>
  <si>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</si>
  <si>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</si>
  <si>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</si>
  <si>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</si>
  <si>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</si>
  <si>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</si>
  <si>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</si>
  <si>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</si>
  <si>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</si>
  <si>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</si>
  <si>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</si>
  <si>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</si>
  <si>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</si>
  <si>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</si>
  <si>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</si>
  <si>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</si>
  <si>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</si>
  <si>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</si>
  <si>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</si>
  <si>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</si>
  <si>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</si>
  <si>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</si>
  <si>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</si>
  <si>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</si>
  <si>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</si>
  <si>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</si>
  <si>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</si>
  <si>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</si>
  <si>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</si>
  <si>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</si>
  <si>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</si>
  <si>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</si>
  <si>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</si>
  <si>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</si>
  <si>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</si>
  <si>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</si>
  <si>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</si>
  <si>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</si>
  <si>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</si>
  <si>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</si>
  <si>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</si>
  <si>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</si>
  <si>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</si>
  <si>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</si>
  <si>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</si>
  <si>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</si>
  <si>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</si>
  <si>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</si>
  <si>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</si>
  <si>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</si>
  <si>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</si>
  <si>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</si>
  <si>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</si>
  <si>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</si>
  <si>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</si>
  <si>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</si>
  <si>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</si>
  <si>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</si>
  <si>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</si>
  <si>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</si>
  <si>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</si>
  <si>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</si>
  <si>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</si>
  <si>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</si>
  <si>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</si>
  <si>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</si>
  <si>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</si>
  <si>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</si>
  <si>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</si>
  <si>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</si>
  <si>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</si>
  <si>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</si>
  <si>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</si>
  <si>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</si>
  <si>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</si>
  <si>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</si>
  <si>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</si>
  <si>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</si>
  <si>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</si>
  <si>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</si>
  <si>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</si>
  <si>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</si>
  <si>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</si>
  <si>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</si>
  <si>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</si>
  <si>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</si>
  <si>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</si>
  <si>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</si>
  <si>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</si>
  <si>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</si>
  <si>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</si>
  <si>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</si>
  <si>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</si>
  <si>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</si>
  <si>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</si>
  <si>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</si>
  <si>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</si>
  <si>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</si>
  <si>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</si>
  <si>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</si>
  <si>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</si>
  <si>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</si>
  <si>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</si>
  <si>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</si>
  <si>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</si>
  <si>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</si>
  <si>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</si>
  <si>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</si>
  <si>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</si>
  <si>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</si>
  <si>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</si>
  <si>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</si>
  <si>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</si>
  <si>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</si>
  <si>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</si>
  <si>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</si>
  <si>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</si>
  <si>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</si>
  <si>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</si>
  <si>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</si>
  <si>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</si>
  <si>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</si>
  <si>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</si>
  <si>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</si>
  <si>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</si>
  <si>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</si>
  <si>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</si>
  <si>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</si>
  <si>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</si>
  <si>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</si>
  <si>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</si>
  <si>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</si>
  <si>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</si>
  <si>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</si>
  <si>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</si>
  <si>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</si>
  <si>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</si>
  <si>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</si>
  <si>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</si>
  <si>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</si>
  <si>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</si>
  <si>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</si>
  <si>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</si>
  <si>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</si>
  <si>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</si>
  <si>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</si>
  <si>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</si>
  <si>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</si>
  <si>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</si>
  <si>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</si>
  <si>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</si>
  <si>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</si>
  <si>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</si>
  <si>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</si>
  <si>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</si>
  <si>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</si>
  <si>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</si>
  <si>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</si>
  <si>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</si>
  <si>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</si>
  <si>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</si>
  <si>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</si>
  <si>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</si>
  <si>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</si>
  <si>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</si>
  <si>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</si>
  <si>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</si>
  <si>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</si>
  <si>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</si>
  <si>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</si>
  <si>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</si>
  <si>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</si>
  <si>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</si>
  <si>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</si>
  <si>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</si>
  <si>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</si>
  <si>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</si>
  <si>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</si>
  <si>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</si>
  <si>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</si>
  <si>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</si>
  <si>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</si>
  <si>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</si>
  <si>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</si>
  <si>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</si>
  <si>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</si>
  <si>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</si>
  <si>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</si>
  <si>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</si>
  <si>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</si>
  <si>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</si>
  <si>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</si>
  <si>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</si>
  <si>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</si>
  <si>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</si>
  <si>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</si>
  <si>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</si>
  <si>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</si>
  <si>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</si>
  <si>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</si>
  <si>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</si>
  <si>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</si>
  <si>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</si>
  <si>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</si>
  <si>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</si>
  <si>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</si>
  <si>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</si>
  <si>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</si>
  <si>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</si>
  <si>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</si>
  <si>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</si>
  <si>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</si>
  <si>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</si>
  <si>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</si>
  <si>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</si>
  <si>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</si>
  <si>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</si>
  <si>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</si>
  <si>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</si>
  <si>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</si>
  <si>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</si>
  <si>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</si>
  <si>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</si>
  <si>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</si>
  <si>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</si>
  <si>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</si>
  <si>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</si>
  <si>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</si>
  <si>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</si>
  <si>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</si>
  <si>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</si>
  <si>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</si>
  <si>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</si>
  <si>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</si>
  <si>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</si>
  <si>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</si>
  <si>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</si>
  <si>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</si>
  <si>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</si>
  <si>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</si>
  <si>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</si>
  <si>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</si>
  <si>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</si>
  <si>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</si>
  <si>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</si>
  <si>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</si>
  <si>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</si>
  <si>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</si>
  <si>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</si>
  <si>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</si>
  <si>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</si>
  <si>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</si>
  <si>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</si>
  <si>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</si>
  <si>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</si>
  <si>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</si>
  <si>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</si>
  <si>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</si>
  <si>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</si>
  <si>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</si>
  <si>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</si>
  <si>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</si>
  <si>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</si>
  <si>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</si>
  <si>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</si>
  <si>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</si>
  <si>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</si>
  <si>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</si>
  <si>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</si>
  <si>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</si>
  <si>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</si>
  <si>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</si>
  <si>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</si>
  <si>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</si>
  <si>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Campaign ID</t>
  </si>
  <si>
    <t>Successful</t>
  </si>
  <si>
    <t>Backer Count</t>
  </si>
  <si>
    <t>Failed</t>
  </si>
  <si>
    <t>Summary Data</t>
  </si>
  <si>
    <t>Mean</t>
  </si>
  <si>
    <t>Median</t>
  </si>
  <si>
    <t>Mininum</t>
  </si>
  <si>
    <t>Maximum</t>
  </si>
  <si>
    <t>Variance</t>
  </si>
  <si>
    <t>Standard Deviation</t>
  </si>
  <si>
    <t>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</si>
</sst>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B9B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0" fontId="2" fillId="2" borderId="0" xfId="0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9B9B"/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Chart by Categories!PivotTable9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by 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by Categories'!$A$6:$A$15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by Categories'!$B$6:$B$15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6-4546-9326-FE4D013A510F}"/>
            </c:ext>
          </c:extLst>
        </c:ser>
        <c:ser>
          <c:idx val="1"/>
          <c:order val="1"/>
          <c:tx>
            <c:strRef>
              <c:f>'Pivot Chart by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by Categories'!$A$6:$A$15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by Categories'!$C$6:$C$15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6-4546-9326-FE4D013A510F}"/>
            </c:ext>
          </c:extLst>
        </c:ser>
        <c:ser>
          <c:idx val="2"/>
          <c:order val="2"/>
          <c:tx>
            <c:strRef>
              <c:f>'Pivot Chart by 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by Categories'!$A$6:$A$15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by Categories'!$D$6:$D$15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6-4546-9326-FE4D013A510F}"/>
            </c:ext>
          </c:extLst>
        </c:ser>
        <c:ser>
          <c:idx val="3"/>
          <c:order val="3"/>
          <c:tx>
            <c:strRef>
              <c:f>'Pivot Chart by 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by Categories'!$A$6:$A$15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by Categories'!$E$6:$E$15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6-4546-9326-FE4D013A5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4054184"/>
        <c:axId val="854054840"/>
      </c:barChart>
      <c:catAx>
        <c:axId val="854054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054840"/>
        <c:crosses val="autoZero"/>
        <c:auto val="1"/>
        <c:lblAlgn val="ctr"/>
        <c:lblOffset val="100"/>
        <c:noMultiLvlLbl val="0"/>
      </c:catAx>
      <c:valAx>
        <c:axId val="85405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per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05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Chart by Sub-Categories!PivotTable10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by Sub-Categories'!$B$4:$B$5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by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Sub-Categories'!$B$6:$B$47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5D-43E8-9284-E7883383FE96}"/>
            </c:ext>
          </c:extLst>
        </c:ser>
        <c:ser>
          <c:idx val="1"/>
          <c:order val="1"/>
          <c:tx>
            <c:strRef>
              <c:f>'Pivot Chart by 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by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5D-43E8-9284-E7883383FE96}"/>
            </c:ext>
          </c:extLst>
        </c:ser>
        <c:ser>
          <c:idx val="2"/>
          <c:order val="2"/>
          <c:tx>
            <c:strRef>
              <c:f>'Pivot Chart by Sub-Categories'!$D$4:$D$5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by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Sub-Categories'!$D$6:$D$47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5D-43E8-9284-E7883383FE96}"/>
            </c:ext>
          </c:extLst>
        </c:ser>
        <c:ser>
          <c:idx val="3"/>
          <c:order val="3"/>
          <c:tx>
            <c:strRef>
              <c:f>'Pivot Chart by Sub-Categories'!$E$4:$E$5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by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by Sub-Categories'!$E$6:$E$47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5D-43E8-9284-E7883383F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554040"/>
        <c:axId val="852553712"/>
      </c:barChart>
      <c:catAx>
        <c:axId val="852554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53712"/>
        <c:crosses val="autoZero"/>
        <c:auto val="1"/>
        <c:lblAlgn val="ctr"/>
        <c:lblOffset val="100"/>
        <c:noMultiLvlLbl val="0"/>
      </c:catAx>
      <c:valAx>
        <c:axId val="85255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per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5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Chart by Time!PivotTable8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 by Launc</a:t>
            </a:r>
            <a:r>
              <a:rPr lang="en-US" baseline="0"/>
              <a:t>h Month</a:t>
            </a:r>
            <a:endParaRPr lang="en-US"/>
          </a:p>
        </c:rich>
      </c:tx>
      <c:layout>
        <c:manualLayout>
          <c:xMode val="edge"/>
          <c:yMode val="edge"/>
          <c:x val="0.19105595800524935"/>
          <c:y val="0.178625559129052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by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by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A0-40C4-8204-BC449635B2AA}"/>
            </c:ext>
          </c:extLst>
        </c:ser>
        <c:ser>
          <c:idx val="1"/>
          <c:order val="1"/>
          <c:tx>
            <c:strRef>
              <c:f>'Pivot Chart 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by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A0-40C4-8204-BC449635B2AA}"/>
            </c:ext>
          </c:extLst>
        </c:ser>
        <c:ser>
          <c:idx val="2"/>
          <c:order val="2"/>
          <c:tx>
            <c:strRef>
              <c:f>'Pivot Chart by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by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A0-40C4-8204-BC449635B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846168"/>
        <c:axId val="874848792"/>
      </c:lineChart>
      <c:catAx>
        <c:axId val="874846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848792"/>
        <c:crosses val="autoZero"/>
        <c:auto val="1"/>
        <c:lblAlgn val="ctr"/>
        <c:lblOffset val="100"/>
        <c:noMultiLvlLbl val="0"/>
      </c:catAx>
      <c:valAx>
        <c:axId val="87484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per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84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Kickstarter Outcomes by Goal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Line Graph'!$F$1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Line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Line Graph'!$F$2:$F$13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7-4343-A32E-34F445D3F8E5}"/>
            </c:ext>
          </c:extLst>
        </c:ser>
        <c:ser>
          <c:idx val="1"/>
          <c:order val="1"/>
          <c:tx>
            <c:strRef>
              <c:f>'Bonus - Line Graph'!$G$1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Line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Line Graph'!$G$2:$G$13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7-4343-A32E-34F445D3F8E5}"/>
            </c:ext>
          </c:extLst>
        </c:ser>
        <c:ser>
          <c:idx val="2"/>
          <c:order val="2"/>
          <c:tx>
            <c:strRef>
              <c:f>'Bonus - Line Graph'!$H$1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Line Graph'!$A$2:$A$13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Line Graph'!$H$2:$H$13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7-4343-A32E-34F445D3F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008848"/>
        <c:axId val="726010488"/>
      </c:lineChart>
      <c:catAx>
        <c:axId val="72600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10488"/>
        <c:crosses val="autoZero"/>
        <c:auto val="1"/>
        <c:lblAlgn val="ctr"/>
        <c:lblOffset val="100"/>
        <c:noMultiLvlLbl val="0"/>
      </c:catAx>
      <c:valAx>
        <c:axId val="72601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per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00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Summary Statistics on the Number of Backers for Successful Kickstarter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Summary Statistics on the Number of Backers for Successful Kickstarter Campaigns</a:t>
          </a:r>
        </a:p>
      </cx:txPr>
    </cx:title>
    <cx:plotArea>
      <cx:plotAreaRegion>
        <cx:series layoutId="boxWhisker" uniqueId="{49E18BA9-C6CA-409C-ABE3-F57F45378545}">
          <cx:tx>
            <cx:txData>
              <cx:f>_xlchart.v1.7</cx:f>
              <cx:v/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Successful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Successful Campaigns</a:t>
              </a:r>
            </a:p>
          </cx:txPr>
        </cx:title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Summary Statistics on the Number of Backers for Failed Kickstarter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Summary Statistics on the Number of Backers for Failed Kickstarter Campaigns</a:t>
          </a:r>
        </a:p>
      </cx:txPr>
    </cx:title>
    <cx:plotArea>
      <cx:plotAreaRegion>
        <cx:series layoutId="boxWhisker" uniqueId="{00000000-A756-4D63-8462-A0C2CC609BCF}">
          <cx:tx>
            <cx:txData>
              <cx:v>Failed Campaigns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tle>
          <cx:tx>
            <cx:txData>
              <cx:v>Failed Campaigns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Failed Campaigns</a:t>
              </a:r>
            </a:p>
          </cx:txPr>
        </cx:title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9</xdr:row>
      <xdr:rowOff>23812</xdr:rowOff>
    </xdr:from>
    <xdr:to>
      <xdr:col>12</xdr:col>
      <xdr:colOff>19050</xdr:colOff>
      <xdr:row>24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8039DE5-A69F-4109-8AA4-A4A7A59FD1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43437" y="1738312"/>
              <a:ext cx="4195763" cy="28527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214312</xdr:colOff>
      <xdr:row>24</xdr:row>
      <xdr:rowOff>61912</xdr:rowOff>
    </xdr:from>
    <xdr:to>
      <xdr:col>11</xdr:col>
      <xdr:colOff>600075</xdr:colOff>
      <xdr:row>39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3A1C322-8FA2-427F-A5E7-FA69C02A16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4862" y="4633912"/>
              <a:ext cx="4195763" cy="28527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366711</xdr:colOff>
      <xdr:row>1</xdr:row>
      <xdr:rowOff>166686</xdr:rowOff>
    </xdr:from>
    <xdr:to>
      <xdr:col>17</xdr:col>
      <xdr:colOff>66674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890E8-37EB-49EB-8EA1-A249EA563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2</xdr:row>
      <xdr:rowOff>166687</xdr:rowOff>
    </xdr:from>
    <xdr:to>
      <xdr:col>18</xdr:col>
      <xdr:colOff>201706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209E98-F243-4950-B28F-1530E5C14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2</xdr:row>
      <xdr:rowOff>190499</xdr:rowOff>
    </xdr:from>
    <xdr:to>
      <xdr:col>14</xdr:col>
      <xdr:colOff>523875</xdr:colOff>
      <xdr:row>20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7ED37-EAB8-488B-A8EB-AD2B50CEF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214312</xdr:colOff>
      <xdr:row>14</xdr:row>
      <xdr:rowOff>52386</xdr:rowOff>
    </xdr:from>
    <xdr:to>
      <xdr:col>7</xdr:col>
      <xdr:colOff>1047750</xdr:colOff>
      <xdr:row>31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4FFE74-C387-4AAD-9E91-9967C53EA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mus Time" refreshedDate="44461.701437152777" createdVersion="7" refreshedVersion="7" minRefreshableVersion="3" recordCount="4114" xr:uid="{B29A2480-8A16-458E-8E8A-572B33EB1505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AD7FA-F39E-47E5-A3F8-ECC9754EA527}" name="PivotTable9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61993-5ED0-4652-A2EB-07C72773BEFD}" name="PivotTable10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86AB7-19B9-4C87-A151-E9DE6AFD97B3}" name="PivotTable8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5BCC54-6405-40E4-88B7-C9B77A19852D}" name="Table1" displayName="Table1" ref="A1:T4115" totalsRowShown="0" headerRowDxfId="5">
  <autoFilter ref="A1:T4115" xr:uid="{FD5BCC54-6405-40E4-88B7-C9B77A19852D}"/>
  <tableColumns count="20">
    <tableColumn id="1" xr3:uid="{8D77B047-7055-44E3-9575-95AFB971F443}" name="id"/>
    <tableColumn id="2" xr3:uid="{6B30EAD2-2DCF-4C97-BF31-3509DBBE59C3}" name="name" dataDxfId="11"/>
    <tableColumn id="3" xr3:uid="{E5A3CDAA-08FF-44CA-B271-5D8F27B2489B}" name="blurb" dataDxfId="10"/>
    <tableColumn id="4" xr3:uid="{348DC103-B7CA-4F0B-A4B8-78EEE0918453}" name="goal"/>
    <tableColumn id="5" xr3:uid="{7B98702A-8F36-4874-A721-29A2C01946C4}" name="pledged"/>
    <tableColumn id="6" xr3:uid="{26599CD9-09EE-4B37-BFF1-A286FB88CF5A}" name="state"/>
    <tableColumn id="7" xr3:uid="{D62050ED-AA8B-4D29-B890-61D23FF7190C}" name="country"/>
    <tableColumn id="8" xr3:uid="{F29FE5F0-4FE6-48DF-ADA7-F714B4D6970E}" name="currency"/>
    <tableColumn id="9" xr3:uid="{61FCB1BB-B3AF-47C1-AA2D-2BEF7134A48D}" name="deadline"/>
    <tableColumn id="10" xr3:uid="{BF9E7468-7C33-4309-B245-478D027EBA55}" name="launched_at"/>
    <tableColumn id="11" xr3:uid="{C4950CCC-60BF-4519-8C83-C77C3362D8B9}" name="Date Created Conversion" dataDxfId="9">
      <calculatedColumnFormula>(((J2/60)/60)/24)+DATE(1970,1,1)</calculatedColumnFormula>
    </tableColumn>
    <tableColumn id="12" xr3:uid="{821FDF2D-72AD-494A-B6AB-AD97E2A94C06}" name="Date Ended Conversion" dataDxfId="8">
      <calculatedColumnFormula>(((I2/60)/60)/24)+DATE(1970,1,1)</calculatedColumnFormula>
    </tableColumn>
    <tableColumn id="13" xr3:uid="{390BA089-5913-49B5-AD1D-C833B71D1A4B}" name="staff_pick"/>
    <tableColumn id="14" xr3:uid="{232E6B34-BE4C-4E63-A325-D1DD144B367D}" name="backers_count"/>
    <tableColumn id="15" xr3:uid="{A75C39A5-1499-4C66-AD81-A2CE019E2D9D}" name="spotlight"/>
    <tableColumn id="16" xr3:uid="{995FC07D-E3FE-443A-B434-A9D3E71843E0}" name="Category and Sub-Category"/>
    <tableColumn id="17" xr3:uid="{32832F1F-F301-4B6E-A5AA-0D8140D1D876}" name="Percent Funded" dataDxfId="7">
      <calculatedColumnFormula>E2/D2</calculatedColumnFormula>
    </tableColumn>
    <tableColumn id="18" xr3:uid="{90BD07BA-5E96-4A1C-9502-4710E5C79D4F}" name="Average Donation" dataDxfId="6">
      <calculatedColumnFormula>E2/N2</calculatedColumnFormula>
    </tableColumn>
    <tableColumn id="19" xr3:uid="{D3D336FB-C030-4575-A01E-1A2216FC21FC}" name="Category">
      <calculatedColumnFormula>LEFT(P2,FIND("/",P2)-1)</calculatedColumnFormula>
    </tableColumn>
    <tableColumn id="20" xr3:uid="{4799C2AA-EA5C-47A6-B4B6-C95B3A1FE6C6}" name="Sub-Category" dataDxfId="4">
      <calculatedColumnFormula>RIGHT(P2,LEN(P2)-FIND("/",P2))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I1" zoomScale="70" zoomScaleNormal="70" workbookViewId="0">
      <selection activeCell="L2" sqref="L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32" style="14" customWidth="1"/>
    <col min="12" max="12" width="33.7109375" style="14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5.7109375" style="6" customWidth="1"/>
    <col min="18" max="18" width="29.85546875" style="8" customWidth="1"/>
    <col min="19" max="19" width="20.5703125" customWidth="1"/>
    <col min="20" max="20" width="22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3" t="s">
        <v>8365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4">
        <f>(((J2/60)/60)/24)+DATE(1970,1,1)</f>
        <v>42177.007071759261</v>
      </c>
      <c r="L2" s="14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8">
        <f>E2/N2</f>
        <v>63.917582417582416</v>
      </c>
      <c r="S2" t="str">
        <f>LEFT(P2,FIND("/",P2)-1)</f>
        <v>film &amp; video</v>
      </c>
      <c r="T2" t="str">
        <f t="shared" ref="T2:T65" si="0"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4">
        <f t="shared" ref="K3:K66" si="1">(((J3/60)/60)/24)+DATE(1970,1,1)</f>
        <v>42766.600497685184</v>
      </c>
      <c r="L3" s="14">
        <f t="shared" ref="L3:L66" si="2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3">E3/D3</f>
        <v>1.4260827250608272</v>
      </c>
      <c r="R3" s="8">
        <f t="shared" ref="R3:R66" si="4">E3/N3</f>
        <v>185.48101265822785</v>
      </c>
      <c r="S3" t="str">
        <f t="shared" ref="S3:S66" si="5">LEFT(P3,FIND("/",P3)-1)</f>
        <v>film &amp; video</v>
      </c>
      <c r="T3" t="str">
        <f t="shared" si="0"/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4">
        <f t="shared" si="1"/>
        <v>42405.702349537038</v>
      </c>
      <c r="L4" s="14">
        <f t="shared" si="2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3"/>
        <v>1.05</v>
      </c>
      <c r="R4" s="8">
        <f t="shared" si="4"/>
        <v>15</v>
      </c>
      <c r="S4" t="str">
        <f t="shared" si="5"/>
        <v>film &amp; video</v>
      </c>
      <c r="T4" t="str">
        <f t="shared" si="0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4">
        <f t="shared" si="1"/>
        <v>41828.515127314815</v>
      </c>
      <c r="L5" s="14">
        <f t="shared" si="2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3"/>
        <v>1.0389999999999999</v>
      </c>
      <c r="R5" s="8">
        <f t="shared" si="4"/>
        <v>69.266666666666666</v>
      </c>
      <c r="S5" t="str">
        <f t="shared" si="5"/>
        <v>film &amp; video</v>
      </c>
      <c r="T5" t="str">
        <f t="shared" si="0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4">
        <f t="shared" si="1"/>
        <v>42327.834247685183</v>
      </c>
      <c r="L6" s="14">
        <f t="shared" si="2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3"/>
        <v>1.2299154545454545</v>
      </c>
      <c r="R6" s="8">
        <f t="shared" si="4"/>
        <v>190.55028169014085</v>
      </c>
      <c r="S6" t="str">
        <f t="shared" si="5"/>
        <v>film &amp; video</v>
      </c>
      <c r="T6" t="str">
        <f t="shared" si="0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4">
        <f t="shared" si="1"/>
        <v>42563.932951388888</v>
      </c>
      <c r="L7" s="14">
        <f t="shared" si="2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3"/>
        <v>1.0977744436109027</v>
      </c>
      <c r="R7" s="8">
        <f t="shared" si="4"/>
        <v>93.40425531914893</v>
      </c>
      <c r="S7" t="str">
        <f t="shared" si="5"/>
        <v>film &amp; video</v>
      </c>
      <c r="T7" t="str">
        <f t="shared" si="0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4">
        <f t="shared" si="1"/>
        <v>41794.072337962964</v>
      </c>
      <c r="L8" s="14">
        <f t="shared" si="2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3"/>
        <v>1.064875</v>
      </c>
      <c r="R8" s="8">
        <f t="shared" si="4"/>
        <v>146.87931034482759</v>
      </c>
      <c r="S8" t="str">
        <f t="shared" si="5"/>
        <v>film &amp; video</v>
      </c>
      <c r="T8" t="str">
        <f t="shared" si="0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4">
        <f t="shared" si="1"/>
        <v>42516.047071759262</v>
      </c>
      <c r="L9" s="14">
        <f t="shared" si="2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3"/>
        <v>1.0122222222222221</v>
      </c>
      <c r="R9" s="8">
        <f t="shared" si="4"/>
        <v>159.82456140350877</v>
      </c>
      <c r="S9" t="str">
        <f t="shared" si="5"/>
        <v>film &amp; video</v>
      </c>
      <c r="T9" t="str">
        <f t="shared" si="0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4">
        <f t="shared" si="1"/>
        <v>42468.94458333333</v>
      </c>
      <c r="L10" s="14">
        <f t="shared" si="2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3"/>
        <v>1.0004342857142856</v>
      </c>
      <c r="R10" s="8">
        <f t="shared" si="4"/>
        <v>291.79333333333335</v>
      </c>
      <c r="S10" t="str">
        <f t="shared" si="5"/>
        <v>film &amp; video</v>
      </c>
      <c r="T10" t="str">
        <f t="shared" si="0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4">
        <f t="shared" si="1"/>
        <v>42447.103518518517</v>
      </c>
      <c r="L11" s="14">
        <f t="shared" si="2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3"/>
        <v>1.2599800000000001</v>
      </c>
      <c r="R11" s="8">
        <f t="shared" si="4"/>
        <v>31.499500000000001</v>
      </c>
      <c r="S11" t="str">
        <f t="shared" si="5"/>
        <v>film &amp; video</v>
      </c>
      <c r="T11" t="str">
        <f t="shared" si="0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4">
        <f t="shared" si="1"/>
        <v>41780.068043981482</v>
      </c>
      <c r="L12" s="14">
        <f t="shared" si="2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3"/>
        <v>1.0049999999999999</v>
      </c>
      <c r="R12" s="8">
        <f t="shared" si="4"/>
        <v>158.68421052631578</v>
      </c>
      <c r="S12" t="str">
        <f t="shared" si="5"/>
        <v>film &amp; video</v>
      </c>
      <c r="T12" t="str">
        <f t="shared" si="0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4">
        <f t="shared" si="1"/>
        <v>42572.778495370367</v>
      </c>
      <c r="L13" s="14">
        <f t="shared" si="2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3"/>
        <v>1.2050000000000001</v>
      </c>
      <c r="R13" s="8">
        <f t="shared" si="4"/>
        <v>80.333333333333329</v>
      </c>
      <c r="S13" t="str">
        <f t="shared" si="5"/>
        <v>film &amp; video</v>
      </c>
      <c r="T13" t="str">
        <f t="shared" si="0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4">
        <f t="shared" si="1"/>
        <v>41791.713252314818</v>
      </c>
      <c r="L14" s="14">
        <f t="shared" si="2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3"/>
        <v>1.6529333333333334</v>
      </c>
      <c r="R14" s="8">
        <f t="shared" si="4"/>
        <v>59.961305925030231</v>
      </c>
      <c r="S14" t="str">
        <f t="shared" si="5"/>
        <v>film &amp; video</v>
      </c>
      <c r="T14" t="str">
        <f t="shared" si="0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4">
        <f t="shared" si="1"/>
        <v>42508.677187499998</v>
      </c>
      <c r="L15" s="14">
        <f t="shared" si="2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3"/>
        <v>1.5997142857142856</v>
      </c>
      <c r="R15" s="8">
        <f t="shared" si="4"/>
        <v>109.78431372549019</v>
      </c>
      <c r="S15" t="str">
        <f t="shared" si="5"/>
        <v>film &amp; video</v>
      </c>
      <c r="T15" t="str">
        <f t="shared" si="0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4">
        <f t="shared" si="1"/>
        <v>41808.02648148148</v>
      </c>
      <c r="L16" s="14">
        <f t="shared" si="2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3"/>
        <v>1.0093333333333334</v>
      </c>
      <c r="R16" s="8">
        <f t="shared" si="4"/>
        <v>147.70731707317074</v>
      </c>
      <c r="S16" t="str">
        <f t="shared" si="5"/>
        <v>film &amp; video</v>
      </c>
      <c r="T16" t="str">
        <f t="shared" si="0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4">
        <f t="shared" si="1"/>
        <v>42256.391875000001</v>
      </c>
      <c r="L17" s="14">
        <f t="shared" si="2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3"/>
        <v>1.0660000000000001</v>
      </c>
      <c r="R17" s="8">
        <f t="shared" si="4"/>
        <v>21.755102040816325</v>
      </c>
      <c r="S17" t="str">
        <f t="shared" si="5"/>
        <v>film &amp; video</v>
      </c>
      <c r="T17" t="str">
        <f t="shared" si="0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4">
        <f t="shared" si="1"/>
        <v>41760.796423611115</v>
      </c>
      <c r="L18" s="14">
        <f t="shared" si="2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3"/>
        <v>1.0024166666666667</v>
      </c>
      <c r="R18" s="8">
        <f t="shared" si="4"/>
        <v>171.84285714285716</v>
      </c>
      <c r="S18" t="str">
        <f t="shared" si="5"/>
        <v>film &amp; video</v>
      </c>
      <c r="T18" t="str">
        <f t="shared" si="0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4">
        <f t="shared" si="1"/>
        <v>41917.731736111113</v>
      </c>
      <c r="L19" s="14">
        <f t="shared" si="2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3"/>
        <v>1.0066666666666666</v>
      </c>
      <c r="R19" s="8">
        <f t="shared" si="4"/>
        <v>41.944444444444443</v>
      </c>
      <c r="S19" t="str">
        <f t="shared" si="5"/>
        <v>film &amp; video</v>
      </c>
      <c r="T19" t="str">
        <f t="shared" si="0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4">
        <f t="shared" si="1"/>
        <v>41869.542314814818</v>
      </c>
      <c r="L20" s="14">
        <f t="shared" si="2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3"/>
        <v>1.0632110000000001</v>
      </c>
      <c r="R20" s="8">
        <f t="shared" si="4"/>
        <v>93.264122807017543</v>
      </c>
      <c r="S20" t="str">
        <f t="shared" si="5"/>
        <v>film &amp; video</v>
      </c>
      <c r="T20" t="str">
        <f t="shared" si="0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4">
        <f t="shared" si="1"/>
        <v>42175.816365740742</v>
      </c>
      <c r="L21" s="14">
        <f t="shared" si="2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3"/>
        <v>1.4529411764705882</v>
      </c>
      <c r="R21" s="8">
        <f t="shared" si="4"/>
        <v>56.136363636363633</v>
      </c>
      <c r="S21" t="str">
        <f t="shared" si="5"/>
        <v>film &amp; video</v>
      </c>
      <c r="T21" t="str">
        <f t="shared" si="0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4">
        <f t="shared" si="1"/>
        <v>42200.758240740746</v>
      </c>
      <c r="L22" s="14">
        <f t="shared" si="2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3"/>
        <v>1.002</v>
      </c>
      <c r="R22" s="8">
        <f t="shared" si="4"/>
        <v>80.16</v>
      </c>
      <c r="S22" t="str">
        <f t="shared" si="5"/>
        <v>film &amp; video</v>
      </c>
      <c r="T22" t="str">
        <f t="shared" si="0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4">
        <f t="shared" si="1"/>
        <v>41878.627187500002</v>
      </c>
      <c r="L23" s="14">
        <f t="shared" si="2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3"/>
        <v>1.0913513513513513</v>
      </c>
      <c r="R23" s="8">
        <f t="shared" si="4"/>
        <v>199.9009900990099</v>
      </c>
      <c r="S23" t="str">
        <f t="shared" si="5"/>
        <v>film &amp; video</v>
      </c>
      <c r="T23" t="str">
        <f t="shared" si="0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4">
        <f t="shared" si="1"/>
        <v>41989.91134259259</v>
      </c>
      <c r="L24" s="14">
        <f t="shared" si="2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3"/>
        <v>1.1714285714285715</v>
      </c>
      <c r="R24" s="8">
        <f t="shared" si="4"/>
        <v>51.25</v>
      </c>
      <c r="S24" t="str">
        <f t="shared" si="5"/>
        <v>film &amp; video</v>
      </c>
      <c r="T24" t="str">
        <f t="shared" si="0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4">
        <f t="shared" si="1"/>
        <v>42097.778946759259</v>
      </c>
      <c r="L25" s="14">
        <f t="shared" si="2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3"/>
        <v>1.1850000000000001</v>
      </c>
      <c r="R25" s="8">
        <f t="shared" si="4"/>
        <v>103.04347826086956</v>
      </c>
      <c r="S25" t="str">
        <f t="shared" si="5"/>
        <v>film &amp; video</v>
      </c>
      <c r="T25" t="str">
        <f t="shared" si="0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4">
        <f t="shared" si="1"/>
        <v>42229.820173611108</v>
      </c>
      <c r="L26" s="14">
        <f t="shared" si="2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3"/>
        <v>1.0880768571428572</v>
      </c>
      <c r="R26" s="8">
        <f t="shared" si="4"/>
        <v>66.346149825783982</v>
      </c>
      <c r="S26" t="str">
        <f t="shared" si="5"/>
        <v>film &amp; video</v>
      </c>
      <c r="T26" t="str">
        <f t="shared" si="0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4">
        <f t="shared" si="1"/>
        <v>42318.025011574078</v>
      </c>
      <c r="L27" s="14">
        <f t="shared" si="2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3"/>
        <v>1.3333333333333333</v>
      </c>
      <c r="R27" s="8">
        <f t="shared" si="4"/>
        <v>57.142857142857146</v>
      </c>
      <c r="S27" t="str">
        <f t="shared" si="5"/>
        <v>film &amp; video</v>
      </c>
      <c r="T27" t="str">
        <f t="shared" si="0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4">
        <f t="shared" si="1"/>
        <v>41828.515555555554</v>
      </c>
      <c r="L28" s="14">
        <f t="shared" si="2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3"/>
        <v>1.552</v>
      </c>
      <c r="R28" s="8">
        <f t="shared" si="4"/>
        <v>102.10526315789474</v>
      </c>
      <c r="S28" t="str">
        <f t="shared" si="5"/>
        <v>film &amp; video</v>
      </c>
      <c r="T28" t="str">
        <f t="shared" si="0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4">
        <f t="shared" si="1"/>
        <v>41929.164733796293</v>
      </c>
      <c r="L29" s="14">
        <f t="shared" si="2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3"/>
        <v>1.1172500000000001</v>
      </c>
      <c r="R29" s="8">
        <f t="shared" si="4"/>
        <v>148.96666666666667</v>
      </c>
      <c r="S29" t="str">
        <f t="shared" si="5"/>
        <v>film &amp; video</v>
      </c>
      <c r="T29" t="str">
        <f t="shared" si="0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4">
        <f t="shared" si="1"/>
        <v>42324.96393518518</v>
      </c>
      <c r="L30" s="14">
        <f t="shared" si="2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3"/>
        <v>1.0035000000000001</v>
      </c>
      <c r="R30" s="8">
        <f t="shared" si="4"/>
        <v>169.6056338028169</v>
      </c>
      <c r="S30" t="str">
        <f t="shared" si="5"/>
        <v>film &amp; video</v>
      </c>
      <c r="T30" t="str">
        <f t="shared" si="0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4">
        <f t="shared" si="1"/>
        <v>41812.67324074074</v>
      </c>
      <c r="L31" s="14">
        <f t="shared" si="2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3"/>
        <v>1.2333333333333334</v>
      </c>
      <c r="R31" s="8">
        <f t="shared" si="4"/>
        <v>31.623931623931625</v>
      </c>
      <c r="S31" t="str">
        <f t="shared" si="5"/>
        <v>film &amp; video</v>
      </c>
      <c r="T31" t="str">
        <f t="shared" si="0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4">
        <f t="shared" si="1"/>
        <v>41842.292997685188</v>
      </c>
      <c r="L32" s="14">
        <f t="shared" si="2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3"/>
        <v>1.0129975</v>
      </c>
      <c r="R32" s="8">
        <f t="shared" si="4"/>
        <v>76.45264150943396</v>
      </c>
      <c r="S32" t="str">
        <f t="shared" si="5"/>
        <v>film &amp; video</v>
      </c>
      <c r="T32" t="str">
        <f t="shared" si="0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4">
        <f t="shared" si="1"/>
        <v>42376.79206018518</v>
      </c>
      <c r="L33" s="14">
        <f t="shared" si="2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3"/>
        <v>1</v>
      </c>
      <c r="R33" s="8">
        <f t="shared" si="4"/>
        <v>13</v>
      </c>
      <c r="S33" t="str">
        <f t="shared" si="5"/>
        <v>film &amp; video</v>
      </c>
      <c r="T33" t="str">
        <f t="shared" si="0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4">
        <f t="shared" si="1"/>
        <v>42461.627511574072</v>
      </c>
      <c r="L34" s="14">
        <f t="shared" si="2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3"/>
        <v>1.0024604569420035</v>
      </c>
      <c r="R34" s="8">
        <f t="shared" si="4"/>
        <v>320.44943820224717</v>
      </c>
      <c r="S34" t="str">
        <f t="shared" si="5"/>
        <v>film &amp; video</v>
      </c>
      <c r="T34" t="str">
        <f t="shared" si="0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4">
        <f t="shared" si="1"/>
        <v>42286.660891203705</v>
      </c>
      <c r="L35" s="14">
        <f t="shared" si="2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3"/>
        <v>1.0209523809523811</v>
      </c>
      <c r="R35" s="8">
        <f t="shared" si="4"/>
        <v>83.75</v>
      </c>
      <c r="S35" t="str">
        <f t="shared" si="5"/>
        <v>film &amp; video</v>
      </c>
      <c r="T35" t="str">
        <f t="shared" si="0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4">
        <f t="shared" si="1"/>
        <v>41841.321770833332</v>
      </c>
      <c r="L36" s="14">
        <f t="shared" si="2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3"/>
        <v>1.3046153846153845</v>
      </c>
      <c r="R36" s="8">
        <f t="shared" si="4"/>
        <v>49.882352941176471</v>
      </c>
      <c r="S36" t="str">
        <f t="shared" si="5"/>
        <v>film &amp; video</v>
      </c>
      <c r="T36" t="str">
        <f t="shared" si="0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4">
        <f t="shared" si="1"/>
        <v>42098.291828703703</v>
      </c>
      <c r="L37" s="14">
        <f t="shared" si="2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3"/>
        <v>1.665</v>
      </c>
      <c r="R37" s="8">
        <f t="shared" si="4"/>
        <v>59.464285714285715</v>
      </c>
      <c r="S37" t="str">
        <f t="shared" si="5"/>
        <v>film &amp; video</v>
      </c>
      <c r="T37" t="str">
        <f t="shared" si="0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4">
        <f t="shared" si="1"/>
        <v>42068.307002314818</v>
      </c>
      <c r="L38" s="14">
        <f t="shared" si="2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3"/>
        <v>1.4215</v>
      </c>
      <c r="R38" s="8">
        <f t="shared" si="4"/>
        <v>193.84090909090909</v>
      </c>
      <c r="S38" t="str">
        <f t="shared" si="5"/>
        <v>film &amp; video</v>
      </c>
      <c r="T38" t="str">
        <f t="shared" si="0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4">
        <f t="shared" si="1"/>
        <v>42032.693043981482</v>
      </c>
      <c r="L39" s="14">
        <f t="shared" si="2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3"/>
        <v>1.8344090909090909</v>
      </c>
      <c r="R39" s="8">
        <f t="shared" si="4"/>
        <v>159.51383399209487</v>
      </c>
      <c r="S39" t="str">
        <f t="shared" si="5"/>
        <v>film &amp; video</v>
      </c>
      <c r="T39" t="str">
        <f t="shared" si="0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4">
        <f t="shared" si="1"/>
        <v>41375.057222222218</v>
      </c>
      <c r="L40" s="14">
        <f t="shared" si="2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3"/>
        <v>1.1004</v>
      </c>
      <c r="R40" s="8">
        <f t="shared" si="4"/>
        <v>41.68181818181818</v>
      </c>
      <c r="S40" t="str">
        <f t="shared" si="5"/>
        <v>film &amp; video</v>
      </c>
      <c r="T40" t="str">
        <f t="shared" si="0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4">
        <f t="shared" si="1"/>
        <v>41754.047083333331</v>
      </c>
      <c r="L41" s="14">
        <f t="shared" si="2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3"/>
        <v>1.3098000000000001</v>
      </c>
      <c r="R41" s="8">
        <f t="shared" si="4"/>
        <v>150.89861751152074</v>
      </c>
      <c r="S41" t="str">
        <f t="shared" si="5"/>
        <v>film &amp; video</v>
      </c>
      <c r="T41" t="str">
        <f t="shared" si="0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4">
        <f t="shared" si="1"/>
        <v>41789.21398148148</v>
      </c>
      <c r="L42" s="14">
        <f t="shared" si="2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3"/>
        <v>1.0135000000000001</v>
      </c>
      <c r="R42" s="8">
        <f t="shared" si="4"/>
        <v>126.6875</v>
      </c>
      <c r="S42" t="str">
        <f t="shared" si="5"/>
        <v>film &amp; video</v>
      </c>
      <c r="T42" t="str">
        <f t="shared" si="0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4">
        <f t="shared" si="1"/>
        <v>41887.568912037037</v>
      </c>
      <c r="L43" s="14">
        <f t="shared" si="2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3"/>
        <v>1</v>
      </c>
      <c r="R43" s="8">
        <f t="shared" si="4"/>
        <v>105.26315789473684</v>
      </c>
      <c r="S43" t="str">
        <f t="shared" si="5"/>
        <v>film &amp; video</v>
      </c>
      <c r="T43" t="str">
        <f t="shared" si="0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4">
        <f t="shared" si="1"/>
        <v>41971.639189814814</v>
      </c>
      <c r="L44" s="14">
        <f t="shared" si="2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3"/>
        <v>1.4185714285714286</v>
      </c>
      <c r="R44" s="8">
        <f t="shared" si="4"/>
        <v>117.51479289940828</v>
      </c>
      <c r="S44" t="str">
        <f t="shared" si="5"/>
        <v>film &amp; video</v>
      </c>
      <c r="T44" t="str">
        <f t="shared" si="0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4">
        <f t="shared" si="1"/>
        <v>41802.790347222224</v>
      </c>
      <c r="L45" s="14">
        <f t="shared" si="2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3"/>
        <v>3.0865999999999998</v>
      </c>
      <c r="R45" s="8">
        <f t="shared" si="4"/>
        <v>117.36121673003802</v>
      </c>
      <c r="S45" t="str">
        <f t="shared" si="5"/>
        <v>film &amp; video</v>
      </c>
      <c r="T45" t="str">
        <f t="shared" si="0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4">
        <f t="shared" si="1"/>
        <v>41874.098807870374</v>
      </c>
      <c r="L46" s="14">
        <f t="shared" si="2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3"/>
        <v>1</v>
      </c>
      <c r="R46" s="8">
        <f t="shared" si="4"/>
        <v>133.33333333333334</v>
      </c>
      <c r="S46" t="str">
        <f t="shared" si="5"/>
        <v>film &amp; video</v>
      </c>
      <c r="T46" t="str">
        <f t="shared" si="0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4">
        <f t="shared" si="1"/>
        <v>42457.623923611114</v>
      </c>
      <c r="L47" s="14">
        <f t="shared" si="2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3"/>
        <v>1.2</v>
      </c>
      <c r="R47" s="8">
        <f t="shared" si="4"/>
        <v>98.360655737704917</v>
      </c>
      <c r="S47" t="str">
        <f t="shared" si="5"/>
        <v>film &amp; video</v>
      </c>
      <c r="T47" t="str">
        <f t="shared" si="0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4">
        <f t="shared" si="1"/>
        <v>42323.964976851858</v>
      </c>
      <c r="L48" s="14">
        <f t="shared" si="2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3"/>
        <v>1.0416666666666667</v>
      </c>
      <c r="R48" s="8">
        <f t="shared" si="4"/>
        <v>194.44444444444446</v>
      </c>
      <c r="S48" t="str">
        <f t="shared" si="5"/>
        <v>film &amp; video</v>
      </c>
      <c r="T48" t="str">
        <f t="shared" si="0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4">
        <f t="shared" si="1"/>
        <v>41932.819525462961</v>
      </c>
      <c r="L49" s="14">
        <f t="shared" si="2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3"/>
        <v>1.0761100000000001</v>
      </c>
      <c r="R49" s="8">
        <f t="shared" si="4"/>
        <v>76.865000000000009</v>
      </c>
      <c r="S49" t="str">
        <f t="shared" si="5"/>
        <v>film &amp; video</v>
      </c>
      <c r="T49" t="str">
        <f t="shared" si="0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4">
        <f t="shared" si="1"/>
        <v>42033.516898148147</v>
      </c>
      <c r="L50" s="14">
        <f t="shared" si="2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3"/>
        <v>1.0794999999999999</v>
      </c>
      <c r="R50" s="8">
        <f t="shared" si="4"/>
        <v>56.815789473684212</v>
      </c>
      <c r="S50" t="str">
        <f t="shared" si="5"/>
        <v>film &amp; video</v>
      </c>
      <c r="T50" t="str">
        <f t="shared" si="0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4">
        <f t="shared" si="1"/>
        <v>42271.176446759258</v>
      </c>
      <c r="L51" s="14">
        <f t="shared" si="2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3"/>
        <v>1</v>
      </c>
      <c r="R51" s="8">
        <f t="shared" si="4"/>
        <v>137.93103448275863</v>
      </c>
      <c r="S51" t="str">
        <f t="shared" si="5"/>
        <v>film &amp; video</v>
      </c>
      <c r="T51" t="str">
        <f t="shared" si="0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4">
        <f t="shared" si="1"/>
        <v>41995.752986111111</v>
      </c>
      <c r="L52" s="14">
        <f t="shared" si="2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3"/>
        <v>1</v>
      </c>
      <c r="R52" s="8">
        <f t="shared" si="4"/>
        <v>27.272727272727273</v>
      </c>
      <c r="S52" t="str">
        <f t="shared" si="5"/>
        <v>film &amp; video</v>
      </c>
      <c r="T52" t="str">
        <f t="shared" si="0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4">
        <f t="shared" si="1"/>
        <v>42196.928668981483</v>
      </c>
      <c r="L53" s="14">
        <f t="shared" si="2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3"/>
        <v>1.2801818181818181</v>
      </c>
      <c r="R53" s="8">
        <f t="shared" si="4"/>
        <v>118.33613445378151</v>
      </c>
      <c r="S53" t="str">
        <f t="shared" si="5"/>
        <v>film &amp; video</v>
      </c>
      <c r="T53" t="str">
        <f t="shared" si="0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4">
        <f t="shared" si="1"/>
        <v>41807.701921296299</v>
      </c>
      <c r="L54" s="14">
        <f t="shared" si="2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3"/>
        <v>1.1620999999999999</v>
      </c>
      <c r="R54" s="8">
        <f t="shared" si="4"/>
        <v>223.48076923076923</v>
      </c>
      <c r="S54" t="str">
        <f t="shared" si="5"/>
        <v>film &amp; video</v>
      </c>
      <c r="T54" t="str">
        <f t="shared" si="0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4">
        <f t="shared" si="1"/>
        <v>41719.549131944441</v>
      </c>
      <c r="L55" s="14">
        <f t="shared" si="2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3"/>
        <v>1.0963333333333334</v>
      </c>
      <c r="R55" s="8">
        <f t="shared" si="4"/>
        <v>28.111111111111111</v>
      </c>
      <c r="S55" t="str">
        <f t="shared" si="5"/>
        <v>film &amp; video</v>
      </c>
      <c r="T55" t="str">
        <f t="shared" si="0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4">
        <f t="shared" si="1"/>
        <v>42333.713206018518</v>
      </c>
      <c r="L56" s="14">
        <f t="shared" si="2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3"/>
        <v>1.01</v>
      </c>
      <c r="R56" s="8">
        <f t="shared" si="4"/>
        <v>194.23076923076923</v>
      </c>
      <c r="S56" t="str">
        <f t="shared" si="5"/>
        <v>film &amp; video</v>
      </c>
      <c r="T56" t="str">
        <f t="shared" si="0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4">
        <f t="shared" si="1"/>
        <v>42496.968935185185</v>
      </c>
      <c r="L57" s="14">
        <f t="shared" si="2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3"/>
        <v>1.2895348837209302</v>
      </c>
      <c r="R57" s="8">
        <f t="shared" si="4"/>
        <v>128.95348837209303</v>
      </c>
      <c r="S57" t="str">
        <f t="shared" si="5"/>
        <v>film &amp; video</v>
      </c>
      <c r="T57" t="str">
        <f t="shared" si="0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4">
        <f t="shared" si="1"/>
        <v>42149.548888888887</v>
      </c>
      <c r="L58" s="14">
        <f t="shared" si="2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3"/>
        <v>1.0726249999999999</v>
      </c>
      <c r="R58" s="8">
        <f t="shared" si="4"/>
        <v>49.316091954022987</v>
      </c>
      <c r="S58" t="str">
        <f t="shared" si="5"/>
        <v>film &amp; video</v>
      </c>
      <c r="T58" t="str">
        <f t="shared" si="0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4">
        <f t="shared" si="1"/>
        <v>42089.83289351852</v>
      </c>
      <c r="L59" s="14">
        <f t="shared" si="2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3"/>
        <v>1.0189999999999999</v>
      </c>
      <c r="R59" s="8">
        <f t="shared" si="4"/>
        <v>221.52173913043478</v>
      </c>
      <c r="S59" t="str">
        <f t="shared" si="5"/>
        <v>film &amp; video</v>
      </c>
      <c r="T59" t="str">
        <f t="shared" si="0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4">
        <f t="shared" si="1"/>
        <v>41932.745046296295</v>
      </c>
      <c r="L60" s="14">
        <f t="shared" si="2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3"/>
        <v>1.0290999999999999</v>
      </c>
      <c r="R60" s="8">
        <f t="shared" si="4"/>
        <v>137.21333333333334</v>
      </c>
      <c r="S60" t="str">
        <f t="shared" si="5"/>
        <v>film &amp; video</v>
      </c>
      <c r="T60" t="str">
        <f t="shared" si="0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4">
        <f t="shared" si="1"/>
        <v>42230.23583333334</v>
      </c>
      <c r="L61" s="14">
        <f t="shared" si="2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3"/>
        <v>1.0012570000000001</v>
      </c>
      <c r="R61" s="8">
        <f t="shared" si="4"/>
        <v>606.82242424242418</v>
      </c>
      <c r="S61" t="str">
        <f t="shared" si="5"/>
        <v>film &amp; video</v>
      </c>
      <c r="T61" t="str">
        <f t="shared" si="0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4">
        <f t="shared" si="1"/>
        <v>41701.901817129627</v>
      </c>
      <c r="L62" s="14">
        <f t="shared" si="2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3"/>
        <v>1.0329622222222221</v>
      </c>
      <c r="R62" s="8">
        <f t="shared" si="4"/>
        <v>43.040092592592593</v>
      </c>
      <c r="S62" t="str">
        <f t="shared" si="5"/>
        <v>film &amp; video</v>
      </c>
      <c r="T62" t="str">
        <f t="shared" si="0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4">
        <f t="shared" si="1"/>
        <v>41409.814317129632</v>
      </c>
      <c r="L63" s="14">
        <f t="shared" si="2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3"/>
        <v>1.4830000000000001</v>
      </c>
      <c r="R63" s="8">
        <f t="shared" si="4"/>
        <v>322.39130434782606</v>
      </c>
      <c r="S63" t="str">
        <f t="shared" si="5"/>
        <v>film &amp; video</v>
      </c>
      <c r="T63" t="str">
        <f t="shared" si="0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4">
        <f t="shared" si="1"/>
        <v>41311.799513888887</v>
      </c>
      <c r="L64" s="14">
        <f t="shared" si="2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3"/>
        <v>1.5473333333333332</v>
      </c>
      <c r="R64" s="8">
        <f t="shared" si="4"/>
        <v>96.708333333333329</v>
      </c>
      <c r="S64" t="str">
        <f t="shared" si="5"/>
        <v>film &amp; video</v>
      </c>
      <c r="T64" t="str">
        <f t="shared" si="0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4">
        <f t="shared" si="1"/>
        <v>41612.912187499998</v>
      </c>
      <c r="L65" s="14">
        <f t="shared" si="2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3"/>
        <v>1.1351849999999999</v>
      </c>
      <c r="R65" s="8">
        <f t="shared" si="4"/>
        <v>35.474531249999998</v>
      </c>
      <c r="S65" t="str">
        <f t="shared" si="5"/>
        <v>film &amp; video</v>
      </c>
      <c r="T65" t="str">
        <f t="shared" si="0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4">
        <f t="shared" si="1"/>
        <v>41433.01829861111</v>
      </c>
      <c r="L66" s="14">
        <f t="shared" si="2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3"/>
        <v>1.7333333333333334</v>
      </c>
      <c r="R66" s="8">
        <f t="shared" si="4"/>
        <v>86.666666666666671</v>
      </c>
      <c r="S66" t="str">
        <f t="shared" si="5"/>
        <v>film &amp; video</v>
      </c>
      <c r="T66" t="str">
        <f t="shared" ref="T66:T129" si="6">RIGHT(P66,LEN(P66)-FIND("/",P66))</f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4">
        <f t="shared" ref="K67:K130" si="7">(((J67/60)/60)/24)+DATE(1970,1,1)</f>
        <v>41835.821226851855</v>
      </c>
      <c r="L67" s="14">
        <f t="shared" ref="L67:L130" si="8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9">E67/D67</f>
        <v>1.0752857142857142</v>
      </c>
      <c r="R67" s="8">
        <f t="shared" ref="R67:R130" si="10">E67/N67</f>
        <v>132.05263157894737</v>
      </c>
      <c r="S67" t="str">
        <f t="shared" ref="S67:S130" si="11">LEFT(P67,FIND("/",P67)-1)</f>
        <v>film &amp; video</v>
      </c>
      <c r="T67" t="str">
        <f t="shared" si="6"/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4">
        <f t="shared" si="7"/>
        <v>42539.849768518514</v>
      </c>
      <c r="L68" s="14">
        <f t="shared" si="8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9"/>
        <v>1.1859999999999999</v>
      </c>
      <c r="R68" s="8">
        <f t="shared" si="10"/>
        <v>91.230769230769226</v>
      </c>
      <c r="S68" t="str">
        <f t="shared" si="11"/>
        <v>film &amp; video</v>
      </c>
      <c r="T68" t="str">
        <f t="shared" si="6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4">
        <f t="shared" si="7"/>
        <v>41075.583379629628</v>
      </c>
      <c r="L69" s="14">
        <f t="shared" si="8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9"/>
        <v>1.1625000000000001</v>
      </c>
      <c r="R69" s="8">
        <f t="shared" si="10"/>
        <v>116.25</v>
      </c>
      <c r="S69" t="str">
        <f t="shared" si="11"/>
        <v>film &amp; video</v>
      </c>
      <c r="T69" t="str">
        <f t="shared" si="6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4">
        <f t="shared" si="7"/>
        <v>41663.569340277776</v>
      </c>
      <c r="L70" s="14">
        <f t="shared" si="8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9"/>
        <v>1.2716666666666667</v>
      </c>
      <c r="R70" s="8">
        <f t="shared" si="10"/>
        <v>21.194444444444443</v>
      </c>
      <c r="S70" t="str">
        <f t="shared" si="11"/>
        <v>film &amp; video</v>
      </c>
      <c r="T70" t="str">
        <f t="shared" si="6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4">
        <f t="shared" si="7"/>
        <v>40786.187789351854</v>
      </c>
      <c r="L71" s="14">
        <f t="shared" si="8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9"/>
        <v>1.109423</v>
      </c>
      <c r="R71" s="8">
        <f t="shared" si="10"/>
        <v>62.327134831460668</v>
      </c>
      <c r="S71" t="str">
        <f t="shared" si="11"/>
        <v>film &amp; video</v>
      </c>
      <c r="T71" t="str">
        <f t="shared" si="6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4">
        <f t="shared" si="7"/>
        <v>40730.896354166667</v>
      </c>
      <c r="L72" s="14">
        <f t="shared" si="8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9"/>
        <v>1.272</v>
      </c>
      <c r="R72" s="8">
        <f t="shared" si="10"/>
        <v>37.411764705882355</v>
      </c>
      <c r="S72" t="str">
        <f t="shared" si="11"/>
        <v>film &amp; video</v>
      </c>
      <c r="T72" t="str">
        <f t="shared" si="6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4">
        <f t="shared" si="7"/>
        <v>40997.271493055552</v>
      </c>
      <c r="L73" s="14">
        <f t="shared" si="8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9"/>
        <v>1.2394444444444443</v>
      </c>
      <c r="R73" s="8">
        <f t="shared" si="10"/>
        <v>69.71875</v>
      </c>
      <c r="S73" t="str">
        <f t="shared" si="11"/>
        <v>film &amp; video</v>
      </c>
      <c r="T73" t="str">
        <f t="shared" si="6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4">
        <f t="shared" si="7"/>
        <v>41208.010196759256</v>
      </c>
      <c r="L74" s="14">
        <f t="shared" si="8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9"/>
        <v>1.084090909090909</v>
      </c>
      <c r="R74" s="8">
        <f t="shared" si="10"/>
        <v>58.170731707317074</v>
      </c>
      <c r="S74" t="str">
        <f t="shared" si="11"/>
        <v>film &amp; video</v>
      </c>
      <c r="T74" t="str">
        <f t="shared" si="6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4">
        <f t="shared" si="7"/>
        <v>40587.75675925926</v>
      </c>
      <c r="L75" s="14">
        <f t="shared" si="8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9"/>
        <v>1</v>
      </c>
      <c r="R75" s="8">
        <f t="shared" si="10"/>
        <v>50</v>
      </c>
      <c r="S75" t="str">
        <f t="shared" si="11"/>
        <v>film &amp; video</v>
      </c>
      <c r="T75" t="str">
        <f t="shared" si="6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4">
        <f t="shared" si="7"/>
        <v>42360.487210648149</v>
      </c>
      <c r="L76" s="14">
        <f t="shared" si="8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9"/>
        <v>1.1293199999999999</v>
      </c>
      <c r="R76" s="8">
        <f t="shared" si="10"/>
        <v>19.471034482758618</v>
      </c>
      <c r="S76" t="str">
        <f t="shared" si="11"/>
        <v>film &amp; video</v>
      </c>
      <c r="T76" t="str">
        <f t="shared" si="6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4">
        <f t="shared" si="7"/>
        <v>41357.209166666667</v>
      </c>
      <c r="L77" s="14">
        <f t="shared" si="8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9"/>
        <v>1.1542857142857144</v>
      </c>
      <c r="R77" s="8">
        <f t="shared" si="10"/>
        <v>85.957446808510639</v>
      </c>
      <c r="S77" t="str">
        <f t="shared" si="11"/>
        <v>film &amp; video</v>
      </c>
      <c r="T77" t="str">
        <f t="shared" si="6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4">
        <f t="shared" si="7"/>
        <v>40844.691643518519</v>
      </c>
      <c r="L78" s="14">
        <f t="shared" si="8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9"/>
        <v>1.5333333333333334</v>
      </c>
      <c r="R78" s="8">
        <f t="shared" si="10"/>
        <v>30.666666666666668</v>
      </c>
      <c r="S78" t="str">
        <f t="shared" si="11"/>
        <v>film &amp; video</v>
      </c>
      <c r="T78" t="str">
        <f t="shared" si="6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4">
        <f t="shared" si="7"/>
        <v>40997.144872685189</v>
      </c>
      <c r="L79" s="14">
        <f t="shared" si="8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9"/>
        <v>3.9249999999999998</v>
      </c>
      <c r="R79" s="8">
        <f t="shared" si="10"/>
        <v>60.384615384615387</v>
      </c>
      <c r="S79" t="str">
        <f t="shared" si="11"/>
        <v>film &amp; video</v>
      </c>
      <c r="T79" t="str">
        <f t="shared" si="6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>
        <f t="shared" si="7"/>
        <v>42604.730567129634</v>
      </c>
      <c r="L80" s="14">
        <f t="shared" si="8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9"/>
        <v>27.02</v>
      </c>
      <c r="R80" s="8">
        <f t="shared" si="10"/>
        <v>38.6</v>
      </c>
      <c r="S80" t="str">
        <f t="shared" si="11"/>
        <v>film &amp; video</v>
      </c>
      <c r="T80" t="str">
        <f t="shared" si="6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4">
        <f t="shared" si="7"/>
        <v>41724.776539351849</v>
      </c>
      <c r="L81" s="14">
        <f t="shared" si="8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9"/>
        <v>1.27</v>
      </c>
      <c r="R81" s="8">
        <f t="shared" si="10"/>
        <v>40.268292682926827</v>
      </c>
      <c r="S81" t="str">
        <f t="shared" si="11"/>
        <v>film &amp; video</v>
      </c>
      <c r="T81" t="str">
        <f t="shared" si="6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4">
        <f t="shared" si="7"/>
        <v>41583.083981481483</v>
      </c>
      <c r="L82" s="14">
        <f t="shared" si="8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9"/>
        <v>1.0725</v>
      </c>
      <c r="R82" s="8">
        <f t="shared" si="10"/>
        <v>273.82978723404256</v>
      </c>
      <c r="S82" t="str">
        <f t="shared" si="11"/>
        <v>film &amp; video</v>
      </c>
      <c r="T82" t="str">
        <f t="shared" si="6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4">
        <f t="shared" si="7"/>
        <v>41100.158877314818</v>
      </c>
      <c r="L83" s="14">
        <f t="shared" si="8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9"/>
        <v>1.98</v>
      </c>
      <c r="R83" s="8">
        <f t="shared" si="10"/>
        <v>53.035714285714285</v>
      </c>
      <c r="S83" t="str">
        <f t="shared" si="11"/>
        <v>film &amp; video</v>
      </c>
      <c r="T83" t="str">
        <f t="shared" si="6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4">
        <f t="shared" si="7"/>
        <v>40795.820150462961</v>
      </c>
      <c r="L84" s="14">
        <f t="shared" si="8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9"/>
        <v>1.0001249999999999</v>
      </c>
      <c r="R84" s="8">
        <f t="shared" si="10"/>
        <v>40.005000000000003</v>
      </c>
      <c r="S84" t="str">
        <f t="shared" si="11"/>
        <v>film &amp; video</v>
      </c>
      <c r="T84" t="str">
        <f t="shared" si="6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4">
        <f t="shared" si="7"/>
        <v>42042.615613425922</v>
      </c>
      <c r="L85" s="14">
        <f t="shared" si="8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9"/>
        <v>1.0249999999999999</v>
      </c>
      <c r="R85" s="8">
        <f t="shared" si="10"/>
        <v>15.76923076923077</v>
      </c>
      <c r="S85" t="str">
        <f t="shared" si="11"/>
        <v>film &amp; video</v>
      </c>
      <c r="T85" t="str">
        <f t="shared" si="6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4">
        <f t="shared" si="7"/>
        <v>40648.757939814815</v>
      </c>
      <c r="L86" s="14">
        <f t="shared" si="8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9"/>
        <v>1</v>
      </c>
      <c r="R86" s="8">
        <f t="shared" si="10"/>
        <v>71.428571428571431</v>
      </c>
      <c r="S86" t="str">
        <f t="shared" si="11"/>
        <v>film &amp; video</v>
      </c>
      <c r="T86" t="str">
        <f t="shared" si="6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4">
        <f t="shared" si="7"/>
        <v>40779.125428240739</v>
      </c>
      <c r="L87" s="14">
        <f t="shared" si="8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9"/>
        <v>1.2549999999999999</v>
      </c>
      <c r="R87" s="8">
        <f t="shared" si="10"/>
        <v>71.714285714285708</v>
      </c>
      <c r="S87" t="str">
        <f t="shared" si="11"/>
        <v>film &amp; video</v>
      </c>
      <c r="T87" t="str">
        <f t="shared" si="6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4">
        <f t="shared" si="7"/>
        <v>42291.556076388893</v>
      </c>
      <c r="L88" s="14">
        <f t="shared" si="8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9"/>
        <v>1.0646666666666667</v>
      </c>
      <c r="R88" s="8">
        <f t="shared" si="10"/>
        <v>375.76470588235293</v>
      </c>
      <c r="S88" t="str">
        <f t="shared" si="11"/>
        <v>film &amp; video</v>
      </c>
      <c r="T88" t="str">
        <f t="shared" si="6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4">
        <f t="shared" si="7"/>
        <v>40322.53938657407</v>
      </c>
      <c r="L89" s="14">
        <f t="shared" si="8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9"/>
        <v>1.046</v>
      </c>
      <c r="R89" s="8">
        <f t="shared" si="10"/>
        <v>104.6</v>
      </c>
      <c r="S89" t="str">
        <f t="shared" si="11"/>
        <v>film &amp; video</v>
      </c>
      <c r="T89" t="str">
        <f t="shared" si="6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4">
        <f t="shared" si="7"/>
        <v>41786.65892361111</v>
      </c>
      <c r="L90" s="14">
        <f t="shared" si="8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9"/>
        <v>1.0285714285714285</v>
      </c>
      <c r="R90" s="8">
        <f t="shared" si="10"/>
        <v>60</v>
      </c>
      <c r="S90" t="str">
        <f t="shared" si="11"/>
        <v>film &amp; video</v>
      </c>
      <c r="T90" t="str">
        <f t="shared" si="6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4">
        <f t="shared" si="7"/>
        <v>41402.752222222225</v>
      </c>
      <c r="L91" s="14">
        <f t="shared" si="8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9"/>
        <v>1.1506666666666667</v>
      </c>
      <c r="R91" s="8">
        <f t="shared" si="10"/>
        <v>123.28571428571429</v>
      </c>
      <c r="S91" t="str">
        <f t="shared" si="11"/>
        <v>film &amp; video</v>
      </c>
      <c r="T91" t="str">
        <f t="shared" si="6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4">
        <f t="shared" si="7"/>
        <v>40706.297442129631</v>
      </c>
      <c r="L92" s="14">
        <f t="shared" si="8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9"/>
        <v>1.004</v>
      </c>
      <c r="R92" s="8">
        <f t="shared" si="10"/>
        <v>31.375</v>
      </c>
      <c r="S92" t="str">
        <f t="shared" si="11"/>
        <v>film &amp; video</v>
      </c>
      <c r="T92" t="str">
        <f t="shared" si="6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4">
        <f t="shared" si="7"/>
        <v>40619.402361111112</v>
      </c>
      <c r="L93" s="14">
        <f t="shared" si="8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9"/>
        <v>1.2</v>
      </c>
      <c r="R93" s="8">
        <f t="shared" si="10"/>
        <v>78.260869565217391</v>
      </c>
      <c r="S93" t="str">
        <f t="shared" si="11"/>
        <v>film &amp; video</v>
      </c>
      <c r="T93" t="str">
        <f t="shared" si="6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4">
        <f t="shared" si="7"/>
        <v>42721.198877314819</v>
      </c>
      <c r="L94" s="14">
        <f t="shared" si="8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9"/>
        <v>1.052</v>
      </c>
      <c r="R94" s="8">
        <f t="shared" si="10"/>
        <v>122.32558139534883</v>
      </c>
      <c r="S94" t="str">
        <f t="shared" si="11"/>
        <v>film &amp; video</v>
      </c>
      <c r="T94" t="str">
        <f t="shared" si="6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4">
        <f t="shared" si="7"/>
        <v>41065.858067129629</v>
      </c>
      <c r="L95" s="14">
        <f t="shared" si="8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9"/>
        <v>1.1060000000000001</v>
      </c>
      <c r="R95" s="8">
        <f t="shared" si="10"/>
        <v>73.733333333333334</v>
      </c>
      <c r="S95" t="str">
        <f t="shared" si="11"/>
        <v>film &amp; video</v>
      </c>
      <c r="T95" t="str">
        <f t="shared" si="6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4">
        <f t="shared" si="7"/>
        <v>41716.717847222222</v>
      </c>
      <c r="L96" s="14">
        <f t="shared" si="8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9"/>
        <v>1.04</v>
      </c>
      <c r="R96" s="8">
        <f t="shared" si="10"/>
        <v>21.666666666666668</v>
      </c>
      <c r="S96" t="str">
        <f t="shared" si="11"/>
        <v>film &amp; video</v>
      </c>
      <c r="T96" t="str">
        <f t="shared" si="6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4">
        <f t="shared" si="7"/>
        <v>40935.005104166667</v>
      </c>
      <c r="L97" s="14">
        <f t="shared" si="8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9"/>
        <v>1.3142857142857143</v>
      </c>
      <c r="R97" s="8">
        <f t="shared" si="10"/>
        <v>21.904761904761905</v>
      </c>
      <c r="S97" t="str">
        <f t="shared" si="11"/>
        <v>film &amp; video</v>
      </c>
      <c r="T97" t="str">
        <f t="shared" si="6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4">
        <f t="shared" si="7"/>
        <v>40324.662511574075</v>
      </c>
      <c r="L98" s="14">
        <f t="shared" si="8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9"/>
        <v>1.1466666666666667</v>
      </c>
      <c r="R98" s="8">
        <f t="shared" si="10"/>
        <v>50.588235294117645</v>
      </c>
      <c r="S98" t="str">
        <f t="shared" si="11"/>
        <v>film &amp; video</v>
      </c>
      <c r="T98" t="str">
        <f t="shared" si="6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4">
        <f t="shared" si="7"/>
        <v>40706.135208333333</v>
      </c>
      <c r="L99" s="14">
        <f t="shared" si="8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9"/>
        <v>1.0625</v>
      </c>
      <c r="R99" s="8">
        <f t="shared" si="10"/>
        <v>53.125</v>
      </c>
      <c r="S99" t="str">
        <f t="shared" si="11"/>
        <v>film &amp; video</v>
      </c>
      <c r="T99" t="str">
        <f t="shared" si="6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4">
        <f t="shared" si="7"/>
        <v>41214.79483796296</v>
      </c>
      <c r="L100" s="14">
        <f t="shared" si="8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9"/>
        <v>1.0625</v>
      </c>
      <c r="R100" s="8">
        <f t="shared" si="10"/>
        <v>56.666666666666664</v>
      </c>
      <c r="S100" t="str">
        <f t="shared" si="11"/>
        <v>film &amp; video</v>
      </c>
      <c r="T100" t="str">
        <f t="shared" si="6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4">
        <f t="shared" si="7"/>
        <v>41631.902766203704</v>
      </c>
      <c r="L101" s="14">
        <f t="shared" si="8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9"/>
        <v>1.0601933333333333</v>
      </c>
      <c r="R101" s="8">
        <f t="shared" si="10"/>
        <v>40.776666666666664</v>
      </c>
      <c r="S101" t="str">
        <f t="shared" si="11"/>
        <v>film &amp; video</v>
      </c>
      <c r="T101" t="str">
        <f t="shared" si="6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4">
        <f t="shared" si="7"/>
        <v>41197.753310185188</v>
      </c>
      <c r="L102" s="14">
        <f t="shared" si="8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9"/>
        <v>1</v>
      </c>
      <c r="R102" s="8">
        <f t="shared" si="10"/>
        <v>192.30769230769232</v>
      </c>
      <c r="S102" t="str">
        <f t="shared" si="11"/>
        <v>film &amp; video</v>
      </c>
      <c r="T102" t="str">
        <f t="shared" si="6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4">
        <f t="shared" si="7"/>
        <v>41274.776736111111</v>
      </c>
      <c r="L103" s="14">
        <f t="shared" si="8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9"/>
        <v>1</v>
      </c>
      <c r="R103" s="8">
        <f t="shared" si="10"/>
        <v>100</v>
      </c>
      <c r="S103" t="str">
        <f t="shared" si="11"/>
        <v>film &amp; video</v>
      </c>
      <c r="T103" t="str">
        <f t="shared" si="6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4">
        <f t="shared" si="7"/>
        <v>40505.131168981483</v>
      </c>
      <c r="L104" s="14">
        <f t="shared" si="8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9"/>
        <v>1.2775000000000001</v>
      </c>
      <c r="R104" s="8">
        <f t="shared" si="10"/>
        <v>117.92307692307692</v>
      </c>
      <c r="S104" t="str">
        <f t="shared" si="11"/>
        <v>film &amp; video</v>
      </c>
      <c r="T104" t="str">
        <f t="shared" si="6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4">
        <f t="shared" si="7"/>
        <v>41682.805902777778</v>
      </c>
      <c r="L105" s="14">
        <f t="shared" si="8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9"/>
        <v>1.0515384615384615</v>
      </c>
      <c r="R105" s="8">
        <f t="shared" si="10"/>
        <v>27.897959183673468</v>
      </c>
      <c r="S105" t="str">
        <f t="shared" si="11"/>
        <v>film &amp; video</v>
      </c>
      <c r="T105" t="str">
        <f t="shared" si="6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4">
        <f t="shared" si="7"/>
        <v>40612.695208333331</v>
      </c>
      <c r="L106" s="14">
        <f t="shared" si="8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9"/>
        <v>1.2</v>
      </c>
      <c r="R106" s="8">
        <f t="shared" si="10"/>
        <v>60</v>
      </c>
      <c r="S106" t="str">
        <f t="shared" si="11"/>
        <v>film &amp; video</v>
      </c>
      <c r="T106" t="str">
        <f t="shared" si="6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4">
        <f t="shared" si="7"/>
        <v>42485.724768518514</v>
      </c>
      <c r="L107" s="14">
        <f t="shared" si="8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9"/>
        <v>1.074090909090909</v>
      </c>
      <c r="R107" s="8">
        <f t="shared" si="10"/>
        <v>39.383333333333333</v>
      </c>
      <c r="S107" t="str">
        <f t="shared" si="11"/>
        <v>film &amp; video</v>
      </c>
      <c r="T107" t="str">
        <f t="shared" si="6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4">
        <f t="shared" si="7"/>
        <v>40987.776631944449</v>
      </c>
      <c r="L108" s="14">
        <f t="shared" si="8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9"/>
        <v>1.0049999999999999</v>
      </c>
      <c r="R108" s="8">
        <f t="shared" si="10"/>
        <v>186.11111111111111</v>
      </c>
      <c r="S108" t="str">
        <f t="shared" si="11"/>
        <v>film &amp; video</v>
      </c>
      <c r="T108" t="str">
        <f t="shared" si="6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4">
        <f t="shared" si="7"/>
        <v>40635.982488425929</v>
      </c>
      <c r="L109" s="14">
        <f t="shared" si="8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9"/>
        <v>1.0246666666666666</v>
      </c>
      <c r="R109" s="8">
        <f t="shared" si="10"/>
        <v>111.37681159420291</v>
      </c>
      <c r="S109" t="str">
        <f t="shared" si="11"/>
        <v>film &amp; video</v>
      </c>
      <c r="T109" t="str">
        <f t="shared" si="6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4">
        <f t="shared" si="7"/>
        <v>41365.613078703704</v>
      </c>
      <c r="L110" s="14">
        <f t="shared" si="8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9"/>
        <v>2.4666666666666668</v>
      </c>
      <c r="R110" s="8">
        <f t="shared" si="10"/>
        <v>78.723404255319153</v>
      </c>
      <c r="S110" t="str">
        <f t="shared" si="11"/>
        <v>film &amp; video</v>
      </c>
      <c r="T110" t="str">
        <f t="shared" si="6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4">
        <f t="shared" si="7"/>
        <v>40570.025810185187</v>
      </c>
      <c r="L111" s="14">
        <f t="shared" si="8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9"/>
        <v>2.1949999999999998</v>
      </c>
      <c r="R111" s="8">
        <f t="shared" si="10"/>
        <v>46.702127659574465</v>
      </c>
      <c r="S111" t="str">
        <f t="shared" si="11"/>
        <v>film &amp; video</v>
      </c>
      <c r="T111" t="str">
        <f t="shared" si="6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4">
        <f t="shared" si="7"/>
        <v>41557.949687500004</v>
      </c>
      <c r="L112" s="14">
        <f t="shared" si="8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9"/>
        <v>1.3076923076923077</v>
      </c>
      <c r="R112" s="8">
        <f t="shared" si="10"/>
        <v>65.384615384615387</v>
      </c>
      <c r="S112" t="str">
        <f t="shared" si="11"/>
        <v>film &amp; video</v>
      </c>
      <c r="T112" t="str">
        <f t="shared" si="6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4">
        <f t="shared" si="7"/>
        <v>42125.333182870367</v>
      </c>
      <c r="L113" s="14">
        <f t="shared" si="8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9"/>
        <v>1.5457142857142858</v>
      </c>
      <c r="R113" s="8">
        <f t="shared" si="10"/>
        <v>102.0754716981132</v>
      </c>
      <c r="S113" t="str">
        <f t="shared" si="11"/>
        <v>film &amp; video</v>
      </c>
      <c r="T113" t="str">
        <f t="shared" si="6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4">
        <f t="shared" si="7"/>
        <v>41718.043032407404</v>
      </c>
      <c r="L114" s="14">
        <f t="shared" si="8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9"/>
        <v>1.04</v>
      </c>
      <c r="R114" s="8">
        <f t="shared" si="10"/>
        <v>64.197530864197532</v>
      </c>
      <c r="S114" t="str">
        <f t="shared" si="11"/>
        <v>film &amp; video</v>
      </c>
      <c r="T114" t="str">
        <f t="shared" si="6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4">
        <f t="shared" si="7"/>
        <v>40753.758425925924</v>
      </c>
      <c r="L115" s="14">
        <f t="shared" si="8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9"/>
        <v>1.41</v>
      </c>
      <c r="R115" s="8">
        <f t="shared" si="10"/>
        <v>90.384615384615387</v>
      </c>
      <c r="S115" t="str">
        <f t="shared" si="11"/>
        <v>film &amp; video</v>
      </c>
      <c r="T115" t="str">
        <f t="shared" si="6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4">
        <f t="shared" si="7"/>
        <v>40861.27416666667</v>
      </c>
      <c r="L116" s="14">
        <f t="shared" si="8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9"/>
        <v>1.0333333333333334</v>
      </c>
      <c r="R116" s="8">
        <f t="shared" si="10"/>
        <v>88.571428571428569</v>
      </c>
      <c r="S116" t="str">
        <f t="shared" si="11"/>
        <v>film &amp; video</v>
      </c>
      <c r="T116" t="str">
        <f t="shared" si="6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4">
        <f t="shared" si="7"/>
        <v>40918.738935185182</v>
      </c>
      <c r="L117" s="14">
        <f t="shared" si="8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9"/>
        <v>1.4044444444444444</v>
      </c>
      <c r="R117" s="8">
        <f t="shared" si="10"/>
        <v>28.727272727272727</v>
      </c>
      <c r="S117" t="str">
        <f t="shared" si="11"/>
        <v>film &amp; video</v>
      </c>
      <c r="T117" t="str">
        <f t="shared" si="6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4">
        <f t="shared" si="7"/>
        <v>40595.497164351851</v>
      </c>
      <c r="L118" s="14">
        <f t="shared" si="8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9"/>
        <v>1.1365714285714286</v>
      </c>
      <c r="R118" s="8">
        <f t="shared" si="10"/>
        <v>69.78947368421052</v>
      </c>
      <c r="S118" t="str">
        <f t="shared" si="11"/>
        <v>film &amp; video</v>
      </c>
      <c r="T118" t="str">
        <f t="shared" si="6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4">
        <f t="shared" si="7"/>
        <v>40248.834999999999</v>
      </c>
      <c r="L119" s="14">
        <f t="shared" si="8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9"/>
        <v>1.0049377777777779</v>
      </c>
      <c r="R119" s="8">
        <f t="shared" si="10"/>
        <v>167.48962962962963</v>
      </c>
      <c r="S119" t="str">
        <f t="shared" si="11"/>
        <v>film &amp; video</v>
      </c>
      <c r="T119" t="str">
        <f t="shared" si="6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4">
        <f t="shared" si="7"/>
        <v>40723.053657407407</v>
      </c>
      <c r="L120" s="14">
        <f t="shared" si="8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9"/>
        <v>1.1303159999999999</v>
      </c>
      <c r="R120" s="8">
        <f t="shared" si="10"/>
        <v>144.91230769230768</v>
      </c>
      <c r="S120" t="str">
        <f t="shared" si="11"/>
        <v>film &amp; video</v>
      </c>
      <c r="T120" t="str">
        <f t="shared" si="6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4">
        <f t="shared" si="7"/>
        <v>40739.069282407407</v>
      </c>
      <c r="L121" s="14">
        <f t="shared" si="8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9"/>
        <v>1.0455692307692308</v>
      </c>
      <c r="R121" s="8">
        <f t="shared" si="10"/>
        <v>91.840540540540545</v>
      </c>
      <c r="S121" t="str">
        <f t="shared" si="11"/>
        <v>film &amp; video</v>
      </c>
      <c r="T121" t="str">
        <f t="shared" si="6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4">
        <f t="shared" si="7"/>
        <v>42616.049849537041</v>
      </c>
      <c r="L122" s="14">
        <f t="shared" si="8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9"/>
        <v>1.4285714285714287E-4</v>
      </c>
      <c r="R122" s="8">
        <f t="shared" si="10"/>
        <v>10</v>
      </c>
      <c r="S122" t="str">
        <f t="shared" si="11"/>
        <v>film &amp; video</v>
      </c>
      <c r="T122" t="str">
        <f t="shared" si="6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4">
        <f t="shared" si="7"/>
        <v>42096.704976851848</v>
      </c>
      <c r="L123" s="14">
        <f t="shared" si="8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9"/>
        <v>3.3333333333333332E-4</v>
      </c>
      <c r="R123" s="8">
        <f t="shared" si="10"/>
        <v>1</v>
      </c>
      <c r="S123" t="str">
        <f t="shared" si="11"/>
        <v>film &amp; video</v>
      </c>
      <c r="T123" t="str">
        <f t="shared" si="6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4">
        <f t="shared" si="7"/>
        <v>42593.431793981479</v>
      </c>
      <c r="L124" s="14">
        <f t="shared" si="8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9"/>
        <v>0</v>
      </c>
      <c r="R124" s="8" t="e">
        <f t="shared" si="10"/>
        <v>#DIV/0!</v>
      </c>
      <c r="S124" t="str">
        <f t="shared" si="11"/>
        <v>film &amp; video</v>
      </c>
      <c r="T124" t="str">
        <f t="shared" si="6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4">
        <f t="shared" si="7"/>
        <v>41904.781990740739</v>
      </c>
      <c r="L125" s="14">
        <f t="shared" si="8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9"/>
        <v>2.7454545454545453E-3</v>
      </c>
      <c r="R125" s="8">
        <f t="shared" si="10"/>
        <v>25.166666666666668</v>
      </c>
      <c r="S125" t="str">
        <f t="shared" si="11"/>
        <v>film &amp; video</v>
      </c>
      <c r="T125" t="str">
        <f t="shared" si="6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4">
        <f t="shared" si="7"/>
        <v>42114.928726851853</v>
      </c>
      <c r="L126" s="14">
        <f t="shared" si="8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9"/>
        <v>0</v>
      </c>
      <c r="R126" s="8" t="e">
        <f t="shared" si="10"/>
        <v>#DIV/0!</v>
      </c>
      <c r="S126" t="str">
        <f t="shared" si="11"/>
        <v>film &amp; video</v>
      </c>
      <c r="T126" t="str">
        <f t="shared" si="6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4">
        <f t="shared" si="7"/>
        <v>42709.993981481486</v>
      </c>
      <c r="L127" s="14">
        <f t="shared" si="8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9"/>
        <v>0.14000000000000001</v>
      </c>
      <c r="R127" s="8">
        <f t="shared" si="10"/>
        <v>11.666666666666666</v>
      </c>
      <c r="S127" t="str">
        <f t="shared" si="11"/>
        <v>film &amp; video</v>
      </c>
      <c r="T127" t="str">
        <f t="shared" si="6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4">
        <f t="shared" si="7"/>
        <v>42135.589548611111</v>
      </c>
      <c r="L128" s="14">
        <f t="shared" si="8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9"/>
        <v>5.5480000000000002E-2</v>
      </c>
      <c r="R128" s="8">
        <f t="shared" si="10"/>
        <v>106.69230769230769</v>
      </c>
      <c r="S128" t="str">
        <f t="shared" si="11"/>
        <v>film &amp; video</v>
      </c>
      <c r="T128" t="str">
        <f t="shared" si="6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4">
        <f t="shared" si="7"/>
        <v>42067.62431712963</v>
      </c>
      <c r="L129" s="14">
        <f t="shared" si="8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9"/>
        <v>2.375E-2</v>
      </c>
      <c r="R129" s="8">
        <f t="shared" si="10"/>
        <v>47.5</v>
      </c>
      <c r="S129" t="str">
        <f t="shared" si="11"/>
        <v>film &amp; video</v>
      </c>
      <c r="T129" t="str">
        <f t="shared" si="6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4">
        <f t="shared" si="7"/>
        <v>42628.22792824074</v>
      </c>
      <c r="L130" s="14">
        <f t="shared" si="8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9"/>
        <v>1.8669999999999999E-2</v>
      </c>
      <c r="R130" s="8">
        <f t="shared" si="10"/>
        <v>311.16666666666669</v>
      </c>
      <c r="S130" t="str">
        <f t="shared" si="11"/>
        <v>film &amp; video</v>
      </c>
      <c r="T130" t="str">
        <f t="shared" ref="T130:T193" si="12">RIGHT(P130,LEN(P130)-FIND("/",P130))</f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4">
        <f t="shared" ref="K131:K194" si="13">(((J131/60)/60)/24)+DATE(1970,1,1)</f>
        <v>41882.937303240738</v>
      </c>
      <c r="L131" s="14">
        <f t="shared" ref="L131:L194" si="14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5">E131/D131</f>
        <v>0</v>
      </c>
      <c r="R131" s="8" t="e">
        <f t="shared" ref="R131:R194" si="16">E131/N131</f>
        <v>#DIV/0!</v>
      </c>
      <c r="S131" t="str">
        <f t="shared" ref="S131:S194" si="17">LEFT(P131,FIND("/",P131)-1)</f>
        <v>film &amp; video</v>
      </c>
      <c r="T131" t="str">
        <f t="shared" si="12"/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4">
        <f t="shared" si="13"/>
        <v>41778.915416666663</v>
      </c>
      <c r="L132" s="14">
        <f t="shared" si="14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15"/>
        <v>0</v>
      </c>
      <c r="R132" s="8" t="e">
        <f t="shared" si="16"/>
        <v>#DIV/0!</v>
      </c>
      <c r="S132" t="str">
        <f t="shared" si="17"/>
        <v>film &amp; video</v>
      </c>
      <c r="T132" t="str">
        <f t="shared" si="12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4">
        <f t="shared" si="13"/>
        <v>42541.837511574078</v>
      </c>
      <c r="L133" s="14">
        <f t="shared" si="14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15"/>
        <v>0</v>
      </c>
      <c r="R133" s="8" t="e">
        <f t="shared" si="16"/>
        <v>#DIV/0!</v>
      </c>
      <c r="S133" t="str">
        <f t="shared" si="17"/>
        <v>film &amp; video</v>
      </c>
      <c r="T133" t="str">
        <f t="shared" si="12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4">
        <f t="shared" si="13"/>
        <v>41905.812581018516</v>
      </c>
      <c r="L134" s="14">
        <f t="shared" si="14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15"/>
        <v>9.5687499999999995E-2</v>
      </c>
      <c r="R134" s="8">
        <f t="shared" si="16"/>
        <v>94.506172839506178</v>
      </c>
      <c r="S134" t="str">
        <f t="shared" si="17"/>
        <v>film &amp; video</v>
      </c>
      <c r="T134" t="str">
        <f t="shared" si="12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4">
        <f t="shared" si="13"/>
        <v>42491.80768518518</v>
      </c>
      <c r="L135" s="14">
        <f t="shared" si="14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15"/>
        <v>0</v>
      </c>
      <c r="R135" s="8" t="e">
        <f t="shared" si="16"/>
        <v>#DIV/0!</v>
      </c>
      <c r="S135" t="str">
        <f t="shared" si="17"/>
        <v>film &amp; video</v>
      </c>
      <c r="T135" t="str">
        <f t="shared" si="12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4">
        <f t="shared" si="13"/>
        <v>42221.909930555557</v>
      </c>
      <c r="L136" s="14">
        <f t="shared" si="14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15"/>
        <v>0</v>
      </c>
      <c r="R136" s="8" t="e">
        <f t="shared" si="16"/>
        <v>#DIV/0!</v>
      </c>
      <c r="S136" t="str">
        <f t="shared" si="17"/>
        <v>film &amp; video</v>
      </c>
      <c r="T136" t="str">
        <f t="shared" si="12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4">
        <f t="shared" si="13"/>
        <v>41788.381909722222</v>
      </c>
      <c r="L137" s="14">
        <f t="shared" si="14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15"/>
        <v>0.13433333333333333</v>
      </c>
      <c r="R137" s="8">
        <f t="shared" si="16"/>
        <v>80.599999999999994</v>
      </c>
      <c r="S137" t="str">
        <f t="shared" si="17"/>
        <v>film &amp; video</v>
      </c>
      <c r="T137" t="str">
        <f t="shared" si="12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4">
        <f t="shared" si="13"/>
        <v>42096.410115740742</v>
      </c>
      <c r="L138" s="14">
        <f t="shared" si="14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15"/>
        <v>0</v>
      </c>
      <c r="R138" s="8" t="e">
        <f t="shared" si="16"/>
        <v>#DIV/0!</v>
      </c>
      <c r="S138" t="str">
        <f t="shared" si="17"/>
        <v>film &amp; video</v>
      </c>
      <c r="T138" t="str">
        <f t="shared" si="12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4">
        <f t="shared" si="13"/>
        <v>42239.573993055557</v>
      </c>
      <c r="L139" s="14">
        <f t="shared" si="14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5"/>
        <v>0</v>
      </c>
      <c r="R139" s="8" t="e">
        <f t="shared" si="16"/>
        <v>#DIV/0!</v>
      </c>
      <c r="S139" t="str">
        <f t="shared" si="17"/>
        <v>film &amp; video</v>
      </c>
      <c r="T139" t="str">
        <f t="shared" si="12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4">
        <f t="shared" si="13"/>
        <v>42186.257418981477</v>
      </c>
      <c r="L140" s="14">
        <f t="shared" si="14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15"/>
        <v>3.1413333333333335E-2</v>
      </c>
      <c r="R140" s="8">
        <f t="shared" si="16"/>
        <v>81.241379310344826</v>
      </c>
      <c r="S140" t="str">
        <f t="shared" si="17"/>
        <v>film &amp; video</v>
      </c>
      <c r="T140" t="str">
        <f t="shared" si="12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4">
        <f t="shared" si="13"/>
        <v>42187.920972222222</v>
      </c>
      <c r="L141" s="14">
        <f t="shared" si="14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5"/>
        <v>1</v>
      </c>
      <c r="R141" s="8">
        <f t="shared" si="16"/>
        <v>500</v>
      </c>
      <c r="S141" t="str">
        <f t="shared" si="17"/>
        <v>film &amp; video</v>
      </c>
      <c r="T141" t="str">
        <f t="shared" si="12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4">
        <f t="shared" si="13"/>
        <v>42053.198287037041</v>
      </c>
      <c r="L142" s="14">
        <f t="shared" si="14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15"/>
        <v>0</v>
      </c>
      <c r="R142" s="8" t="e">
        <f t="shared" si="16"/>
        <v>#DIV/0!</v>
      </c>
      <c r="S142" t="str">
        <f t="shared" si="17"/>
        <v>film &amp; video</v>
      </c>
      <c r="T142" t="str">
        <f t="shared" si="12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4">
        <f t="shared" si="13"/>
        <v>42110.153043981481</v>
      </c>
      <c r="L143" s="14">
        <f t="shared" si="14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5"/>
        <v>0.10775</v>
      </c>
      <c r="R143" s="8">
        <f t="shared" si="16"/>
        <v>46.178571428571431</v>
      </c>
      <c r="S143" t="str">
        <f t="shared" si="17"/>
        <v>film &amp; video</v>
      </c>
      <c r="T143" t="str">
        <f t="shared" si="12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4">
        <f t="shared" si="13"/>
        <v>41938.893263888887</v>
      </c>
      <c r="L144" s="14">
        <f t="shared" si="14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5"/>
        <v>3.3333333333333335E-3</v>
      </c>
      <c r="R144" s="8">
        <f t="shared" si="16"/>
        <v>10</v>
      </c>
      <c r="S144" t="str">
        <f t="shared" si="17"/>
        <v>film &amp; video</v>
      </c>
      <c r="T144" t="str">
        <f t="shared" si="12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4">
        <f t="shared" si="13"/>
        <v>42559.064143518524</v>
      </c>
      <c r="L145" s="14">
        <f t="shared" si="14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15"/>
        <v>0</v>
      </c>
      <c r="R145" s="8" t="e">
        <f t="shared" si="16"/>
        <v>#DIV/0!</v>
      </c>
      <c r="S145" t="str">
        <f t="shared" si="17"/>
        <v>film &amp; video</v>
      </c>
      <c r="T145" t="str">
        <f t="shared" si="12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4">
        <f t="shared" si="13"/>
        <v>42047.762407407412</v>
      </c>
      <c r="L146" s="14">
        <f t="shared" si="14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15"/>
        <v>0.27600000000000002</v>
      </c>
      <c r="R146" s="8">
        <f t="shared" si="16"/>
        <v>55.945945945945944</v>
      </c>
      <c r="S146" t="str">
        <f t="shared" si="17"/>
        <v>film &amp; video</v>
      </c>
      <c r="T146" t="str">
        <f t="shared" si="12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4">
        <f t="shared" si="13"/>
        <v>42200.542268518519</v>
      </c>
      <c r="L147" s="14">
        <f t="shared" si="14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5"/>
        <v>7.5111111111111115E-2</v>
      </c>
      <c r="R147" s="8">
        <f t="shared" si="16"/>
        <v>37.555555555555557</v>
      </c>
      <c r="S147" t="str">
        <f t="shared" si="17"/>
        <v>film &amp; video</v>
      </c>
      <c r="T147" t="str">
        <f t="shared" si="12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4">
        <f t="shared" si="13"/>
        <v>42693.016180555554</v>
      </c>
      <c r="L148" s="14">
        <f t="shared" si="14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5"/>
        <v>5.7499999999999999E-3</v>
      </c>
      <c r="R148" s="8">
        <f t="shared" si="16"/>
        <v>38.333333333333336</v>
      </c>
      <c r="S148" t="str">
        <f t="shared" si="17"/>
        <v>film &amp; video</v>
      </c>
      <c r="T148" t="str">
        <f t="shared" si="12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4">
        <f t="shared" si="13"/>
        <v>41969.767824074079</v>
      </c>
      <c r="L149" s="14">
        <f t="shared" si="14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15"/>
        <v>0</v>
      </c>
      <c r="R149" s="8" t="e">
        <f t="shared" si="16"/>
        <v>#DIV/0!</v>
      </c>
      <c r="S149" t="str">
        <f t="shared" si="17"/>
        <v>film &amp; video</v>
      </c>
      <c r="T149" t="str">
        <f t="shared" si="12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4">
        <f t="shared" si="13"/>
        <v>42397.281666666662</v>
      </c>
      <c r="L150" s="14">
        <f t="shared" si="14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5"/>
        <v>8.0000000000000004E-4</v>
      </c>
      <c r="R150" s="8">
        <f t="shared" si="16"/>
        <v>20</v>
      </c>
      <c r="S150" t="str">
        <f t="shared" si="17"/>
        <v>film &amp; video</v>
      </c>
      <c r="T150" t="str">
        <f t="shared" si="12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4">
        <f t="shared" si="13"/>
        <v>41968.172106481477</v>
      </c>
      <c r="L151" s="14">
        <f t="shared" si="14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15"/>
        <v>9.1999999999999998E-3</v>
      </c>
      <c r="R151" s="8">
        <f t="shared" si="16"/>
        <v>15.333333333333334</v>
      </c>
      <c r="S151" t="str">
        <f t="shared" si="17"/>
        <v>film &amp; video</v>
      </c>
      <c r="T151" t="str">
        <f t="shared" si="12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4">
        <f t="shared" si="13"/>
        <v>42090.161828703705</v>
      </c>
      <c r="L152" s="14">
        <f t="shared" si="14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5"/>
        <v>0.23163076923076922</v>
      </c>
      <c r="R152" s="8">
        <f t="shared" si="16"/>
        <v>449.43283582089555</v>
      </c>
      <c r="S152" t="str">
        <f t="shared" si="17"/>
        <v>film &amp; video</v>
      </c>
      <c r="T152" t="str">
        <f t="shared" si="12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4">
        <f t="shared" si="13"/>
        <v>42113.550821759258</v>
      </c>
      <c r="L153" s="14">
        <f t="shared" si="14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5"/>
        <v>5.5999999999999995E-4</v>
      </c>
      <c r="R153" s="8">
        <f t="shared" si="16"/>
        <v>28</v>
      </c>
      <c r="S153" t="str">
        <f t="shared" si="17"/>
        <v>film &amp; video</v>
      </c>
      <c r="T153" t="str">
        <f t="shared" si="12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4">
        <f t="shared" si="13"/>
        <v>41875.077546296299</v>
      </c>
      <c r="L154" s="14">
        <f t="shared" si="14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5"/>
        <v>7.8947368421052633E-5</v>
      </c>
      <c r="R154" s="8">
        <f t="shared" si="16"/>
        <v>15</v>
      </c>
      <c r="S154" t="str">
        <f t="shared" si="17"/>
        <v>film &amp; video</v>
      </c>
      <c r="T154" t="str">
        <f t="shared" si="12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4">
        <f t="shared" si="13"/>
        <v>41933.586157407408</v>
      </c>
      <c r="L155" s="14">
        <f t="shared" si="14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15"/>
        <v>7.1799999999999998E-3</v>
      </c>
      <c r="R155" s="8">
        <f t="shared" si="16"/>
        <v>35.9</v>
      </c>
      <c r="S155" t="str">
        <f t="shared" si="17"/>
        <v>film &amp; video</v>
      </c>
      <c r="T155" t="str">
        <f t="shared" si="12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4">
        <f t="shared" si="13"/>
        <v>42115.547395833331</v>
      </c>
      <c r="L156" s="14">
        <f t="shared" si="14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5"/>
        <v>2.6666666666666668E-2</v>
      </c>
      <c r="R156" s="8">
        <f t="shared" si="16"/>
        <v>13.333333333333334</v>
      </c>
      <c r="S156" t="str">
        <f t="shared" si="17"/>
        <v>film &amp; video</v>
      </c>
      <c r="T156" t="str">
        <f t="shared" si="12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4">
        <f t="shared" si="13"/>
        <v>42168.559432870374</v>
      </c>
      <c r="L157" s="14">
        <f t="shared" si="14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5"/>
        <v>6.0000000000000002E-5</v>
      </c>
      <c r="R157" s="8">
        <f t="shared" si="16"/>
        <v>20.25</v>
      </c>
      <c r="S157" t="str">
        <f t="shared" si="17"/>
        <v>film &amp; video</v>
      </c>
      <c r="T157" t="str">
        <f t="shared" si="12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4">
        <f t="shared" si="13"/>
        <v>41794.124953703707</v>
      </c>
      <c r="L158" s="14">
        <f t="shared" si="14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5"/>
        <v>5.0999999999999997E-2</v>
      </c>
      <c r="R158" s="8">
        <f t="shared" si="16"/>
        <v>119</v>
      </c>
      <c r="S158" t="str">
        <f t="shared" si="17"/>
        <v>film &amp; video</v>
      </c>
      <c r="T158" t="str">
        <f t="shared" si="12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4">
        <f t="shared" si="13"/>
        <v>42396.911712962959</v>
      </c>
      <c r="L159" s="14">
        <f t="shared" si="14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5"/>
        <v>2.671118530884808E-3</v>
      </c>
      <c r="R159" s="8">
        <f t="shared" si="16"/>
        <v>4</v>
      </c>
      <c r="S159" t="str">
        <f t="shared" si="17"/>
        <v>film &amp; video</v>
      </c>
      <c r="T159" t="str">
        <f t="shared" si="12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4">
        <f t="shared" si="13"/>
        <v>41904.07671296296</v>
      </c>
      <c r="L160" s="14">
        <f t="shared" si="14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5"/>
        <v>0</v>
      </c>
      <c r="R160" s="8" t="e">
        <f t="shared" si="16"/>
        <v>#DIV/0!</v>
      </c>
      <c r="S160" t="str">
        <f t="shared" si="17"/>
        <v>film &amp; video</v>
      </c>
      <c r="T160" t="str">
        <f t="shared" si="12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4">
        <f t="shared" si="13"/>
        <v>42514.434548611112</v>
      </c>
      <c r="L161" s="14">
        <f t="shared" si="14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5"/>
        <v>2.0000000000000002E-5</v>
      </c>
      <c r="R161" s="8">
        <f t="shared" si="16"/>
        <v>10</v>
      </c>
      <c r="S161" t="str">
        <f t="shared" si="17"/>
        <v>film &amp; video</v>
      </c>
      <c r="T161" t="str">
        <f t="shared" si="12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4">
        <f t="shared" si="13"/>
        <v>42171.913090277783</v>
      </c>
      <c r="L162" s="14">
        <f t="shared" si="14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5"/>
        <v>0</v>
      </c>
      <c r="R162" s="8" t="e">
        <f t="shared" si="16"/>
        <v>#DIV/0!</v>
      </c>
      <c r="S162" t="str">
        <f t="shared" si="17"/>
        <v>film &amp; video</v>
      </c>
      <c r="T162" t="str">
        <f t="shared" si="12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4">
        <f t="shared" si="13"/>
        <v>41792.687442129631</v>
      </c>
      <c r="L163" s="14">
        <f t="shared" si="14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5"/>
        <v>1E-4</v>
      </c>
      <c r="R163" s="8">
        <f t="shared" si="16"/>
        <v>5</v>
      </c>
      <c r="S163" t="str">
        <f t="shared" si="17"/>
        <v>film &amp; video</v>
      </c>
      <c r="T163" t="str">
        <f t="shared" si="12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4">
        <f t="shared" si="13"/>
        <v>41835.126805555556</v>
      </c>
      <c r="L164" s="14">
        <f t="shared" si="14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15"/>
        <v>0.15535714285714286</v>
      </c>
      <c r="R164" s="8">
        <f t="shared" si="16"/>
        <v>43.5</v>
      </c>
      <c r="S164" t="str">
        <f t="shared" si="17"/>
        <v>film &amp; video</v>
      </c>
      <c r="T164" t="str">
        <f t="shared" si="12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4">
        <f t="shared" si="13"/>
        <v>42243.961273148147</v>
      </c>
      <c r="L165" s="14">
        <f t="shared" si="14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15"/>
        <v>0</v>
      </c>
      <c r="R165" s="8" t="e">
        <f t="shared" si="16"/>
        <v>#DIV/0!</v>
      </c>
      <c r="S165" t="str">
        <f t="shared" si="17"/>
        <v>film &amp; video</v>
      </c>
      <c r="T165" t="str">
        <f t="shared" si="12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4">
        <f t="shared" si="13"/>
        <v>41841.762743055559</v>
      </c>
      <c r="L166" s="14">
        <f t="shared" si="14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5"/>
        <v>5.3333333333333332E-3</v>
      </c>
      <c r="R166" s="8">
        <f t="shared" si="16"/>
        <v>91.428571428571431</v>
      </c>
      <c r="S166" t="str">
        <f t="shared" si="17"/>
        <v>film &amp; video</v>
      </c>
      <c r="T166" t="str">
        <f t="shared" si="12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4">
        <f t="shared" si="13"/>
        <v>42351.658842592587</v>
      </c>
      <c r="L167" s="14">
        <f t="shared" si="14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5"/>
        <v>0</v>
      </c>
      <c r="R167" s="8" t="e">
        <f t="shared" si="16"/>
        <v>#DIV/0!</v>
      </c>
      <c r="S167" t="str">
        <f t="shared" si="17"/>
        <v>film &amp; video</v>
      </c>
      <c r="T167" t="str">
        <f t="shared" si="12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4">
        <f t="shared" si="13"/>
        <v>42721.075949074075</v>
      </c>
      <c r="L168" s="14">
        <f t="shared" si="14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5"/>
        <v>0.6</v>
      </c>
      <c r="R168" s="8">
        <f t="shared" si="16"/>
        <v>3000</v>
      </c>
      <c r="S168" t="str">
        <f t="shared" si="17"/>
        <v>film &amp; video</v>
      </c>
      <c r="T168" t="str">
        <f t="shared" si="12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4">
        <f t="shared" si="13"/>
        <v>42160.927488425921</v>
      </c>
      <c r="L169" s="14">
        <f t="shared" si="14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5"/>
        <v>1E-4</v>
      </c>
      <c r="R169" s="8">
        <f t="shared" si="16"/>
        <v>5.5</v>
      </c>
      <c r="S169" t="str">
        <f t="shared" si="17"/>
        <v>film &amp; video</v>
      </c>
      <c r="T169" t="str">
        <f t="shared" si="12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4">
        <f t="shared" si="13"/>
        <v>42052.83530092593</v>
      </c>
      <c r="L170" s="14">
        <f t="shared" si="14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15"/>
        <v>4.0625000000000001E-2</v>
      </c>
      <c r="R170" s="8">
        <f t="shared" si="16"/>
        <v>108.33333333333333</v>
      </c>
      <c r="S170" t="str">
        <f t="shared" si="17"/>
        <v>film &amp; video</v>
      </c>
      <c r="T170" t="str">
        <f t="shared" si="12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4">
        <f t="shared" si="13"/>
        <v>41900.505312499998</v>
      </c>
      <c r="L171" s="14">
        <f t="shared" si="14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5"/>
        <v>0.224</v>
      </c>
      <c r="R171" s="8">
        <f t="shared" si="16"/>
        <v>56</v>
      </c>
      <c r="S171" t="str">
        <f t="shared" si="17"/>
        <v>film &amp; video</v>
      </c>
      <c r="T171" t="str">
        <f t="shared" si="12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4">
        <f t="shared" si="13"/>
        <v>42216.977812500001</v>
      </c>
      <c r="L172" s="14">
        <f t="shared" si="14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15"/>
        <v>3.2500000000000001E-2</v>
      </c>
      <c r="R172" s="8">
        <f t="shared" si="16"/>
        <v>32.5</v>
      </c>
      <c r="S172" t="str">
        <f t="shared" si="17"/>
        <v>film &amp; video</v>
      </c>
      <c r="T172" t="str">
        <f t="shared" si="12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4">
        <f t="shared" si="13"/>
        <v>42534.180717592593</v>
      </c>
      <c r="L173" s="14">
        <f t="shared" si="14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5"/>
        <v>2.0000000000000002E-5</v>
      </c>
      <c r="R173" s="8">
        <f t="shared" si="16"/>
        <v>1</v>
      </c>
      <c r="S173" t="str">
        <f t="shared" si="17"/>
        <v>film &amp; video</v>
      </c>
      <c r="T173" t="str">
        <f t="shared" si="12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4">
        <f t="shared" si="13"/>
        <v>42047.394942129627</v>
      </c>
      <c r="L174" s="14">
        <f t="shared" si="14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15"/>
        <v>0</v>
      </c>
      <c r="R174" s="8" t="e">
        <f t="shared" si="16"/>
        <v>#DIV/0!</v>
      </c>
      <c r="S174" t="str">
        <f t="shared" si="17"/>
        <v>film &amp; video</v>
      </c>
      <c r="T174" t="str">
        <f t="shared" si="12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4">
        <f t="shared" si="13"/>
        <v>42033.573009259257</v>
      </c>
      <c r="L175" s="14">
        <f t="shared" si="14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5"/>
        <v>0</v>
      </c>
      <c r="R175" s="8" t="e">
        <f t="shared" si="16"/>
        <v>#DIV/0!</v>
      </c>
      <c r="S175" t="str">
        <f t="shared" si="17"/>
        <v>film &amp; video</v>
      </c>
      <c r="T175" t="str">
        <f t="shared" si="12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4">
        <f t="shared" si="13"/>
        <v>42072.758981481486</v>
      </c>
      <c r="L176" s="14">
        <f t="shared" si="14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5"/>
        <v>0</v>
      </c>
      <c r="R176" s="8" t="e">
        <f t="shared" si="16"/>
        <v>#DIV/0!</v>
      </c>
      <c r="S176" t="str">
        <f t="shared" si="17"/>
        <v>film &amp; video</v>
      </c>
      <c r="T176" t="str">
        <f t="shared" si="12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4">
        <f t="shared" si="13"/>
        <v>41855.777905092589</v>
      </c>
      <c r="L177" s="14">
        <f t="shared" si="14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5"/>
        <v>6.4850000000000005E-2</v>
      </c>
      <c r="R177" s="8">
        <f t="shared" si="16"/>
        <v>49.884615384615387</v>
      </c>
      <c r="S177" t="str">
        <f t="shared" si="17"/>
        <v>film &amp; video</v>
      </c>
      <c r="T177" t="str">
        <f t="shared" si="12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4">
        <f t="shared" si="13"/>
        <v>42191.824062500003</v>
      </c>
      <c r="L178" s="14">
        <f t="shared" si="14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5"/>
        <v>0</v>
      </c>
      <c r="R178" s="8" t="e">
        <f t="shared" si="16"/>
        <v>#DIV/0!</v>
      </c>
      <c r="S178" t="str">
        <f t="shared" si="17"/>
        <v>film &amp; video</v>
      </c>
      <c r="T178" t="str">
        <f t="shared" si="12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4">
        <f t="shared" si="13"/>
        <v>42070.047754629632</v>
      </c>
      <c r="L179" s="14">
        <f t="shared" si="14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5"/>
        <v>0.4</v>
      </c>
      <c r="R179" s="8">
        <f t="shared" si="16"/>
        <v>25.714285714285715</v>
      </c>
      <c r="S179" t="str">
        <f t="shared" si="17"/>
        <v>film &amp; video</v>
      </c>
      <c r="T179" t="str">
        <f t="shared" si="12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4">
        <f t="shared" si="13"/>
        <v>42304.955381944441</v>
      </c>
      <c r="L180" s="14">
        <f t="shared" si="14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15"/>
        <v>0</v>
      </c>
      <c r="R180" s="8" t="e">
        <f t="shared" si="16"/>
        <v>#DIV/0!</v>
      </c>
      <c r="S180" t="str">
        <f t="shared" si="17"/>
        <v>film &amp; video</v>
      </c>
      <c r="T180" t="str">
        <f t="shared" si="12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4">
        <f t="shared" si="13"/>
        <v>42403.080497685187</v>
      </c>
      <c r="L181" s="14">
        <f t="shared" si="14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5"/>
        <v>0.2</v>
      </c>
      <c r="R181" s="8">
        <f t="shared" si="16"/>
        <v>100</v>
      </c>
      <c r="S181" t="str">
        <f t="shared" si="17"/>
        <v>film &amp; video</v>
      </c>
      <c r="T181" t="str">
        <f t="shared" si="12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4">
        <f t="shared" si="13"/>
        <v>42067.991238425922</v>
      </c>
      <c r="L182" s="14">
        <f t="shared" si="14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15"/>
        <v>0.33416666666666667</v>
      </c>
      <c r="R182" s="8">
        <f t="shared" si="16"/>
        <v>30.846153846153847</v>
      </c>
      <c r="S182" t="str">
        <f t="shared" si="17"/>
        <v>film &amp; video</v>
      </c>
      <c r="T182" t="str">
        <f t="shared" si="12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4">
        <f t="shared" si="13"/>
        <v>42147.741840277777</v>
      </c>
      <c r="L183" s="14">
        <f t="shared" si="14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5"/>
        <v>0.21092608822670172</v>
      </c>
      <c r="R183" s="8">
        <f t="shared" si="16"/>
        <v>180.5</v>
      </c>
      <c r="S183" t="str">
        <f t="shared" si="17"/>
        <v>film &amp; video</v>
      </c>
      <c r="T183" t="str">
        <f t="shared" si="12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4">
        <f t="shared" si="13"/>
        <v>42712.011944444443</v>
      </c>
      <c r="L184" s="14">
        <f t="shared" si="14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5"/>
        <v>0</v>
      </c>
      <c r="R184" s="8" t="e">
        <f t="shared" si="16"/>
        <v>#DIV/0!</v>
      </c>
      <c r="S184" t="str">
        <f t="shared" si="17"/>
        <v>film &amp; video</v>
      </c>
      <c r="T184" t="str">
        <f t="shared" si="12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4">
        <f t="shared" si="13"/>
        <v>41939.810300925928</v>
      </c>
      <c r="L185" s="14">
        <f t="shared" si="14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5"/>
        <v>0.35855999999999999</v>
      </c>
      <c r="R185" s="8">
        <f t="shared" si="16"/>
        <v>373.5</v>
      </c>
      <c r="S185" t="str">
        <f t="shared" si="17"/>
        <v>film &amp; video</v>
      </c>
      <c r="T185" t="str">
        <f t="shared" si="12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4">
        <f t="shared" si="13"/>
        <v>41825.791226851856</v>
      </c>
      <c r="L186" s="14">
        <f t="shared" si="14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15"/>
        <v>3.4000000000000002E-2</v>
      </c>
      <c r="R186" s="8">
        <f t="shared" si="16"/>
        <v>25.5</v>
      </c>
      <c r="S186" t="str">
        <f t="shared" si="17"/>
        <v>film &amp; video</v>
      </c>
      <c r="T186" t="str">
        <f t="shared" si="12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4">
        <f t="shared" si="13"/>
        <v>42570.91133101852</v>
      </c>
      <c r="L187" s="14">
        <f t="shared" si="14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5"/>
        <v>5.5E-2</v>
      </c>
      <c r="R187" s="8">
        <f t="shared" si="16"/>
        <v>220</v>
      </c>
      <c r="S187" t="str">
        <f t="shared" si="17"/>
        <v>film &amp; video</v>
      </c>
      <c r="T187" t="str">
        <f t="shared" si="12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4">
        <f t="shared" si="13"/>
        <v>42767.812893518523</v>
      </c>
      <c r="L188" s="14">
        <f t="shared" si="14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15"/>
        <v>0</v>
      </c>
      <c r="R188" s="8" t="e">
        <f t="shared" si="16"/>
        <v>#DIV/0!</v>
      </c>
      <c r="S188" t="str">
        <f t="shared" si="17"/>
        <v>film &amp; video</v>
      </c>
      <c r="T188" t="str">
        <f t="shared" si="12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4">
        <f t="shared" si="13"/>
        <v>42182.234456018516</v>
      </c>
      <c r="L189" s="14">
        <f t="shared" si="14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15"/>
        <v>0.16</v>
      </c>
      <c r="R189" s="8">
        <f t="shared" si="16"/>
        <v>160</v>
      </c>
      <c r="S189" t="str">
        <f t="shared" si="17"/>
        <v>film &amp; video</v>
      </c>
      <c r="T189" t="str">
        <f t="shared" si="12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4">
        <f t="shared" si="13"/>
        <v>41857.18304398148</v>
      </c>
      <c r="L190" s="14">
        <f t="shared" si="14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5"/>
        <v>0</v>
      </c>
      <c r="R190" s="8" t="e">
        <f t="shared" si="16"/>
        <v>#DIV/0!</v>
      </c>
      <c r="S190" t="str">
        <f t="shared" si="17"/>
        <v>film &amp; video</v>
      </c>
      <c r="T190" t="str">
        <f t="shared" si="12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4">
        <f t="shared" si="13"/>
        <v>42556.690706018519</v>
      </c>
      <c r="L191" s="14">
        <f t="shared" si="14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5"/>
        <v>6.8999999999999997E-4</v>
      </c>
      <c r="R191" s="8">
        <f t="shared" si="16"/>
        <v>69</v>
      </c>
      <c r="S191" t="str">
        <f t="shared" si="17"/>
        <v>film &amp; video</v>
      </c>
      <c r="T191" t="str">
        <f t="shared" si="12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4">
        <f t="shared" si="13"/>
        <v>42527.650995370372</v>
      </c>
      <c r="L192" s="14">
        <f t="shared" si="14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5"/>
        <v>4.1666666666666666E-3</v>
      </c>
      <c r="R192" s="8">
        <f t="shared" si="16"/>
        <v>50</v>
      </c>
      <c r="S192" t="str">
        <f t="shared" si="17"/>
        <v>film &amp; video</v>
      </c>
      <c r="T192" t="str">
        <f t="shared" si="12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4">
        <f t="shared" si="13"/>
        <v>42239.441412037035</v>
      </c>
      <c r="L193" s="14">
        <f t="shared" si="14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5"/>
        <v>0.05</v>
      </c>
      <c r="R193" s="8">
        <f t="shared" si="16"/>
        <v>83.333333333333329</v>
      </c>
      <c r="S193" t="str">
        <f t="shared" si="17"/>
        <v>film &amp; video</v>
      </c>
      <c r="T193" t="str">
        <f t="shared" si="12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4">
        <f t="shared" si="13"/>
        <v>41899.792037037041</v>
      </c>
      <c r="L194" s="14">
        <f t="shared" si="14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5"/>
        <v>1.7E-5</v>
      </c>
      <c r="R194" s="8">
        <f t="shared" si="16"/>
        <v>5.666666666666667</v>
      </c>
      <c r="S194" t="str">
        <f t="shared" si="17"/>
        <v>film &amp; video</v>
      </c>
      <c r="T194" t="str">
        <f t="shared" ref="T194:T257" si="18">RIGHT(P194,LEN(P194)-FIND("/",P194))</f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4">
        <f t="shared" ref="K195:K258" si="19">(((J195/60)/60)/24)+DATE(1970,1,1)</f>
        <v>41911.934791666667</v>
      </c>
      <c r="L195" s="14">
        <f t="shared" ref="L195:L258" si="20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21">E195/D195</f>
        <v>0</v>
      </c>
      <c r="R195" s="8" t="e">
        <f t="shared" ref="R195:R258" si="22">E195/N195</f>
        <v>#DIV/0!</v>
      </c>
      <c r="S195" t="str">
        <f t="shared" ref="S195:S258" si="23">LEFT(P195,FIND("/",P195)-1)</f>
        <v>film &amp; video</v>
      </c>
      <c r="T195" t="str">
        <f t="shared" si="18"/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4">
        <f t="shared" si="19"/>
        <v>42375.996886574074</v>
      </c>
      <c r="L196" s="14">
        <f t="shared" si="20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21"/>
        <v>1.1999999999999999E-3</v>
      </c>
      <c r="R196" s="8">
        <f t="shared" si="22"/>
        <v>1</v>
      </c>
      <c r="S196" t="str">
        <f t="shared" si="23"/>
        <v>film &amp; video</v>
      </c>
      <c r="T196" t="str">
        <f t="shared" si="18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4">
        <f t="shared" si="19"/>
        <v>42135.67050925926</v>
      </c>
      <c r="L197" s="14">
        <f t="shared" si="20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21"/>
        <v>0</v>
      </c>
      <c r="R197" s="8" t="e">
        <f t="shared" si="22"/>
        <v>#DIV/0!</v>
      </c>
      <c r="S197" t="str">
        <f t="shared" si="23"/>
        <v>film &amp; video</v>
      </c>
      <c r="T197" t="str">
        <f t="shared" si="18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4">
        <f t="shared" si="19"/>
        <v>42259.542800925927</v>
      </c>
      <c r="L198" s="14">
        <f t="shared" si="20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21"/>
        <v>0.41857142857142859</v>
      </c>
      <c r="R198" s="8">
        <f t="shared" si="22"/>
        <v>77.10526315789474</v>
      </c>
      <c r="S198" t="str">
        <f t="shared" si="23"/>
        <v>film &amp; video</v>
      </c>
      <c r="T198" t="str">
        <f t="shared" si="18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4">
        <f t="shared" si="19"/>
        <v>42741.848379629635</v>
      </c>
      <c r="L199" s="14">
        <f t="shared" si="20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21"/>
        <v>0.1048</v>
      </c>
      <c r="R199" s="8">
        <f t="shared" si="22"/>
        <v>32.75</v>
      </c>
      <c r="S199" t="str">
        <f t="shared" si="23"/>
        <v>film &amp; video</v>
      </c>
      <c r="T199" t="str">
        <f t="shared" si="18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4">
        <f t="shared" si="19"/>
        <v>41887.383356481485</v>
      </c>
      <c r="L200" s="14">
        <f t="shared" si="20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21"/>
        <v>1.116E-2</v>
      </c>
      <c r="R200" s="8">
        <f t="shared" si="22"/>
        <v>46.5</v>
      </c>
      <c r="S200" t="str">
        <f t="shared" si="23"/>
        <v>film &amp; video</v>
      </c>
      <c r="T200" t="str">
        <f t="shared" si="18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4">
        <f t="shared" si="19"/>
        <v>42584.123865740738</v>
      </c>
      <c r="L201" s="14">
        <f t="shared" si="20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21"/>
        <v>0</v>
      </c>
      <c r="R201" s="8" t="e">
        <f t="shared" si="22"/>
        <v>#DIV/0!</v>
      </c>
      <c r="S201" t="str">
        <f t="shared" si="23"/>
        <v>film &amp; video</v>
      </c>
      <c r="T201" t="str">
        <f t="shared" si="18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4">
        <f t="shared" si="19"/>
        <v>41867.083368055559</v>
      </c>
      <c r="L202" s="14">
        <f t="shared" si="20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21"/>
        <v>0.26192500000000002</v>
      </c>
      <c r="R202" s="8">
        <f t="shared" si="22"/>
        <v>87.308333333333337</v>
      </c>
      <c r="S202" t="str">
        <f t="shared" si="23"/>
        <v>film &amp; video</v>
      </c>
      <c r="T202" t="str">
        <f t="shared" si="18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4">
        <f t="shared" si="19"/>
        <v>42023.818622685183</v>
      </c>
      <c r="L203" s="14">
        <f t="shared" si="20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21"/>
        <v>0.58461538461538465</v>
      </c>
      <c r="R203" s="8">
        <f t="shared" si="22"/>
        <v>54.285714285714285</v>
      </c>
      <c r="S203" t="str">
        <f t="shared" si="23"/>
        <v>film &amp; video</v>
      </c>
      <c r="T203" t="str">
        <f t="shared" si="18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4">
        <f t="shared" si="19"/>
        <v>42255.927824074075</v>
      </c>
      <c r="L204" s="14">
        <f t="shared" si="20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21"/>
        <v>0</v>
      </c>
      <c r="R204" s="8" t="e">
        <f t="shared" si="22"/>
        <v>#DIV/0!</v>
      </c>
      <c r="S204" t="str">
        <f t="shared" si="23"/>
        <v>film &amp; video</v>
      </c>
      <c r="T204" t="str">
        <f t="shared" si="18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4">
        <f t="shared" si="19"/>
        <v>41973.847962962958</v>
      </c>
      <c r="L205" s="14">
        <f t="shared" si="20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21"/>
        <v>0.2984</v>
      </c>
      <c r="R205" s="8">
        <f t="shared" si="22"/>
        <v>93.25</v>
      </c>
      <c r="S205" t="str">
        <f t="shared" si="23"/>
        <v>film &amp; video</v>
      </c>
      <c r="T205" t="str">
        <f t="shared" si="18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4">
        <f t="shared" si="19"/>
        <v>42556.583368055552</v>
      </c>
      <c r="L206" s="14">
        <f t="shared" si="20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1"/>
        <v>0.50721666666666665</v>
      </c>
      <c r="R206" s="8">
        <f t="shared" si="22"/>
        <v>117.68368136117556</v>
      </c>
      <c r="S206" t="str">
        <f t="shared" si="23"/>
        <v>film &amp; video</v>
      </c>
      <c r="T206" t="str">
        <f t="shared" si="18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4">
        <f t="shared" si="19"/>
        <v>42248.632199074069</v>
      </c>
      <c r="L207" s="14">
        <f t="shared" si="20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21"/>
        <v>0.16250000000000001</v>
      </c>
      <c r="R207" s="8">
        <f t="shared" si="22"/>
        <v>76.470588235294116</v>
      </c>
      <c r="S207" t="str">
        <f t="shared" si="23"/>
        <v>film &amp; video</v>
      </c>
      <c r="T207" t="str">
        <f t="shared" si="18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4">
        <f t="shared" si="19"/>
        <v>42567.004432870366</v>
      </c>
      <c r="L208" s="14">
        <f t="shared" si="20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21"/>
        <v>0</v>
      </c>
      <c r="R208" s="8" t="e">
        <f t="shared" si="22"/>
        <v>#DIV/0!</v>
      </c>
      <c r="S208" t="str">
        <f t="shared" si="23"/>
        <v>film &amp; video</v>
      </c>
      <c r="T208" t="str">
        <f t="shared" si="18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4">
        <f t="shared" si="19"/>
        <v>41978.197199074071</v>
      </c>
      <c r="L209" s="14">
        <f t="shared" si="20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21"/>
        <v>0.15214285714285714</v>
      </c>
      <c r="R209" s="8">
        <f t="shared" si="22"/>
        <v>163.84615384615384</v>
      </c>
      <c r="S209" t="str">
        <f t="shared" si="23"/>
        <v>film &amp; video</v>
      </c>
      <c r="T209" t="str">
        <f t="shared" si="18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4">
        <f t="shared" si="19"/>
        <v>41959.369988425926</v>
      </c>
      <c r="L210" s="14">
        <f t="shared" si="20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21"/>
        <v>0</v>
      </c>
      <c r="R210" s="8" t="e">
        <f t="shared" si="22"/>
        <v>#DIV/0!</v>
      </c>
      <c r="S210" t="str">
        <f t="shared" si="23"/>
        <v>film &amp; video</v>
      </c>
      <c r="T210" t="str">
        <f t="shared" si="18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4">
        <f t="shared" si="19"/>
        <v>42165.922858796301</v>
      </c>
      <c r="L211" s="14">
        <f t="shared" si="20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21"/>
        <v>0</v>
      </c>
      <c r="R211" s="8" t="e">
        <f t="shared" si="22"/>
        <v>#DIV/0!</v>
      </c>
      <c r="S211" t="str">
        <f t="shared" si="23"/>
        <v>film &amp; video</v>
      </c>
      <c r="T211" t="str">
        <f t="shared" si="18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4">
        <f t="shared" si="19"/>
        <v>42249.064722222218</v>
      </c>
      <c r="L212" s="14">
        <f t="shared" si="20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21"/>
        <v>0.2525</v>
      </c>
      <c r="R212" s="8">
        <f t="shared" si="22"/>
        <v>91.818181818181813</v>
      </c>
      <c r="S212" t="str">
        <f t="shared" si="23"/>
        <v>film &amp; video</v>
      </c>
      <c r="T212" t="str">
        <f t="shared" si="18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4">
        <f t="shared" si="19"/>
        <v>42236.159918981488</v>
      </c>
      <c r="L213" s="14">
        <f t="shared" si="20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21"/>
        <v>0.44600000000000001</v>
      </c>
      <c r="R213" s="8">
        <f t="shared" si="22"/>
        <v>185.83333333333334</v>
      </c>
      <c r="S213" t="str">
        <f t="shared" si="23"/>
        <v>film &amp; video</v>
      </c>
      <c r="T213" t="str">
        <f t="shared" si="18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4">
        <f t="shared" si="19"/>
        <v>42416.881018518514</v>
      </c>
      <c r="L214" s="14">
        <f t="shared" si="20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21"/>
        <v>1.5873015873015873E-4</v>
      </c>
      <c r="R214" s="8">
        <f t="shared" si="22"/>
        <v>1</v>
      </c>
      <c r="S214" t="str">
        <f t="shared" si="23"/>
        <v>film &amp; video</v>
      </c>
      <c r="T214" t="str">
        <f t="shared" si="18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4">
        <f t="shared" si="19"/>
        <v>42202.594293981485</v>
      </c>
      <c r="L215" s="14">
        <f t="shared" si="20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21"/>
        <v>4.0000000000000002E-4</v>
      </c>
      <c r="R215" s="8">
        <f t="shared" si="22"/>
        <v>20</v>
      </c>
      <c r="S215" t="str">
        <f t="shared" si="23"/>
        <v>film &amp; video</v>
      </c>
      <c r="T215" t="str">
        <f t="shared" si="18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4">
        <f t="shared" si="19"/>
        <v>42009.64061342593</v>
      </c>
      <c r="L216" s="14">
        <f t="shared" si="20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21"/>
        <v>8.0000000000000007E-5</v>
      </c>
      <c r="R216" s="8">
        <f t="shared" si="22"/>
        <v>1</v>
      </c>
      <c r="S216" t="str">
        <f t="shared" si="23"/>
        <v>film &amp; video</v>
      </c>
      <c r="T216" t="str">
        <f t="shared" si="18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4">
        <f t="shared" si="19"/>
        <v>42375.230115740742</v>
      </c>
      <c r="L217" s="14">
        <f t="shared" si="20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21"/>
        <v>2.2727272727272726E-3</v>
      </c>
      <c r="R217" s="8">
        <f t="shared" si="22"/>
        <v>10</v>
      </c>
      <c r="S217" t="str">
        <f t="shared" si="23"/>
        <v>film &amp; video</v>
      </c>
      <c r="T217" t="str">
        <f t="shared" si="18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4">
        <f t="shared" si="19"/>
        <v>42066.958761574075</v>
      </c>
      <c r="L218" s="14">
        <f t="shared" si="20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21"/>
        <v>0.55698440000000005</v>
      </c>
      <c r="R218" s="8">
        <f t="shared" si="22"/>
        <v>331.53833333333336</v>
      </c>
      <c r="S218" t="str">
        <f t="shared" si="23"/>
        <v>film &amp; video</v>
      </c>
      <c r="T218" t="str">
        <f t="shared" si="18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4">
        <f t="shared" si="19"/>
        <v>41970.64061342593</v>
      </c>
      <c r="L219" s="14">
        <f t="shared" si="20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21"/>
        <v>0.11942999999999999</v>
      </c>
      <c r="R219" s="8">
        <f t="shared" si="22"/>
        <v>314.28947368421052</v>
      </c>
      <c r="S219" t="str">
        <f t="shared" si="23"/>
        <v>film &amp; video</v>
      </c>
      <c r="T219" t="str">
        <f t="shared" si="18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4">
        <f t="shared" si="19"/>
        <v>42079.628344907411</v>
      </c>
      <c r="L220" s="14">
        <f t="shared" si="20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21"/>
        <v>0.02</v>
      </c>
      <c r="R220" s="8">
        <f t="shared" si="22"/>
        <v>100</v>
      </c>
      <c r="S220" t="str">
        <f t="shared" si="23"/>
        <v>film &amp; video</v>
      </c>
      <c r="T220" t="str">
        <f t="shared" si="18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4">
        <f t="shared" si="19"/>
        <v>42429.326678240745</v>
      </c>
      <c r="L221" s="14">
        <f t="shared" si="20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21"/>
        <v>0.17630000000000001</v>
      </c>
      <c r="R221" s="8">
        <f t="shared" si="22"/>
        <v>115.98684210526316</v>
      </c>
      <c r="S221" t="str">
        <f t="shared" si="23"/>
        <v>film &amp; video</v>
      </c>
      <c r="T221" t="str">
        <f t="shared" si="18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4">
        <f t="shared" si="19"/>
        <v>42195.643865740742</v>
      </c>
      <c r="L222" s="14">
        <f t="shared" si="20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21"/>
        <v>7.1999999999999998E-3</v>
      </c>
      <c r="R222" s="8">
        <f t="shared" si="22"/>
        <v>120</v>
      </c>
      <c r="S222" t="str">
        <f t="shared" si="23"/>
        <v>film &amp; video</v>
      </c>
      <c r="T222" t="str">
        <f t="shared" si="18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4">
        <f t="shared" si="19"/>
        <v>42031.837546296301</v>
      </c>
      <c r="L223" s="14">
        <f t="shared" si="20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21"/>
        <v>0</v>
      </c>
      <c r="R223" s="8" t="e">
        <f t="shared" si="22"/>
        <v>#DIV/0!</v>
      </c>
      <c r="S223" t="str">
        <f t="shared" si="23"/>
        <v>film &amp; video</v>
      </c>
      <c r="T223" t="str">
        <f t="shared" si="18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4">
        <f t="shared" si="19"/>
        <v>42031.769884259258</v>
      </c>
      <c r="L224" s="14">
        <f t="shared" si="20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21"/>
        <v>0.13</v>
      </c>
      <c r="R224" s="8">
        <f t="shared" si="22"/>
        <v>65</v>
      </c>
      <c r="S224" t="str">
        <f t="shared" si="23"/>
        <v>film &amp; video</v>
      </c>
      <c r="T224" t="str">
        <f t="shared" si="18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4">
        <f t="shared" si="19"/>
        <v>42482.048032407409</v>
      </c>
      <c r="L225" s="14">
        <f t="shared" si="20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21"/>
        <v>0</v>
      </c>
      <c r="R225" s="8" t="e">
        <f t="shared" si="22"/>
        <v>#DIV/0!</v>
      </c>
      <c r="S225" t="str">
        <f t="shared" si="23"/>
        <v>film &amp; video</v>
      </c>
      <c r="T225" t="str">
        <f t="shared" si="18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4">
        <f t="shared" si="19"/>
        <v>42135.235254629632</v>
      </c>
      <c r="L226" s="14">
        <f t="shared" si="20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21"/>
        <v>0</v>
      </c>
      <c r="R226" s="8" t="e">
        <f t="shared" si="22"/>
        <v>#DIV/0!</v>
      </c>
      <c r="S226" t="str">
        <f t="shared" si="23"/>
        <v>film &amp; video</v>
      </c>
      <c r="T226" t="str">
        <f t="shared" si="18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4">
        <f t="shared" si="19"/>
        <v>42438.961273148147</v>
      </c>
      <c r="L227" s="14">
        <f t="shared" si="20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21"/>
        <v>0</v>
      </c>
      <c r="R227" s="8" t="e">
        <f t="shared" si="22"/>
        <v>#DIV/0!</v>
      </c>
      <c r="S227" t="str">
        <f t="shared" si="23"/>
        <v>film &amp; video</v>
      </c>
      <c r="T227" t="str">
        <f t="shared" si="18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4">
        <f t="shared" si="19"/>
        <v>42106.666018518517</v>
      </c>
      <c r="L228" s="14">
        <f t="shared" si="20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21"/>
        <v>8.6206896551724137E-3</v>
      </c>
      <c r="R228" s="8">
        <f t="shared" si="22"/>
        <v>125</v>
      </c>
      <c r="S228" t="str">
        <f t="shared" si="23"/>
        <v>film &amp; video</v>
      </c>
      <c r="T228" t="str">
        <f t="shared" si="18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4">
        <f t="shared" si="19"/>
        <v>42164.893993055557</v>
      </c>
      <c r="L229" s="14">
        <f t="shared" si="20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21"/>
        <v>0</v>
      </c>
      <c r="R229" s="8" t="e">
        <f t="shared" si="22"/>
        <v>#DIV/0!</v>
      </c>
      <c r="S229" t="str">
        <f t="shared" si="23"/>
        <v>film &amp; video</v>
      </c>
      <c r="T229" t="str">
        <f t="shared" si="18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4">
        <f t="shared" si="19"/>
        <v>42096.686400462961</v>
      </c>
      <c r="L230" s="14">
        <f t="shared" si="20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21"/>
        <v>0</v>
      </c>
      <c r="R230" s="8" t="e">
        <f t="shared" si="22"/>
        <v>#DIV/0!</v>
      </c>
      <c r="S230" t="str">
        <f t="shared" si="23"/>
        <v>film &amp; video</v>
      </c>
      <c r="T230" t="str">
        <f t="shared" si="18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4">
        <f t="shared" si="19"/>
        <v>42383.933993055558</v>
      </c>
      <c r="L231" s="14">
        <f t="shared" si="20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21"/>
        <v>0</v>
      </c>
      <c r="R231" s="8" t="e">
        <f t="shared" si="22"/>
        <v>#DIV/0!</v>
      </c>
      <c r="S231" t="str">
        <f t="shared" si="23"/>
        <v>film &amp; video</v>
      </c>
      <c r="T231" t="str">
        <f t="shared" si="18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4">
        <f t="shared" si="19"/>
        <v>42129.777210648142</v>
      </c>
      <c r="L232" s="14">
        <f t="shared" si="20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21"/>
        <v>4.0000000000000001E-3</v>
      </c>
      <c r="R232" s="8">
        <f t="shared" si="22"/>
        <v>30</v>
      </c>
      <c r="S232" t="str">
        <f t="shared" si="23"/>
        <v>film &amp; video</v>
      </c>
      <c r="T232" t="str">
        <f t="shared" si="18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4">
        <f t="shared" si="19"/>
        <v>42341.958923611113</v>
      </c>
      <c r="L233" s="14">
        <f t="shared" si="20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21"/>
        <v>0</v>
      </c>
      <c r="R233" s="8" t="e">
        <f t="shared" si="22"/>
        <v>#DIV/0!</v>
      </c>
      <c r="S233" t="str">
        <f t="shared" si="23"/>
        <v>film &amp; video</v>
      </c>
      <c r="T233" t="str">
        <f t="shared" si="18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4">
        <f t="shared" si="19"/>
        <v>42032.82576388889</v>
      </c>
      <c r="L234" s="14">
        <f t="shared" si="20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21"/>
        <v>2.75E-2</v>
      </c>
      <c r="R234" s="8">
        <f t="shared" si="22"/>
        <v>15.714285714285714</v>
      </c>
      <c r="S234" t="str">
        <f t="shared" si="23"/>
        <v>film &amp; video</v>
      </c>
      <c r="T234" t="str">
        <f t="shared" si="18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4">
        <f t="shared" si="19"/>
        <v>42612.911712962959</v>
      </c>
      <c r="L235" s="14">
        <f t="shared" si="20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21"/>
        <v>0</v>
      </c>
      <c r="R235" s="8" t="e">
        <f t="shared" si="22"/>
        <v>#DIV/0!</v>
      </c>
      <c r="S235" t="str">
        <f t="shared" si="23"/>
        <v>film &amp; video</v>
      </c>
      <c r="T235" t="str">
        <f t="shared" si="18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4">
        <f t="shared" si="19"/>
        <v>42136.035405092596</v>
      </c>
      <c r="L236" s="14">
        <f t="shared" si="20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21"/>
        <v>0.40100000000000002</v>
      </c>
      <c r="R236" s="8">
        <f t="shared" si="22"/>
        <v>80.2</v>
      </c>
      <c r="S236" t="str">
        <f t="shared" si="23"/>
        <v>film &amp; video</v>
      </c>
      <c r="T236" t="str">
        <f t="shared" si="18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4">
        <f t="shared" si="19"/>
        <v>42164.908530092594</v>
      </c>
      <c r="L237" s="14">
        <f t="shared" si="20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21"/>
        <v>0</v>
      </c>
      <c r="R237" s="8" t="e">
        <f t="shared" si="22"/>
        <v>#DIV/0!</v>
      </c>
      <c r="S237" t="str">
        <f t="shared" si="23"/>
        <v>film &amp; video</v>
      </c>
      <c r="T237" t="str">
        <f t="shared" si="18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4">
        <f t="shared" si="19"/>
        <v>42321.08447916666</v>
      </c>
      <c r="L238" s="14">
        <f t="shared" si="20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21"/>
        <v>0</v>
      </c>
      <c r="R238" s="8" t="e">
        <f t="shared" si="22"/>
        <v>#DIV/0!</v>
      </c>
      <c r="S238" t="str">
        <f t="shared" si="23"/>
        <v>film &amp; video</v>
      </c>
      <c r="T238" t="str">
        <f t="shared" si="18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4">
        <f t="shared" si="19"/>
        <v>42377.577187499999</v>
      </c>
      <c r="L239" s="14">
        <f t="shared" si="20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21"/>
        <v>3.3333333333333335E-3</v>
      </c>
      <c r="R239" s="8">
        <f t="shared" si="22"/>
        <v>50</v>
      </c>
      <c r="S239" t="str">
        <f t="shared" si="23"/>
        <v>film &amp; video</v>
      </c>
      <c r="T239" t="str">
        <f t="shared" si="18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4">
        <f t="shared" si="19"/>
        <v>42713.962499999994</v>
      </c>
      <c r="L240" s="14">
        <f t="shared" si="20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21"/>
        <v>0</v>
      </c>
      <c r="R240" s="8" t="e">
        <f t="shared" si="22"/>
        <v>#DIV/0!</v>
      </c>
      <c r="S240" t="str">
        <f t="shared" si="23"/>
        <v>film &amp; video</v>
      </c>
      <c r="T240" t="str">
        <f t="shared" si="18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4">
        <f t="shared" si="19"/>
        <v>42297.110300925924</v>
      </c>
      <c r="L241" s="14">
        <f t="shared" si="20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21"/>
        <v>0.25</v>
      </c>
      <c r="R241" s="8">
        <f t="shared" si="22"/>
        <v>50</v>
      </c>
      <c r="S241" t="str">
        <f t="shared" si="23"/>
        <v>film &amp; video</v>
      </c>
      <c r="T241" t="str">
        <f t="shared" si="18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4">
        <f t="shared" si="19"/>
        <v>41354.708460648151</v>
      </c>
      <c r="L242" s="14">
        <f t="shared" si="20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21"/>
        <v>1.0763413333333334</v>
      </c>
      <c r="R242" s="8">
        <f t="shared" si="22"/>
        <v>117.84759124087591</v>
      </c>
      <c r="S242" t="str">
        <f t="shared" si="23"/>
        <v>film &amp; video</v>
      </c>
      <c r="T242" t="str">
        <f t="shared" si="18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4">
        <f t="shared" si="19"/>
        <v>41949.697962962964</v>
      </c>
      <c r="L243" s="14">
        <f t="shared" si="20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21"/>
        <v>1.1263736263736264</v>
      </c>
      <c r="R243" s="8">
        <f t="shared" si="22"/>
        <v>109.04255319148936</v>
      </c>
      <c r="S243" t="str">
        <f t="shared" si="23"/>
        <v>film &amp; video</v>
      </c>
      <c r="T243" t="str">
        <f t="shared" si="18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4">
        <f t="shared" si="19"/>
        <v>40862.492939814816</v>
      </c>
      <c r="L244" s="14">
        <f t="shared" si="20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21"/>
        <v>1.1346153846153846</v>
      </c>
      <c r="R244" s="8">
        <f t="shared" si="22"/>
        <v>73.019801980198025</v>
      </c>
      <c r="S244" t="str">
        <f t="shared" si="23"/>
        <v>film &amp; video</v>
      </c>
      <c r="T244" t="str">
        <f t="shared" si="18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4">
        <f t="shared" si="19"/>
        <v>41662.047500000001</v>
      </c>
      <c r="L245" s="14">
        <f t="shared" si="20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21"/>
        <v>1.0259199999999999</v>
      </c>
      <c r="R245" s="8">
        <f t="shared" si="22"/>
        <v>78.195121951219505</v>
      </c>
      <c r="S245" t="str">
        <f t="shared" si="23"/>
        <v>film &amp; video</v>
      </c>
      <c r="T245" t="str">
        <f t="shared" si="18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4">
        <f t="shared" si="19"/>
        <v>40213.323599537034</v>
      </c>
      <c r="L246" s="14">
        <f t="shared" si="20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21"/>
        <v>1.1375714285714287</v>
      </c>
      <c r="R246" s="8">
        <f t="shared" si="22"/>
        <v>47.398809523809526</v>
      </c>
      <c r="S246" t="str">
        <f t="shared" si="23"/>
        <v>film &amp; video</v>
      </c>
      <c r="T246" t="str">
        <f t="shared" si="18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4">
        <f t="shared" si="19"/>
        <v>41107.053067129629</v>
      </c>
      <c r="L247" s="14">
        <f t="shared" si="20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21"/>
        <v>1.0371999999999999</v>
      </c>
      <c r="R247" s="8">
        <f t="shared" si="22"/>
        <v>54.020833333333336</v>
      </c>
      <c r="S247" t="str">
        <f t="shared" si="23"/>
        <v>film &amp; video</v>
      </c>
      <c r="T247" t="str">
        <f t="shared" si="18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4">
        <f t="shared" si="19"/>
        <v>40480.363483796296</v>
      </c>
      <c r="L248" s="14">
        <f t="shared" si="20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21"/>
        <v>3.0546000000000002</v>
      </c>
      <c r="R248" s="8">
        <f t="shared" si="22"/>
        <v>68.488789237668158</v>
      </c>
      <c r="S248" t="str">
        <f t="shared" si="23"/>
        <v>film &amp; video</v>
      </c>
      <c r="T248" t="str">
        <f t="shared" si="18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4">
        <f t="shared" si="19"/>
        <v>40430.604328703703</v>
      </c>
      <c r="L249" s="14">
        <f t="shared" si="20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21"/>
        <v>1.341</v>
      </c>
      <c r="R249" s="8">
        <f t="shared" si="22"/>
        <v>108.14516129032258</v>
      </c>
      <c r="S249" t="str">
        <f t="shared" si="23"/>
        <v>film &amp; video</v>
      </c>
      <c r="T249" t="str">
        <f t="shared" si="18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4">
        <f t="shared" si="19"/>
        <v>40870.774409722224</v>
      </c>
      <c r="L250" s="14">
        <f t="shared" si="20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21"/>
        <v>1.0133294117647058</v>
      </c>
      <c r="R250" s="8">
        <f t="shared" si="22"/>
        <v>589.95205479452056</v>
      </c>
      <c r="S250" t="str">
        <f t="shared" si="23"/>
        <v>film &amp; video</v>
      </c>
      <c r="T250" t="str">
        <f t="shared" si="18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4">
        <f t="shared" si="19"/>
        <v>40332.923842592594</v>
      </c>
      <c r="L251" s="14">
        <f t="shared" si="20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21"/>
        <v>1.1292</v>
      </c>
      <c r="R251" s="8">
        <f t="shared" si="22"/>
        <v>48.051063829787232</v>
      </c>
      <c r="S251" t="str">
        <f t="shared" si="23"/>
        <v>film &amp; video</v>
      </c>
      <c r="T251" t="str">
        <f t="shared" si="18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4">
        <f t="shared" si="19"/>
        <v>41401.565868055557</v>
      </c>
      <c r="L252" s="14">
        <f t="shared" si="20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21"/>
        <v>1.0558333333333334</v>
      </c>
      <c r="R252" s="8">
        <f t="shared" si="22"/>
        <v>72.482837528604122</v>
      </c>
      <c r="S252" t="str">
        <f t="shared" si="23"/>
        <v>film &amp; video</v>
      </c>
      <c r="T252" t="str">
        <f t="shared" si="18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4">
        <f t="shared" si="19"/>
        <v>41013.787569444445</v>
      </c>
      <c r="L253" s="14">
        <f t="shared" si="20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21"/>
        <v>1.2557142857142858</v>
      </c>
      <c r="R253" s="8">
        <f t="shared" si="22"/>
        <v>57.077922077922075</v>
      </c>
      <c r="S253" t="str">
        <f t="shared" si="23"/>
        <v>film &amp; video</v>
      </c>
      <c r="T253" t="str">
        <f t="shared" si="18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4">
        <f t="shared" si="19"/>
        <v>40266.662708333337</v>
      </c>
      <c r="L254" s="14">
        <f t="shared" si="20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21"/>
        <v>1.8455999999999999</v>
      </c>
      <c r="R254" s="8">
        <f t="shared" si="22"/>
        <v>85.444444444444443</v>
      </c>
      <c r="S254" t="str">
        <f t="shared" si="23"/>
        <v>film &amp; video</v>
      </c>
      <c r="T254" t="str">
        <f t="shared" si="18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4">
        <f t="shared" si="19"/>
        <v>40924.650868055556</v>
      </c>
      <c r="L255" s="14">
        <f t="shared" si="20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21"/>
        <v>1.0073333333333334</v>
      </c>
      <c r="R255" s="8">
        <f t="shared" si="22"/>
        <v>215.85714285714286</v>
      </c>
      <c r="S255" t="str">
        <f t="shared" si="23"/>
        <v>film &amp; video</v>
      </c>
      <c r="T255" t="str">
        <f t="shared" si="18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4">
        <f t="shared" si="19"/>
        <v>42263.952662037031</v>
      </c>
      <c r="L256" s="14">
        <f t="shared" si="20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21"/>
        <v>1.1694724999999999</v>
      </c>
      <c r="R256" s="8">
        <f t="shared" si="22"/>
        <v>89.38643312101911</v>
      </c>
      <c r="S256" t="str">
        <f t="shared" si="23"/>
        <v>film &amp; video</v>
      </c>
      <c r="T256" t="str">
        <f t="shared" si="18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4">
        <f t="shared" si="19"/>
        <v>40588.526412037041</v>
      </c>
      <c r="L257" s="14">
        <f t="shared" si="20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21"/>
        <v>1.0673325</v>
      </c>
      <c r="R257" s="8">
        <f t="shared" si="22"/>
        <v>45.418404255319146</v>
      </c>
      <c r="S257" t="str">
        <f t="shared" si="23"/>
        <v>film &amp; video</v>
      </c>
      <c r="T257" t="str">
        <f t="shared" si="18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4">
        <f t="shared" si="19"/>
        <v>41319.769293981481</v>
      </c>
      <c r="L258" s="14">
        <f t="shared" si="20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21"/>
        <v>1.391</v>
      </c>
      <c r="R258" s="8">
        <f t="shared" si="22"/>
        <v>65.756363636363631</v>
      </c>
      <c r="S258" t="str">
        <f t="shared" si="23"/>
        <v>film &amp; video</v>
      </c>
      <c r="T258" t="str">
        <f t="shared" ref="T258:T321" si="24">RIGHT(P258,LEN(P258)-FIND("/",P258))</f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4">
        <f t="shared" ref="K259:K322" si="25">(((J259/60)/60)/24)+DATE(1970,1,1)</f>
        <v>42479.626875000002</v>
      </c>
      <c r="L259" s="14">
        <f t="shared" ref="L259:L322" si="26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27">E259/D259</f>
        <v>1.0672648571428571</v>
      </c>
      <c r="R259" s="8">
        <f t="shared" ref="R259:R322" si="28">E259/N259</f>
        <v>66.70405357142856</v>
      </c>
      <c r="S259" t="str">
        <f t="shared" ref="S259:S322" si="29">LEFT(P259,FIND("/",P259)-1)</f>
        <v>film &amp; video</v>
      </c>
      <c r="T259" t="str">
        <f t="shared" si="24"/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4">
        <f t="shared" si="25"/>
        <v>40682.051689814813</v>
      </c>
      <c r="L260" s="14">
        <f t="shared" si="26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7"/>
        <v>1.9114</v>
      </c>
      <c r="R260" s="8">
        <f t="shared" si="28"/>
        <v>83.345930232558146</v>
      </c>
      <c r="S260" t="str">
        <f t="shared" si="29"/>
        <v>film &amp; video</v>
      </c>
      <c r="T260" t="str">
        <f t="shared" si="24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4">
        <f t="shared" si="25"/>
        <v>42072.738067129627</v>
      </c>
      <c r="L261" s="14">
        <f t="shared" si="26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7"/>
        <v>1.3193789333333332</v>
      </c>
      <c r="R261" s="8">
        <f t="shared" si="28"/>
        <v>105.04609341825902</v>
      </c>
      <c r="S261" t="str">
        <f t="shared" si="29"/>
        <v>film &amp; video</v>
      </c>
      <c r="T261" t="str">
        <f t="shared" si="24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4">
        <f t="shared" si="25"/>
        <v>40330.755543981482</v>
      </c>
      <c r="L262" s="14">
        <f t="shared" si="26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27"/>
        <v>1.0640000000000001</v>
      </c>
      <c r="R262" s="8">
        <f t="shared" si="28"/>
        <v>120.90909090909091</v>
      </c>
      <c r="S262" t="str">
        <f t="shared" si="29"/>
        <v>film &amp; video</v>
      </c>
      <c r="T262" t="str">
        <f t="shared" si="24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4">
        <f t="shared" si="25"/>
        <v>41017.885462962964</v>
      </c>
      <c r="L263" s="14">
        <f t="shared" si="26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27"/>
        <v>1.0740000000000001</v>
      </c>
      <c r="R263" s="8">
        <f t="shared" si="28"/>
        <v>97.63636363636364</v>
      </c>
      <c r="S263" t="str">
        <f t="shared" si="29"/>
        <v>film &amp; video</v>
      </c>
      <c r="T263" t="str">
        <f t="shared" si="24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4">
        <f t="shared" si="25"/>
        <v>40555.24800925926</v>
      </c>
      <c r="L264" s="14">
        <f t="shared" si="26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7"/>
        <v>2.4</v>
      </c>
      <c r="R264" s="8">
        <f t="shared" si="28"/>
        <v>41.379310344827587</v>
      </c>
      <c r="S264" t="str">
        <f t="shared" si="29"/>
        <v>film &amp; video</v>
      </c>
      <c r="T264" t="str">
        <f t="shared" si="24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4">
        <f t="shared" si="25"/>
        <v>41149.954791666663</v>
      </c>
      <c r="L265" s="14">
        <f t="shared" si="26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7"/>
        <v>1.1808107999999999</v>
      </c>
      <c r="R265" s="8">
        <f t="shared" si="28"/>
        <v>30.654485981308412</v>
      </c>
      <c r="S265" t="str">
        <f t="shared" si="29"/>
        <v>film &amp; video</v>
      </c>
      <c r="T265" t="str">
        <f t="shared" si="24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4">
        <f t="shared" si="25"/>
        <v>41010.620312500003</v>
      </c>
      <c r="L266" s="14">
        <f t="shared" si="26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7"/>
        <v>1.1819999999999999</v>
      </c>
      <c r="R266" s="8">
        <f t="shared" si="28"/>
        <v>64.945054945054949</v>
      </c>
      <c r="S266" t="str">
        <f t="shared" si="29"/>
        <v>film &amp; video</v>
      </c>
      <c r="T266" t="str">
        <f t="shared" si="24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4">
        <f t="shared" si="25"/>
        <v>40267.245717592588</v>
      </c>
      <c r="L267" s="14">
        <f t="shared" si="26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27"/>
        <v>1.111</v>
      </c>
      <c r="R267" s="8">
        <f t="shared" si="28"/>
        <v>95.775862068965523</v>
      </c>
      <c r="S267" t="str">
        <f t="shared" si="29"/>
        <v>film &amp; video</v>
      </c>
      <c r="T267" t="str">
        <f t="shared" si="24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4">
        <f t="shared" si="25"/>
        <v>40205.174849537041</v>
      </c>
      <c r="L268" s="14">
        <f t="shared" si="26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27"/>
        <v>1.4550000000000001</v>
      </c>
      <c r="R268" s="8">
        <f t="shared" si="28"/>
        <v>40.416666666666664</v>
      </c>
      <c r="S268" t="str">
        <f t="shared" si="29"/>
        <v>film &amp; video</v>
      </c>
      <c r="T268" t="str">
        <f t="shared" si="24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4">
        <f t="shared" si="25"/>
        <v>41785.452534722222</v>
      </c>
      <c r="L269" s="14">
        <f t="shared" si="26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7"/>
        <v>1.3162883248730965</v>
      </c>
      <c r="R269" s="8">
        <f t="shared" si="28"/>
        <v>78.578424242424248</v>
      </c>
      <c r="S269" t="str">
        <f t="shared" si="29"/>
        <v>film &amp; video</v>
      </c>
      <c r="T269" t="str">
        <f t="shared" si="24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4">
        <f t="shared" si="25"/>
        <v>40809.15252314815</v>
      </c>
      <c r="L270" s="14">
        <f t="shared" si="26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27"/>
        <v>1.1140000000000001</v>
      </c>
      <c r="R270" s="8">
        <f t="shared" si="28"/>
        <v>50.18018018018018</v>
      </c>
      <c r="S270" t="str">
        <f t="shared" si="29"/>
        <v>film &amp; video</v>
      </c>
      <c r="T270" t="str">
        <f t="shared" si="24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4">
        <f t="shared" si="25"/>
        <v>42758.197013888886</v>
      </c>
      <c r="L271" s="14">
        <f t="shared" si="26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7"/>
        <v>1.4723377</v>
      </c>
      <c r="R271" s="8">
        <f t="shared" si="28"/>
        <v>92.251735588972423</v>
      </c>
      <c r="S271" t="str">
        <f t="shared" si="29"/>
        <v>film &amp; video</v>
      </c>
      <c r="T271" t="str">
        <f t="shared" si="24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4">
        <f t="shared" si="25"/>
        <v>40637.866550925923</v>
      </c>
      <c r="L272" s="14">
        <f t="shared" si="26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27"/>
        <v>1.5260869565217392</v>
      </c>
      <c r="R272" s="8">
        <f t="shared" si="28"/>
        <v>57.540983606557376</v>
      </c>
      <c r="S272" t="str">
        <f t="shared" si="29"/>
        <v>film &amp; video</v>
      </c>
      <c r="T272" t="str">
        <f t="shared" si="24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4">
        <f t="shared" si="25"/>
        <v>41612.10024305556</v>
      </c>
      <c r="L273" s="14">
        <f t="shared" si="26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7"/>
        <v>1.0468</v>
      </c>
      <c r="R273" s="8">
        <f t="shared" si="28"/>
        <v>109.42160278745645</v>
      </c>
      <c r="S273" t="str">
        <f t="shared" si="29"/>
        <v>film &amp; video</v>
      </c>
      <c r="T273" t="str">
        <f t="shared" si="24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4">
        <f t="shared" si="25"/>
        <v>40235.900358796294</v>
      </c>
      <c r="L274" s="14">
        <f t="shared" si="26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27"/>
        <v>1.7743366666666667</v>
      </c>
      <c r="R274" s="8">
        <f t="shared" si="28"/>
        <v>81.892461538461546</v>
      </c>
      <c r="S274" t="str">
        <f t="shared" si="29"/>
        <v>film &amp; video</v>
      </c>
      <c r="T274" t="str">
        <f t="shared" si="24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4">
        <f t="shared" si="25"/>
        <v>40697.498449074075</v>
      </c>
      <c r="L275" s="14">
        <f t="shared" si="26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7"/>
        <v>1.077758</v>
      </c>
      <c r="R275" s="8">
        <f t="shared" si="28"/>
        <v>45.667711864406776</v>
      </c>
      <c r="S275" t="str">
        <f t="shared" si="29"/>
        <v>film &amp; video</v>
      </c>
      <c r="T275" t="str">
        <f t="shared" si="24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4">
        <f t="shared" si="25"/>
        <v>40969.912372685183</v>
      </c>
      <c r="L276" s="14">
        <f t="shared" si="26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27"/>
        <v>1.56</v>
      </c>
      <c r="R276" s="8">
        <f t="shared" si="28"/>
        <v>55.221238938053098</v>
      </c>
      <c r="S276" t="str">
        <f t="shared" si="29"/>
        <v>film &amp; video</v>
      </c>
      <c r="T276" t="str">
        <f t="shared" si="24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4">
        <f t="shared" si="25"/>
        <v>41193.032013888893</v>
      </c>
      <c r="L277" s="14">
        <f t="shared" si="26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27"/>
        <v>1.08395</v>
      </c>
      <c r="R277" s="8">
        <f t="shared" si="28"/>
        <v>65.298192771084331</v>
      </c>
      <c r="S277" t="str">
        <f t="shared" si="29"/>
        <v>film &amp; video</v>
      </c>
      <c r="T277" t="str">
        <f t="shared" si="24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4">
        <f t="shared" si="25"/>
        <v>40967.081874999996</v>
      </c>
      <c r="L278" s="14">
        <f t="shared" si="26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27"/>
        <v>1.476</v>
      </c>
      <c r="R278" s="8">
        <f t="shared" si="28"/>
        <v>95.225806451612897</v>
      </c>
      <c r="S278" t="str">
        <f t="shared" si="29"/>
        <v>film &amp; video</v>
      </c>
      <c r="T278" t="str">
        <f t="shared" si="24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4">
        <f t="shared" si="25"/>
        <v>42117.891423611116</v>
      </c>
      <c r="L279" s="14">
        <f t="shared" si="26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7"/>
        <v>1.1038153846153846</v>
      </c>
      <c r="R279" s="8">
        <f t="shared" si="28"/>
        <v>75.444794952681391</v>
      </c>
      <c r="S279" t="str">
        <f t="shared" si="29"/>
        <v>film &amp; video</v>
      </c>
      <c r="T279" t="str">
        <f t="shared" si="24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4">
        <f t="shared" si="25"/>
        <v>41164.040960648148</v>
      </c>
      <c r="L280" s="14">
        <f t="shared" si="26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7"/>
        <v>1.5034814814814814</v>
      </c>
      <c r="R280" s="8">
        <f t="shared" si="28"/>
        <v>97.816867469879512</v>
      </c>
      <c r="S280" t="str">
        <f t="shared" si="29"/>
        <v>film &amp; video</v>
      </c>
      <c r="T280" t="str">
        <f t="shared" si="24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4">
        <f t="shared" si="25"/>
        <v>42759.244166666671</v>
      </c>
      <c r="L281" s="14">
        <f t="shared" si="26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27"/>
        <v>1.5731829411764706</v>
      </c>
      <c r="R281" s="8">
        <f t="shared" si="28"/>
        <v>87.685606557377056</v>
      </c>
      <c r="S281" t="str">
        <f t="shared" si="29"/>
        <v>film &amp; video</v>
      </c>
      <c r="T281" t="str">
        <f t="shared" si="24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4">
        <f t="shared" si="25"/>
        <v>41744.590682870366</v>
      </c>
      <c r="L282" s="14">
        <f t="shared" si="26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7"/>
        <v>1.5614399999999999</v>
      </c>
      <c r="R282" s="8">
        <f t="shared" si="28"/>
        <v>54.748948106591868</v>
      </c>
      <c r="S282" t="str">
        <f t="shared" si="29"/>
        <v>film &amp; video</v>
      </c>
      <c r="T282" t="str">
        <f t="shared" si="24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4">
        <f t="shared" si="25"/>
        <v>39950.163344907407</v>
      </c>
      <c r="L283" s="14">
        <f t="shared" si="26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27"/>
        <v>1.2058763636363636</v>
      </c>
      <c r="R283" s="8">
        <f t="shared" si="28"/>
        <v>83.953417721518989</v>
      </c>
      <c r="S283" t="str">
        <f t="shared" si="29"/>
        <v>film &amp; video</v>
      </c>
      <c r="T283" t="str">
        <f t="shared" si="24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4">
        <f t="shared" si="25"/>
        <v>40194.920046296298</v>
      </c>
      <c r="L284" s="14">
        <f t="shared" si="26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27"/>
        <v>1.0118888888888888</v>
      </c>
      <c r="R284" s="8">
        <f t="shared" si="28"/>
        <v>254.38547486033519</v>
      </c>
      <c r="S284" t="str">
        <f t="shared" si="29"/>
        <v>film &amp; video</v>
      </c>
      <c r="T284" t="str">
        <f t="shared" si="24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4">
        <f t="shared" si="25"/>
        <v>40675.71</v>
      </c>
      <c r="L285" s="14">
        <f t="shared" si="26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27"/>
        <v>1.142725</v>
      </c>
      <c r="R285" s="8">
        <f t="shared" si="28"/>
        <v>101.8269801980198</v>
      </c>
      <c r="S285" t="str">
        <f t="shared" si="29"/>
        <v>film &amp; video</v>
      </c>
      <c r="T285" t="str">
        <f t="shared" si="24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4">
        <f t="shared" si="25"/>
        <v>40904.738194444442</v>
      </c>
      <c r="L286" s="14">
        <f t="shared" si="26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7"/>
        <v>1.0462615</v>
      </c>
      <c r="R286" s="8">
        <f t="shared" si="28"/>
        <v>55.066394736842106</v>
      </c>
      <c r="S286" t="str">
        <f t="shared" si="29"/>
        <v>film &amp; video</v>
      </c>
      <c r="T286" t="str">
        <f t="shared" si="24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4">
        <f t="shared" si="25"/>
        <v>41506.756111111114</v>
      </c>
      <c r="L287" s="14">
        <f t="shared" si="26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7"/>
        <v>2.2882507142857142</v>
      </c>
      <c r="R287" s="8">
        <f t="shared" si="28"/>
        <v>56.901438721136763</v>
      </c>
      <c r="S287" t="str">
        <f t="shared" si="29"/>
        <v>film &amp; video</v>
      </c>
      <c r="T287" t="str">
        <f t="shared" si="24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4">
        <f t="shared" si="25"/>
        <v>41313.816249999996</v>
      </c>
      <c r="L288" s="14">
        <f t="shared" si="26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27"/>
        <v>1.0915333333333332</v>
      </c>
      <c r="R288" s="8">
        <f t="shared" si="28"/>
        <v>121.28148148148148</v>
      </c>
      <c r="S288" t="str">
        <f t="shared" si="29"/>
        <v>film &amp; video</v>
      </c>
      <c r="T288" t="str">
        <f t="shared" si="24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4">
        <f t="shared" si="25"/>
        <v>41184.277986111112</v>
      </c>
      <c r="L289" s="14">
        <f t="shared" si="26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27"/>
        <v>1.7629999999999999</v>
      </c>
      <c r="R289" s="8">
        <f t="shared" si="28"/>
        <v>91.189655172413794</v>
      </c>
      <c r="S289" t="str">
        <f t="shared" si="29"/>
        <v>film &amp; video</v>
      </c>
      <c r="T289" t="str">
        <f t="shared" si="24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4">
        <f t="shared" si="25"/>
        <v>41051.168900462959</v>
      </c>
      <c r="L290" s="14">
        <f t="shared" si="26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7"/>
        <v>1.0321061999999999</v>
      </c>
      <c r="R290" s="8">
        <f t="shared" si="28"/>
        <v>115.44812080536913</v>
      </c>
      <c r="S290" t="str">
        <f t="shared" si="29"/>
        <v>film &amp; video</v>
      </c>
      <c r="T290" t="str">
        <f t="shared" si="24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4">
        <f t="shared" si="25"/>
        <v>41550.456412037034</v>
      </c>
      <c r="L291" s="14">
        <f t="shared" si="26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7"/>
        <v>1.0482</v>
      </c>
      <c r="R291" s="8">
        <f t="shared" si="28"/>
        <v>67.771551724137936</v>
      </c>
      <c r="S291" t="str">
        <f t="shared" si="29"/>
        <v>film &amp; video</v>
      </c>
      <c r="T291" t="str">
        <f t="shared" si="24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4">
        <f t="shared" si="25"/>
        <v>40526.36917824074</v>
      </c>
      <c r="L292" s="14">
        <f t="shared" si="26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27"/>
        <v>1.0668444444444445</v>
      </c>
      <c r="R292" s="8">
        <f t="shared" si="28"/>
        <v>28.576190476190476</v>
      </c>
      <c r="S292" t="str">
        <f t="shared" si="29"/>
        <v>film &amp; video</v>
      </c>
      <c r="T292" t="str">
        <f t="shared" si="24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4">
        <f t="shared" si="25"/>
        <v>41376.769050925926</v>
      </c>
      <c r="L293" s="14">
        <f t="shared" si="26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27"/>
        <v>1.2001999999999999</v>
      </c>
      <c r="R293" s="8">
        <f t="shared" si="28"/>
        <v>46.8828125</v>
      </c>
      <c r="S293" t="str">
        <f t="shared" si="29"/>
        <v>film &amp; video</v>
      </c>
      <c r="T293" t="str">
        <f t="shared" si="24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4">
        <f t="shared" si="25"/>
        <v>40812.803229166668</v>
      </c>
      <c r="L294" s="14">
        <f t="shared" si="26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27"/>
        <v>1.0150693333333334</v>
      </c>
      <c r="R294" s="8">
        <f t="shared" si="28"/>
        <v>154.42231237322514</v>
      </c>
      <c r="S294" t="str">
        <f t="shared" si="29"/>
        <v>film &amp; video</v>
      </c>
      <c r="T294" t="str">
        <f t="shared" si="24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4">
        <f t="shared" si="25"/>
        <v>41719.667986111112</v>
      </c>
      <c r="L295" s="14">
        <f t="shared" si="26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7"/>
        <v>1.0138461538461538</v>
      </c>
      <c r="R295" s="8">
        <f t="shared" si="28"/>
        <v>201.22137404580153</v>
      </c>
      <c r="S295" t="str">
        <f t="shared" si="29"/>
        <v>film &amp; video</v>
      </c>
      <c r="T295" t="str">
        <f t="shared" si="24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4">
        <f t="shared" si="25"/>
        <v>40343.084421296298</v>
      </c>
      <c r="L296" s="14">
        <f t="shared" si="26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27"/>
        <v>1</v>
      </c>
      <c r="R296" s="8">
        <f t="shared" si="28"/>
        <v>100</v>
      </c>
      <c r="S296" t="str">
        <f t="shared" si="29"/>
        <v>film &amp; video</v>
      </c>
      <c r="T296" t="str">
        <f t="shared" si="24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4">
        <f t="shared" si="25"/>
        <v>41519.004733796297</v>
      </c>
      <c r="L297" s="14">
        <f t="shared" si="26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27"/>
        <v>1.3310911999999999</v>
      </c>
      <c r="R297" s="8">
        <f t="shared" si="28"/>
        <v>100.08204511278196</v>
      </c>
      <c r="S297" t="str">
        <f t="shared" si="29"/>
        <v>film &amp; video</v>
      </c>
      <c r="T297" t="str">
        <f t="shared" si="24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4">
        <f t="shared" si="25"/>
        <v>41134.475497685184</v>
      </c>
      <c r="L298" s="14">
        <f t="shared" si="26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7"/>
        <v>1.187262</v>
      </c>
      <c r="R298" s="8">
        <f t="shared" si="28"/>
        <v>230.08953488372092</v>
      </c>
      <c r="S298" t="str">
        <f t="shared" si="29"/>
        <v>film &amp; video</v>
      </c>
      <c r="T298" t="str">
        <f t="shared" si="24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4">
        <f t="shared" si="25"/>
        <v>42089.72802083334</v>
      </c>
      <c r="L299" s="14">
        <f t="shared" si="26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27"/>
        <v>1.0064</v>
      </c>
      <c r="R299" s="8">
        <f t="shared" si="28"/>
        <v>141.74647887323943</v>
      </c>
      <c r="S299" t="str">
        <f t="shared" si="29"/>
        <v>film &amp; video</v>
      </c>
      <c r="T299" t="str">
        <f t="shared" si="24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4">
        <f t="shared" si="25"/>
        <v>41709.463518518518</v>
      </c>
      <c r="L300" s="14">
        <f t="shared" si="26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7"/>
        <v>1.089324126984127</v>
      </c>
      <c r="R300" s="8">
        <f t="shared" si="28"/>
        <v>56.344351395730705</v>
      </c>
      <c r="S300" t="str">
        <f t="shared" si="29"/>
        <v>film &amp; video</v>
      </c>
      <c r="T300" t="str">
        <f t="shared" si="24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4">
        <f t="shared" si="25"/>
        <v>40469.225231481483</v>
      </c>
      <c r="L301" s="14">
        <f t="shared" si="26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27"/>
        <v>1.789525</v>
      </c>
      <c r="R301" s="8">
        <f t="shared" si="28"/>
        <v>73.341188524590166</v>
      </c>
      <c r="S301" t="str">
        <f t="shared" si="29"/>
        <v>film &amp; video</v>
      </c>
      <c r="T301" t="str">
        <f t="shared" si="24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4">
        <f t="shared" si="25"/>
        <v>40626.959930555553</v>
      </c>
      <c r="L302" s="14">
        <f t="shared" si="26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7"/>
        <v>1.0172264</v>
      </c>
      <c r="R302" s="8">
        <f t="shared" si="28"/>
        <v>85.337785234899329</v>
      </c>
      <c r="S302" t="str">
        <f t="shared" si="29"/>
        <v>film &amp; video</v>
      </c>
      <c r="T302" t="str">
        <f t="shared" si="24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4">
        <f t="shared" si="25"/>
        <v>41312.737673611111</v>
      </c>
      <c r="L303" s="14">
        <f t="shared" si="26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27"/>
        <v>1.1873499999999999</v>
      </c>
      <c r="R303" s="8">
        <f t="shared" si="28"/>
        <v>61.496215139442228</v>
      </c>
      <c r="S303" t="str">
        <f t="shared" si="29"/>
        <v>film &amp; video</v>
      </c>
      <c r="T303" t="str">
        <f t="shared" si="24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4">
        <f t="shared" si="25"/>
        <v>40933.856921296298</v>
      </c>
      <c r="L304" s="14">
        <f t="shared" si="26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7"/>
        <v>1.0045999999999999</v>
      </c>
      <c r="R304" s="8">
        <f t="shared" si="28"/>
        <v>93.018518518518519</v>
      </c>
      <c r="S304" t="str">
        <f t="shared" si="29"/>
        <v>film &amp; video</v>
      </c>
      <c r="T304" t="str">
        <f t="shared" si="24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4">
        <f t="shared" si="25"/>
        <v>41032.071134259262</v>
      </c>
      <c r="L305" s="14">
        <f t="shared" si="26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7"/>
        <v>1.3746666666666667</v>
      </c>
      <c r="R305" s="8">
        <f t="shared" si="28"/>
        <v>50.292682926829265</v>
      </c>
      <c r="S305" t="str">
        <f t="shared" si="29"/>
        <v>film &amp; video</v>
      </c>
      <c r="T305" t="str">
        <f t="shared" si="24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4">
        <f t="shared" si="25"/>
        <v>41114.094872685186</v>
      </c>
      <c r="L306" s="14">
        <f t="shared" si="26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27"/>
        <v>2.3164705882352941</v>
      </c>
      <c r="R306" s="8">
        <f t="shared" si="28"/>
        <v>106.43243243243244</v>
      </c>
      <c r="S306" t="str">
        <f t="shared" si="29"/>
        <v>film &amp; video</v>
      </c>
      <c r="T306" t="str">
        <f t="shared" si="24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4">
        <f t="shared" si="25"/>
        <v>40948.630196759259</v>
      </c>
      <c r="L307" s="14">
        <f t="shared" si="26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7"/>
        <v>1.3033333333333332</v>
      </c>
      <c r="R307" s="8">
        <f t="shared" si="28"/>
        <v>51.719576719576722</v>
      </c>
      <c r="S307" t="str">
        <f t="shared" si="29"/>
        <v>film &amp; video</v>
      </c>
      <c r="T307" t="str">
        <f t="shared" si="24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4">
        <f t="shared" si="25"/>
        <v>41333.837187500001</v>
      </c>
      <c r="L308" s="14">
        <f t="shared" si="26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27"/>
        <v>2.9289999999999998</v>
      </c>
      <c r="R308" s="8">
        <f t="shared" si="28"/>
        <v>36.612499999999997</v>
      </c>
      <c r="S308" t="str">
        <f t="shared" si="29"/>
        <v>film &amp; video</v>
      </c>
      <c r="T308" t="str">
        <f t="shared" si="24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4">
        <f t="shared" si="25"/>
        <v>41282.944456018515</v>
      </c>
      <c r="L309" s="14">
        <f t="shared" si="26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7"/>
        <v>1.1131818181818183</v>
      </c>
      <c r="R309" s="8">
        <f t="shared" si="28"/>
        <v>42.517361111111114</v>
      </c>
      <c r="S309" t="str">
        <f t="shared" si="29"/>
        <v>film &amp; video</v>
      </c>
      <c r="T309" t="str">
        <f t="shared" si="24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4">
        <f t="shared" si="25"/>
        <v>40567.694560185184</v>
      </c>
      <c r="L310" s="14">
        <f t="shared" si="26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7"/>
        <v>1.0556666666666668</v>
      </c>
      <c r="R310" s="8">
        <f t="shared" si="28"/>
        <v>62.712871287128714</v>
      </c>
      <c r="S310" t="str">
        <f t="shared" si="29"/>
        <v>film &amp; video</v>
      </c>
      <c r="T310" t="str">
        <f t="shared" si="24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4">
        <f t="shared" si="25"/>
        <v>41134.751550925925</v>
      </c>
      <c r="L311" s="14">
        <f t="shared" si="26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7"/>
        <v>1.1894444444444445</v>
      </c>
      <c r="R311" s="8">
        <f t="shared" si="28"/>
        <v>89.957983193277315</v>
      </c>
      <c r="S311" t="str">
        <f t="shared" si="29"/>
        <v>film &amp; video</v>
      </c>
      <c r="T311" t="str">
        <f t="shared" si="24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4">
        <f t="shared" si="25"/>
        <v>40821.183136574073</v>
      </c>
      <c r="L312" s="14">
        <f t="shared" si="26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27"/>
        <v>1.04129</v>
      </c>
      <c r="R312" s="8">
        <f t="shared" si="28"/>
        <v>28.924722222222222</v>
      </c>
      <c r="S312" t="str">
        <f t="shared" si="29"/>
        <v>film &amp; video</v>
      </c>
      <c r="T312" t="str">
        <f t="shared" si="24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4">
        <f t="shared" si="25"/>
        <v>40868.219814814816</v>
      </c>
      <c r="L313" s="14">
        <f t="shared" si="26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27"/>
        <v>1.0410165</v>
      </c>
      <c r="R313" s="8">
        <f t="shared" si="28"/>
        <v>138.8022</v>
      </c>
      <c r="S313" t="str">
        <f t="shared" si="29"/>
        <v>film &amp; video</v>
      </c>
      <c r="T313" t="str">
        <f t="shared" si="24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4">
        <f t="shared" si="25"/>
        <v>41348.877685185187</v>
      </c>
      <c r="L314" s="14">
        <f t="shared" si="26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7"/>
        <v>1.1187499999999999</v>
      </c>
      <c r="R314" s="8">
        <f t="shared" si="28"/>
        <v>61.301369863013697</v>
      </c>
      <c r="S314" t="str">
        <f t="shared" si="29"/>
        <v>film &amp; video</v>
      </c>
      <c r="T314" t="str">
        <f t="shared" si="24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4">
        <f t="shared" si="25"/>
        <v>40357.227939814817</v>
      </c>
      <c r="L315" s="14">
        <f t="shared" si="26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27"/>
        <v>1.0473529411764706</v>
      </c>
      <c r="R315" s="8">
        <f t="shared" si="28"/>
        <v>80.202702702702709</v>
      </c>
      <c r="S315" t="str">
        <f t="shared" si="29"/>
        <v>film &amp; video</v>
      </c>
      <c r="T315" t="str">
        <f t="shared" si="24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4">
        <f t="shared" si="25"/>
        <v>41304.833194444444</v>
      </c>
      <c r="L316" s="14">
        <f t="shared" si="26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7"/>
        <v>3.8515000000000001</v>
      </c>
      <c r="R316" s="8">
        <f t="shared" si="28"/>
        <v>32.095833333333331</v>
      </c>
      <c r="S316" t="str">
        <f t="shared" si="29"/>
        <v>film &amp; video</v>
      </c>
      <c r="T316" t="str">
        <f t="shared" si="24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4">
        <f t="shared" si="25"/>
        <v>41113.77238425926</v>
      </c>
      <c r="L317" s="14">
        <f t="shared" si="26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7"/>
        <v>1.01248</v>
      </c>
      <c r="R317" s="8">
        <f t="shared" si="28"/>
        <v>200.88888888888889</v>
      </c>
      <c r="S317" t="str">
        <f t="shared" si="29"/>
        <v>film &amp; video</v>
      </c>
      <c r="T317" t="str">
        <f t="shared" si="24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4">
        <f t="shared" si="25"/>
        <v>41950.923576388886</v>
      </c>
      <c r="L318" s="14">
        <f t="shared" si="26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27"/>
        <v>1.1377333333333333</v>
      </c>
      <c r="R318" s="8">
        <f t="shared" si="28"/>
        <v>108.01265822784811</v>
      </c>
      <c r="S318" t="str">
        <f t="shared" si="29"/>
        <v>film &amp; video</v>
      </c>
      <c r="T318" t="str">
        <f t="shared" si="24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4">
        <f t="shared" si="25"/>
        <v>41589.676886574074</v>
      </c>
      <c r="L319" s="14">
        <f t="shared" si="26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7"/>
        <v>1.0080333333333333</v>
      </c>
      <c r="R319" s="8">
        <f t="shared" si="28"/>
        <v>95.699367088607602</v>
      </c>
      <c r="S319" t="str">
        <f t="shared" si="29"/>
        <v>film &amp; video</v>
      </c>
      <c r="T319" t="str">
        <f t="shared" si="24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4">
        <f t="shared" si="25"/>
        <v>41330.038784722223</v>
      </c>
      <c r="L320" s="14">
        <f t="shared" si="26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27"/>
        <v>2.8332000000000002</v>
      </c>
      <c r="R320" s="8">
        <f t="shared" si="28"/>
        <v>49.880281690140848</v>
      </c>
      <c r="S320" t="str">
        <f t="shared" si="29"/>
        <v>film &amp; video</v>
      </c>
      <c r="T320" t="str">
        <f t="shared" si="24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4">
        <f t="shared" si="25"/>
        <v>40123.83829861111</v>
      </c>
      <c r="L321" s="14">
        <f t="shared" si="26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27"/>
        <v>1.1268</v>
      </c>
      <c r="R321" s="8">
        <f t="shared" si="28"/>
        <v>110.47058823529412</v>
      </c>
      <c r="S321" t="str">
        <f t="shared" si="29"/>
        <v>film &amp; video</v>
      </c>
      <c r="T321" t="str">
        <f t="shared" si="24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4">
        <f t="shared" si="25"/>
        <v>42331.551307870366</v>
      </c>
      <c r="L322" s="14">
        <f t="shared" si="26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si="27"/>
        <v>1.0658000000000001</v>
      </c>
      <c r="R322" s="8">
        <f t="shared" si="28"/>
        <v>134.91139240506328</v>
      </c>
      <c r="S322" t="str">
        <f t="shared" si="29"/>
        <v>film &amp; video</v>
      </c>
      <c r="T322" t="str">
        <f t="shared" ref="T322:T385" si="30">RIGHT(P322,LEN(P322)-FIND("/",P322))</f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4">
        <f t="shared" ref="K323:K386" si="31">(((J323/60)/60)/24)+DATE(1970,1,1)</f>
        <v>42647.446597222224</v>
      </c>
      <c r="L323" s="14">
        <f t="shared" ref="L323:L386" si="32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33">E323/D323</f>
        <v>1.0266285714285714</v>
      </c>
      <c r="R323" s="8">
        <f t="shared" ref="R323:R386" si="34">E323/N323</f>
        <v>106.62314540059347</v>
      </c>
      <c r="S323" t="str">
        <f t="shared" ref="S323:S386" si="35">LEFT(P323,FIND("/",P323)-1)</f>
        <v>film &amp; video</v>
      </c>
      <c r="T323" t="str">
        <f t="shared" si="30"/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4">
        <f t="shared" si="31"/>
        <v>42473.57</v>
      </c>
      <c r="L324" s="14">
        <f t="shared" si="32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3"/>
        <v>1.0791200000000001</v>
      </c>
      <c r="R324" s="8">
        <f t="shared" si="34"/>
        <v>145.04301075268816</v>
      </c>
      <c r="S324" t="str">
        <f t="shared" si="35"/>
        <v>film &amp; video</v>
      </c>
      <c r="T324" t="str">
        <f t="shared" si="30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4">
        <f t="shared" si="31"/>
        <v>42697.32136574074</v>
      </c>
      <c r="L325" s="14">
        <f t="shared" si="32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33"/>
        <v>1.2307407407407407</v>
      </c>
      <c r="R325" s="8">
        <f t="shared" si="34"/>
        <v>114.58620689655173</v>
      </c>
      <c r="S325" t="str">
        <f t="shared" si="35"/>
        <v>film &amp; video</v>
      </c>
      <c r="T325" t="str">
        <f t="shared" si="30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4">
        <f t="shared" si="31"/>
        <v>42184.626250000001</v>
      </c>
      <c r="L326" s="14">
        <f t="shared" si="32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3"/>
        <v>1.016</v>
      </c>
      <c r="R326" s="8">
        <f t="shared" si="34"/>
        <v>105.3170731707317</v>
      </c>
      <c r="S326" t="str">
        <f t="shared" si="35"/>
        <v>film &amp; video</v>
      </c>
      <c r="T326" t="str">
        <f t="shared" si="30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4">
        <f t="shared" si="31"/>
        <v>42689.187881944439</v>
      </c>
      <c r="L327" s="14">
        <f t="shared" si="32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3"/>
        <v>1.04396</v>
      </c>
      <c r="R327" s="8">
        <f t="shared" si="34"/>
        <v>70.921195652173907</v>
      </c>
      <c r="S327" t="str">
        <f t="shared" si="35"/>
        <v>film &amp; video</v>
      </c>
      <c r="T327" t="str">
        <f t="shared" si="30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4">
        <f t="shared" si="31"/>
        <v>42775.314884259264</v>
      </c>
      <c r="L328" s="14">
        <f t="shared" si="32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3"/>
        <v>1.1292973333333334</v>
      </c>
      <c r="R328" s="8">
        <f t="shared" si="34"/>
        <v>147.17167680278018</v>
      </c>
      <c r="S328" t="str">
        <f t="shared" si="35"/>
        <v>film &amp; video</v>
      </c>
      <c r="T328" t="str">
        <f t="shared" si="30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4">
        <f t="shared" si="31"/>
        <v>42058.235289351855</v>
      </c>
      <c r="L329" s="14">
        <f t="shared" si="32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33"/>
        <v>1.3640000000000001</v>
      </c>
      <c r="R329" s="8">
        <f t="shared" si="34"/>
        <v>160.47058823529412</v>
      </c>
      <c r="S329" t="str">
        <f t="shared" si="35"/>
        <v>film &amp; video</v>
      </c>
      <c r="T329" t="str">
        <f t="shared" si="30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4">
        <f t="shared" si="31"/>
        <v>42278.946620370371</v>
      </c>
      <c r="L330" s="14">
        <f t="shared" si="32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33"/>
        <v>1.036144</v>
      </c>
      <c r="R330" s="8">
        <f t="shared" si="34"/>
        <v>156.04578313253012</v>
      </c>
      <c r="S330" t="str">
        <f t="shared" si="35"/>
        <v>film &amp; video</v>
      </c>
      <c r="T330" t="str">
        <f t="shared" si="30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4">
        <f t="shared" si="31"/>
        <v>42291.46674768519</v>
      </c>
      <c r="L331" s="14">
        <f t="shared" si="32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33"/>
        <v>1.0549999999999999</v>
      </c>
      <c r="R331" s="8">
        <f t="shared" si="34"/>
        <v>63.17365269461078</v>
      </c>
      <c r="S331" t="str">
        <f t="shared" si="35"/>
        <v>film &amp; video</v>
      </c>
      <c r="T331" t="str">
        <f t="shared" si="30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4">
        <f t="shared" si="31"/>
        <v>41379.515775462962</v>
      </c>
      <c r="L332" s="14">
        <f t="shared" si="32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33"/>
        <v>1.0182857142857142</v>
      </c>
      <c r="R332" s="8">
        <f t="shared" si="34"/>
        <v>104.82352941176471</v>
      </c>
      <c r="S332" t="str">
        <f t="shared" si="35"/>
        <v>film &amp; video</v>
      </c>
      <c r="T332" t="str">
        <f t="shared" si="30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4">
        <f t="shared" si="31"/>
        <v>42507.581412037034</v>
      </c>
      <c r="L333" s="14">
        <f t="shared" si="32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3"/>
        <v>1.0660499999999999</v>
      </c>
      <c r="R333" s="8">
        <f t="shared" si="34"/>
        <v>97.356164383561648</v>
      </c>
      <c r="S333" t="str">
        <f t="shared" si="35"/>
        <v>film &amp; video</v>
      </c>
      <c r="T333" t="str">
        <f t="shared" si="30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4">
        <f t="shared" si="31"/>
        <v>42263.680289351847</v>
      </c>
      <c r="L334" s="14">
        <f t="shared" si="32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33"/>
        <v>1.13015</v>
      </c>
      <c r="R334" s="8">
        <f t="shared" si="34"/>
        <v>203.63063063063063</v>
      </c>
      <c r="S334" t="str">
        <f t="shared" si="35"/>
        <v>film &amp; video</v>
      </c>
      <c r="T334" t="str">
        <f t="shared" si="30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4">
        <f t="shared" si="31"/>
        <v>42437.636469907404</v>
      </c>
      <c r="L335" s="14">
        <f t="shared" si="32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3"/>
        <v>1.252275</v>
      </c>
      <c r="R335" s="8">
        <f t="shared" si="34"/>
        <v>188.31203007518798</v>
      </c>
      <c r="S335" t="str">
        <f t="shared" si="35"/>
        <v>film &amp; video</v>
      </c>
      <c r="T335" t="str">
        <f t="shared" si="30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4">
        <f t="shared" si="31"/>
        <v>42101.682372685187</v>
      </c>
      <c r="L336" s="14">
        <f t="shared" si="32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33"/>
        <v>1.0119</v>
      </c>
      <c r="R336" s="8">
        <f t="shared" si="34"/>
        <v>146.65217391304347</v>
      </c>
      <c r="S336" t="str">
        <f t="shared" si="35"/>
        <v>film &amp; video</v>
      </c>
      <c r="T336" t="str">
        <f t="shared" si="30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4">
        <f t="shared" si="31"/>
        <v>42101.737442129626</v>
      </c>
      <c r="L337" s="14">
        <f t="shared" si="32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33"/>
        <v>1.0276470588235294</v>
      </c>
      <c r="R337" s="8">
        <f t="shared" si="34"/>
        <v>109.1875</v>
      </c>
      <c r="S337" t="str">
        <f t="shared" si="35"/>
        <v>film &amp; video</v>
      </c>
      <c r="T337" t="str">
        <f t="shared" si="30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4">
        <f t="shared" si="31"/>
        <v>42291.596273148149</v>
      </c>
      <c r="L338" s="14">
        <f t="shared" si="32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33"/>
        <v>1.1683911999999999</v>
      </c>
      <c r="R338" s="8">
        <f t="shared" si="34"/>
        <v>59.249046653144013</v>
      </c>
      <c r="S338" t="str">
        <f t="shared" si="35"/>
        <v>film &amp; video</v>
      </c>
      <c r="T338" t="str">
        <f t="shared" si="30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4">
        <f t="shared" si="31"/>
        <v>42047.128564814819</v>
      </c>
      <c r="L339" s="14">
        <f t="shared" si="32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33"/>
        <v>1.0116833333333335</v>
      </c>
      <c r="R339" s="8">
        <f t="shared" si="34"/>
        <v>97.904838709677421</v>
      </c>
      <c r="S339" t="str">
        <f t="shared" si="35"/>
        <v>film &amp; video</v>
      </c>
      <c r="T339" t="str">
        <f t="shared" si="30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4">
        <f t="shared" si="31"/>
        <v>42559.755671296298</v>
      </c>
      <c r="L340" s="14">
        <f t="shared" si="32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33"/>
        <v>1.1013360000000001</v>
      </c>
      <c r="R340" s="8">
        <f t="shared" si="34"/>
        <v>70.000169491525426</v>
      </c>
      <c r="S340" t="str">
        <f t="shared" si="35"/>
        <v>film &amp; video</v>
      </c>
      <c r="T340" t="str">
        <f t="shared" si="30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4">
        <f t="shared" si="31"/>
        <v>42093.760046296295</v>
      </c>
      <c r="L341" s="14">
        <f t="shared" si="32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3"/>
        <v>1.0808333333333333</v>
      </c>
      <c r="R341" s="8">
        <f t="shared" si="34"/>
        <v>72.865168539325836</v>
      </c>
      <c r="S341" t="str">
        <f t="shared" si="35"/>
        <v>film &amp; video</v>
      </c>
      <c r="T341" t="str">
        <f t="shared" si="30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4">
        <f t="shared" si="31"/>
        <v>42772.669062500005</v>
      </c>
      <c r="L342" s="14">
        <f t="shared" si="32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3"/>
        <v>1.2502285714285715</v>
      </c>
      <c r="R342" s="8">
        <f t="shared" si="34"/>
        <v>146.34782608695653</v>
      </c>
      <c r="S342" t="str">
        <f t="shared" si="35"/>
        <v>film &amp; video</v>
      </c>
      <c r="T342" t="str">
        <f t="shared" si="30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4">
        <f t="shared" si="31"/>
        <v>41894.879606481481</v>
      </c>
      <c r="L343" s="14">
        <f t="shared" si="32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33"/>
        <v>1.0671428571428572</v>
      </c>
      <c r="R343" s="8">
        <f t="shared" si="34"/>
        <v>67.909090909090907</v>
      </c>
      <c r="S343" t="str">
        <f t="shared" si="35"/>
        <v>film &amp; video</v>
      </c>
      <c r="T343" t="str">
        <f t="shared" si="30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4">
        <f t="shared" si="31"/>
        <v>42459.780844907407</v>
      </c>
      <c r="L344" s="14">
        <f t="shared" si="32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3"/>
        <v>1.0036639999999999</v>
      </c>
      <c r="R344" s="8">
        <f t="shared" si="34"/>
        <v>169.85083076923075</v>
      </c>
      <c r="S344" t="str">
        <f t="shared" si="35"/>
        <v>film &amp; video</v>
      </c>
      <c r="T344" t="str">
        <f t="shared" si="30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4">
        <f t="shared" si="31"/>
        <v>41926.73778935185</v>
      </c>
      <c r="L345" s="14">
        <f t="shared" si="32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3"/>
        <v>1.0202863333333334</v>
      </c>
      <c r="R345" s="8">
        <f t="shared" si="34"/>
        <v>58.413339694656486</v>
      </c>
      <c r="S345" t="str">
        <f t="shared" si="35"/>
        <v>film &amp; video</v>
      </c>
      <c r="T345" t="str">
        <f t="shared" si="30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4">
        <f t="shared" si="31"/>
        <v>42111.970995370371</v>
      </c>
      <c r="L346" s="14">
        <f t="shared" si="32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33"/>
        <v>1.0208358208955224</v>
      </c>
      <c r="R346" s="8">
        <f t="shared" si="34"/>
        <v>119.99298245614035</v>
      </c>
      <c r="S346" t="str">
        <f t="shared" si="35"/>
        <v>film &amp; video</v>
      </c>
      <c r="T346" t="str">
        <f t="shared" si="30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4">
        <f t="shared" si="31"/>
        <v>42114.944328703699</v>
      </c>
      <c r="L347" s="14">
        <f t="shared" si="32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3"/>
        <v>1.2327586206896552</v>
      </c>
      <c r="R347" s="8">
        <f t="shared" si="34"/>
        <v>99.860335195530723</v>
      </c>
      <c r="S347" t="str">
        <f t="shared" si="35"/>
        <v>film &amp; video</v>
      </c>
      <c r="T347" t="str">
        <f t="shared" si="30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4">
        <f t="shared" si="31"/>
        <v>42261.500243055561</v>
      </c>
      <c r="L348" s="14">
        <f t="shared" si="32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3"/>
        <v>1.7028880000000002</v>
      </c>
      <c r="R348" s="8">
        <f t="shared" si="34"/>
        <v>90.579148936170213</v>
      </c>
      <c r="S348" t="str">
        <f t="shared" si="35"/>
        <v>film &amp; video</v>
      </c>
      <c r="T348" t="str">
        <f t="shared" si="30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4">
        <f t="shared" si="31"/>
        <v>42292.495474537034</v>
      </c>
      <c r="L349" s="14">
        <f t="shared" si="32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33"/>
        <v>1.1159049999999999</v>
      </c>
      <c r="R349" s="8">
        <f t="shared" si="34"/>
        <v>117.77361477572559</v>
      </c>
      <c r="S349" t="str">
        <f t="shared" si="35"/>
        <v>film &amp; video</v>
      </c>
      <c r="T349" t="str">
        <f t="shared" si="30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4">
        <f t="shared" si="31"/>
        <v>42207.58699074074</v>
      </c>
      <c r="L350" s="14">
        <f t="shared" si="32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3"/>
        <v>1.03</v>
      </c>
      <c r="R350" s="8">
        <f t="shared" si="34"/>
        <v>86.554621848739501</v>
      </c>
      <c r="S350" t="str">
        <f t="shared" si="35"/>
        <v>film &amp; video</v>
      </c>
      <c r="T350" t="str">
        <f t="shared" si="30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4">
        <f t="shared" si="31"/>
        <v>42760.498935185184</v>
      </c>
      <c r="L351" s="14">
        <f t="shared" si="32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3"/>
        <v>1.0663570159857905</v>
      </c>
      <c r="R351" s="8">
        <f t="shared" si="34"/>
        <v>71.899281437125751</v>
      </c>
      <c r="S351" t="str">
        <f t="shared" si="35"/>
        <v>film &amp; video</v>
      </c>
      <c r="T351" t="str">
        <f t="shared" si="30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4">
        <f t="shared" si="31"/>
        <v>42586.066076388888</v>
      </c>
      <c r="L352" s="14">
        <f t="shared" si="32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33"/>
        <v>1.1476</v>
      </c>
      <c r="R352" s="8">
        <f t="shared" si="34"/>
        <v>129.81900452488688</v>
      </c>
      <c r="S352" t="str">
        <f t="shared" si="35"/>
        <v>film &amp; video</v>
      </c>
      <c r="T352" t="str">
        <f t="shared" si="30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4">
        <f t="shared" si="31"/>
        <v>42427.964745370366</v>
      </c>
      <c r="L353" s="14">
        <f t="shared" si="32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33"/>
        <v>1.2734117647058822</v>
      </c>
      <c r="R353" s="8">
        <f t="shared" si="34"/>
        <v>44.912863070539416</v>
      </c>
      <c r="S353" t="str">
        <f t="shared" si="35"/>
        <v>film &amp; video</v>
      </c>
      <c r="T353" t="str">
        <f t="shared" si="30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4">
        <f t="shared" si="31"/>
        <v>41890.167453703703</v>
      </c>
      <c r="L354" s="14">
        <f t="shared" si="32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3"/>
        <v>1.1656</v>
      </c>
      <c r="R354" s="8">
        <f t="shared" si="34"/>
        <v>40.755244755244753</v>
      </c>
      <c r="S354" t="str">
        <f t="shared" si="35"/>
        <v>film &amp; video</v>
      </c>
      <c r="T354" t="str">
        <f t="shared" si="30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4">
        <f t="shared" si="31"/>
        <v>42297.791886574079</v>
      </c>
      <c r="L355" s="14">
        <f t="shared" si="32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33"/>
        <v>1.0861819426615318</v>
      </c>
      <c r="R355" s="8">
        <f t="shared" si="34"/>
        <v>103.52394779771615</v>
      </c>
      <c r="S355" t="str">
        <f t="shared" si="35"/>
        <v>film &amp; video</v>
      </c>
      <c r="T355" t="str">
        <f t="shared" si="30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4">
        <f t="shared" si="31"/>
        <v>42438.827789351853</v>
      </c>
      <c r="L356" s="14">
        <f t="shared" si="32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33"/>
        <v>1.0394285714285714</v>
      </c>
      <c r="R356" s="8">
        <f t="shared" si="34"/>
        <v>125.44827586206897</v>
      </c>
      <c r="S356" t="str">
        <f t="shared" si="35"/>
        <v>film &amp; video</v>
      </c>
      <c r="T356" t="str">
        <f t="shared" si="30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4">
        <f t="shared" si="31"/>
        <v>41943.293912037036</v>
      </c>
      <c r="L357" s="14">
        <f t="shared" si="32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33"/>
        <v>1.1625714285714286</v>
      </c>
      <c r="R357" s="8">
        <f t="shared" si="34"/>
        <v>246.60606060606059</v>
      </c>
      <c r="S357" t="str">
        <f t="shared" si="35"/>
        <v>film &amp; video</v>
      </c>
      <c r="T357" t="str">
        <f t="shared" si="30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4">
        <f t="shared" si="31"/>
        <v>42415.803159722222</v>
      </c>
      <c r="L358" s="14">
        <f t="shared" si="32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33"/>
        <v>1.0269239999999999</v>
      </c>
      <c r="R358" s="8">
        <f t="shared" si="34"/>
        <v>79.401340206185566</v>
      </c>
      <c r="S358" t="str">
        <f t="shared" si="35"/>
        <v>film &amp; video</v>
      </c>
      <c r="T358" t="str">
        <f t="shared" si="30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4">
        <f t="shared" si="31"/>
        <v>42078.222187499996</v>
      </c>
      <c r="L359" s="14">
        <f t="shared" si="32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3"/>
        <v>1.74</v>
      </c>
      <c r="R359" s="8">
        <f t="shared" si="34"/>
        <v>86.138613861386133</v>
      </c>
      <c r="S359" t="str">
        <f t="shared" si="35"/>
        <v>film &amp; video</v>
      </c>
      <c r="T359" t="str">
        <f t="shared" si="30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4">
        <f t="shared" si="31"/>
        <v>42507.860196759255</v>
      </c>
      <c r="L360" s="14">
        <f t="shared" si="32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3"/>
        <v>1.03088</v>
      </c>
      <c r="R360" s="8">
        <f t="shared" si="34"/>
        <v>193.04868913857678</v>
      </c>
      <c r="S360" t="str">
        <f t="shared" si="35"/>
        <v>film &amp; video</v>
      </c>
      <c r="T360" t="str">
        <f t="shared" si="30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4">
        <f t="shared" si="31"/>
        <v>41935.070486111108</v>
      </c>
      <c r="L361" s="14">
        <f t="shared" si="32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33"/>
        <v>1.0485537190082646</v>
      </c>
      <c r="R361" s="8">
        <f t="shared" si="34"/>
        <v>84.023178807947019</v>
      </c>
      <c r="S361" t="str">
        <f t="shared" si="35"/>
        <v>film &amp; video</v>
      </c>
      <c r="T361" t="str">
        <f t="shared" si="30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4">
        <f t="shared" si="31"/>
        <v>42163.897916666669</v>
      </c>
      <c r="L362" s="14">
        <f t="shared" si="32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33"/>
        <v>1.0137499999999999</v>
      </c>
      <c r="R362" s="8">
        <f t="shared" si="34"/>
        <v>139.82758620689654</v>
      </c>
      <c r="S362" t="str">
        <f t="shared" si="35"/>
        <v>film &amp; video</v>
      </c>
      <c r="T362" t="str">
        <f t="shared" si="30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4">
        <f t="shared" si="31"/>
        <v>41936.001226851848</v>
      </c>
      <c r="L363" s="14">
        <f t="shared" si="32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33"/>
        <v>1.1107699999999998</v>
      </c>
      <c r="R363" s="8">
        <f t="shared" si="34"/>
        <v>109.82189265536722</v>
      </c>
      <c r="S363" t="str">
        <f t="shared" si="35"/>
        <v>film &amp; video</v>
      </c>
      <c r="T363" t="str">
        <f t="shared" si="30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4">
        <f t="shared" si="31"/>
        <v>41837.210543981484</v>
      </c>
      <c r="L364" s="14">
        <f t="shared" si="32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33"/>
        <v>1.2415933781686497</v>
      </c>
      <c r="R364" s="8">
        <f t="shared" si="34"/>
        <v>139.53488372093022</v>
      </c>
      <c r="S364" t="str">
        <f t="shared" si="35"/>
        <v>film &amp; video</v>
      </c>
      <c r="T364" t="str">
        <f t="shared" si="30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4">
        <f t="shared" si="31"/>
        <v>40255.744629629626</v>
      </c>
      <c r="L365" s="14">
        <f t="shared" si="32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33"/>
        <v>1.0133333333333334</v>
      </c>
      <c r="R365" s="8">
        <f t="shared" si="34"/>
        <v>347.84615384615387</v>
      </c>
      <c r="S365" t="str">
        <f t="shared" si="35"/>
        <v>film &amp; video</v>
      </c>
      <c r="T365" t="str">
        <f t="shared" si="30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4">
        <f t="shared" si="31"/>
        <v>41780.859629629631</v>
      </c>
      <c r="L366" s="14">
        <f t="shared" si="32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33"/>
        <v>1.1016142857142857</v>
      </c>
      <c r="R366" s="8">
        <f t="shared" si="34"/>
        <v>68.24159292035398</v>
      </c>
      <c r="S366" t="str">
        <f t="shared" si="35"/>
        <v>film &amp; video</v>
      </c>
      <c r="T366" t="str">
        <f t="shared" si="30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4">
        <f t="shared" si="31"/>
        <v>41668.606469907405</v>
      </c>
      <c r="L367" s="14">
        <f t="shared" si="32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3"/>
        <v>1.0397333333333334</v>
      </c>
      <c r="R367" s="8">
        <f t="shared" si="34"/>
        <v>239.93846153846152</v>
      </c>
      <c r="S367" t="str">
        <f t="shared" si="35"/>
        <v>film &amp; video</v>
      </c>
      <c r="T367" t="str">
        <f t="shared" si="30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4">
        <f t="shared" si="31"/>
        <v>41019.793032407404</v>
      </c>
      <c r="L368" s="14">
        <f t="shared" si="32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3"/>
        <v>1.013157894736842</v>
      </c>
      <c r="R368" s="8">
        <f t="shared" si="34"/>
        <v>287.31343283582089</v>
      </c>
      <c r="S368" t="str">
        <f t="shared" si="35"/>
        <v>film &amp; video</v>
      </c>
      <c r="T368" t="str">
        <f t="shared" si="30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4">
        <f t="shared" si="31"/>
        <v>41355.577291666668</v>
      </c>
      <c r="L369" s="14">
        <f t="shared" si="32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33"/>
        <v>1.033501</v>
      </c>
      <c r="R369" s="8">
        <f t="shared" si="34"/>
        <v>86.84882352941176</v>
      </c>
      <c r="S369" t="str">
        <f t="shared" si="35"/>
        <v>film &amp; video</v>
      </c>
      <c r="T369" t="str">
        <f t="shared" si="30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4">
        <f t="shared" si="31"/>
        <v>42043.605578703704</v>
      </c>
      <c r="L370" s="14">
        <f t="shared" si="32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33"/>
        <v>1.04112</v>
      </c>
      <c r="R370" s="8">
        <f t="shared" si="34"/>
        <v>81.84905660377359</v>
      </c>
      <c r="S370" t="str">
        <f t="shared" si="35"/>
        <v>film &amp; video</v>
      </c>
      <c r="T370" t="str">
        <f t="shared" si="30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4">
        <f t="shared" si="31"/>
        <v>40893.551724537036</v>
      </c>
      <c r="L371" s="14">
        <f t="shared" si="32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3"/>
        <v>1.1015569230769231</v>
      </c>
      <c r="R371" s="8">
        <f t="shared" si="34"/>
        <v>42.874970059880241</v>
      </c>
      <c r="S371" t="str">
        <f t="shared" si="35"/>
        <v>film &amp; video</v>
      </c>
      <c r="T371" t="str">
        <f t="shared" si="30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4">
        <f t="shared" si="31"/>
        <v>42711.795138888891</v>
      </c>
      <c r="L372" s="14">
        <f t="shared" si="32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3"/>
        <v>1.2202</v>
      </c>
      <c r="R372" s="8">
        <f t="shared" si="34"/>
        <v>709.41860465116281</v>
      </c>
      <c r="S372" t="str">
        <f t="shared" si="35"/>
        <v>film &amp; video</v>
      </c>
      <c r="T372" t="str">
        <f t="shared" si="30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4">
        <f t="shared" si="31"/>
        <v>41261.767812500002</v>
      </c>
      <c r="L373" s="14">
        <f t="shared" si="32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3"/>
        <v>1.1416866666666667</v>
      </c>
      <c r="R373" s="8">
        <f t="shared" si="34"/>
        <v>161.25517890772127</v>
      </c>
      <c r="S373" t="str">
        <f t="shared" si="35"/>
        <v>film &amp; video</v>
      </c>
      <c r="T373" t="str">
        <f t="shared" si="30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4">
        <f t="shared" si="31"/>
        <v>42425.576898148152</v>
      </c>
      <c r="L374" s="14">
        <f t="shared" si="32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33"/>
        <v>1.2533333333333334</v>
      </c>
      <c r="R374" s="8">
        <f t="shared" si="34"/>
        <v>41.777777777777779</v>
      </c>
      <c r="S374" t="str">
        <f t="shared" si="35"/>
        <v>film &amp; video</v>
      </c>
      <c r="T374" t="str">
        <f t="shared" si="30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4">
        <f t="shared" si="31"/>
        <v>41078.91201388889</v>
      </c>
      <c r="L375" s="14">
        <f t="shared" si="32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3"/>
        <v>1.0666666666666667</v>
      </c>
      <c r="R375" s="8">
        <f t="shared" si="34"/>
        <v>89.887640449438209</v>
      </c>
      <c r="S375" t="str">
        <f t="shared" si="35"/>
        <v>film &amp; video</v>
      </c>
      <c r="T375" t="str">
        <f t="shared" si="30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4">
        <f t="shared" si="31"/>
        <v>40757.889247685183</v>
      </c>
      <c r="L376" s="14">
        <f t="shared" si="32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3"/>
        <v>1.3065</v>
      </c>
      <c r="R376" s="8">
        <f t="shared" si="34"/>
        <v>45.051724137931032</v>
      </c>
      <c r="S376" t="str">
        <f t="shared" si="35"/>
        <v>film &amp; video</v>
      </c>
      <c r="T376" t="str">
        <f t="shared" si="30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4">
        <f t="shared" si="31"/>
        <v>41657.985081018516</v>
      </c>
      <c r="L377" s="14">
        <f t="shared" si="32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33"/>
        <v>1.2</v>
      </c>
      <c r="R377" s="8">
        <f t="shared" si="34"/>
        <v>42.857142857142854</v>
      </c>
      <c r="S377" t="str">
        <f t="shared" si="35"/>
        <v>film &amp; video</v>
      </c>
      <c r="T377" t="str">
        <f t="shared" si="30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4">
        <f t="shared" si="31"/>
        <v>42576.452731481477</v>
      </c>
      <c r="L378" s="14">
        <f t="shared" si="32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3"/>
        <v>1.0595918367346939</v>
      </c>
      <c r="R378" s="8">
        <f t="shared" si="34"/>
        <v>54.083333333333336</v>
      </c>
      <c r="S378" t="str">
        <f t="shared" si="35"/>
        <v>film &amp; video</v>
      </c>
      <c r="T378" t="str">
        <f t="shared" si="30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4">
        <f t="shared" si="31"/>
        <v>42292.250787037032</v>
      </c>
      <c r="L379" s="14">
        <f t="shared" si="32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33"/>
        <v>1.1439999999999999</v>
      </c>
      <c r="R379" s="8">
        <f t="shared" si="34"/>
        <v>103.21804511278195</v>
      </c>
      <c r="S379" t="str">
        <f t="shared" si="35"/>
        <v>film &amp; video</v>
      </c>
      <c r="T379" t="str">
        <f t="shared" si="30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4">
        <f t="shared" si="31"/>
        <v>42370.571851851855</v>
      </c>
      <c r="L380" s="14">
        <f t="shared" si="32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33"/>
        <v>1.1176666666666666</v>
      </c>
      <c r="R380" s="8">
        <f t="shared" si="34"/>
        <v>40.397590361445786</v>
      </c>
      <c r="S380" t="str">
        <f t="shared" si="35"/>
        <v>film &amp; video</v>
      </c>
      <c r="T380" t="str">
        <f t="shared" si="30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4">
        <f t="shared" si="31"/>
        <v>40987.688333333332</v>
      </c>
      <c r="L381" s="14">
        <f t="shared" si="32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3"/>
        <v>1.1608000000000001</v>
      </c>
      <c r="R381" s="8">
        <f t="shared" si="34"/>
        <v>116.85906040268456</v>
      </c>
      <c r="S381" t="str">
        <f t="shared" si="35"/>
        <v>film &amp; video</v>
      </c>
      <c r="T381" t="str">
        <f t="shared" si="30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4">
        <f t="shared" si="31"/>
        <v>42367.719814814816</v>
      </c>
      <c r="L382" s="14">
        <f t="shared" si="32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3"/>
        <v>1.415</v>
      </c>
      <c r="R382" s="8">
        <f t="shared" si="34"/>
        <v>115.51020408163265</v>
      </c>
      <c r="S382" t="str">
        <f t="shared" si="35"/>
        <v>film &amp; video</v>
      </c>
      <c r="T382" t="str">
        <f t="shared" si="30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4">
        <f t="shared" si="31"/>
        <v>41085.698113425926</v>
      </c>
      <c r="L383" s="14">
        <f t="shared" si="32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3"/>
        <v>1.0472999999999999</v>
      </c>
      <c r="R383" s="8">
        <f t="shared" si="34"/>
        <v>104.31274900398407</v>
      </c>
      <c r="S383" t="str">
        <f t="shared" si="35"/>
        <v>film &amp; video</v>
      </c>
      <c r="T383" t="str">
        <f t="shared" si="30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4">
        <f t="shared" si="31"/>
        <v>41144.709490740745</v>
      </c>
      <c r="L384" s="14">
        <f t="shared" si="32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3"/>
        <v>2.5583333333333331</v>
      </c>
      <c r="R384" s="8">
        <f t="shared" si="34"/>
        <v>69.772727272727266</v>
      </c>
      <c r="S384" t="str">
        <f t="shared" si="35"/>
        <v>film &amp; video</v>
      </c>
      <c r="T384" t="str">
        <f t="shared" si="30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4">
        <f t="shared" si="31"/>
        <v>41755.117581018516</v>
      </c>
      <c r="L385" s="14">
        <f t="shared" si="32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3"/>
        <v>2.0670670670670672</v>
      </c>
      <c r="R385" s="8">
        <f t="shared" si="34"/>
        <v>43.020833333333336</v>
      </c>
      <c r="S385" t="str">
        <f t="shared" si="35"/>
        <v>film &amp; video</v>
      </c>
      <c r="T385" t="str">
        <f t="shared" si="30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4">
        <f t="shared" si="31"/>
        <v>41980.781793981485</v>
      </c>
      <c r="L386" s="14">
        <f t="shared" si="32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33"/>
        <v>1.1210500000000001</v>
      </c>
      <c r="R386" s="8">
        <f t="shared" si="34"/>
        <v>58.540469973890339</v>
      </c>
      <c r="S386" t="str">
        <f t="shared" si="35"/>
        <v>film &amp; video</v>
      </c>
      <c r="T386" t="str">
        <f t="shared" ref="T386:T449" si="36">RIGHT(P386,LEN(P386)-FIND("/",P386))</f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4">
        <f t="shared" ref="K387:K450" si="37">(((J387/60)/60)/24)+DATE(1970,1,1)</f>
        <v>41934.584502314814</v>
      </c>
      <c r="L387" s="14">
        <f t="shared" ref="L387:L450" si="38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39">E387/D387</f>
        <v>1.05982</v>
      </c>
      <c r="R387" s="8">
        <f t="shared" ref="R387:R450" si="40">E387/N387</f>
        <v>111.79535864978902</v>
      </c>
      <c r="S387" t="str">
        <f t="shared" ref="S387:S450" si="41">LEFT(P387,FIND("/",P387)-1)</f>
        <v>film &amp; video</v>
      </c>
      <c r="T387" t="str">
        <f t="shared" si="36"/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4">
        <f t="shared" si="37"/>
        <v>42211.951284722221</v>
      </c>
      <c r="L388" s="14">
        <f t="shared" si="38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9"/>
        <v>1.0016666666666667</v>
      </c>
      <c r="R388" s="8">
        <f t="shared" si="40"/>
        <v>46.230769230769234</v>
      </c>
      <c r="S388" t="str">
        <f t="shared" si="41"/>
        <v>film &amp; video</v>
      </c>
      <c r="T388" t="str">
        <f t="shared" si="36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4">
        <f t="shared" si="37"/>
        <v>42200.67659722222</v>
      </c>
      <c r="L389" s="14">
        <f t="shared" si="38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39"/>
        <v>2.1398947368421051</v>
      </c>
      <c r="R389" s="8">
        <f t="shared" si="40"/>
        <v>144.69039145907473</v>
      </c>
      <c r="S389" t="str">
        <f t="shared" si="41"/>
        <v>film &amp; video</v>
      </c>
      <c r="T389" t="str">
        <f t="shared" si="36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4">
        <f t="shared" si="37"/>
        <v>42549.076157407413</v>
      </c>
      <c r="L390" s="14">
        <f t="shared" si="38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9"/>
        <v>1.2616000000000001</v>
      </c>
      <c r="R390" s="8">
        <f t="shared" si="40"/>
        <v>88.845070422535215</v>
      </c>
      <c r="S390" t="str">
        <f t="shared" si="41"/>
        <v>film &amp; video</v>
      </c>
      <c r="T390" t="str">
        <f t="shared" si="36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4">
        <f t="shared" si="37"/>
        <v>41674.063078703701</v>
      </c>
      <c r="L391" s="14">
        <f t="shared" si="38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9"/>
        <v>1.8153547058823529</v>
      </c>
      <c r="R391" s="8">
        <f t="shared" si="40"/>
        <v>81.75107284768211</v>
      </c>
      <c r="S391" t="str">
        <f t="shared" si="41"/>
        <v>film &amp; video</v>
      </c>
      <c r="T391" t="str">
        <f t="shared" si="36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4">
        <f t="shared" si="37"/>
        <v>42112.036712962959</v>
      </c>
      <c r="L392" s="14">
        <f t="shared" si="38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9"/>
        <v>1</v>
      </c>
      <c r="R392" s="8">
        <f t="shared" si="40"/>
        <v>71.428571428571431</v>
      </c>
      <c r="S392" t="str">
        <f t="shared" si="41"/>
        <v>film &amp; video</v>
      </c>
      <c r="T392" t="str">
        <f t="shared" si="36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4">
        <f t="shared" si="37"/>
        <v>40865.042256944449</v>
      </c>
      <c r="L393" s="14">
        <f t="shared" si="38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39"/>
        <v>1.0061</v>
      </c>
      <c r="R393" s="8">
        <f t="shared" si="40"/>
        <v>104.25906735751295</v>
      </c>
      <c r="S393" t="str">
        <f t="shared" si="41"/>
        <v>film &amp; video</v>
      </c>
      <c r="T393" t="str">
        <f t="shared" si="36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4">
        <f t="shared" si="37"/>
        <v>40763.717256944445</v>
      </c>
      <c r="L394" s="14">
        <f t="shared" si="38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9"/>
        <v>1.009027027027027</v>
      </c>
      <c r="R394" s="8">
        <f t="shared" si="40"/>
        <v>90.616504854368927</v>
      </c>
      <c r="S394" t="str">
        <f t="shared" si="41"/>
        <v>film &amp; video</v>
      </c>
      <c r="T394" t="str">
        <f t="shared" si="36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4">
        <f t="shared" si="37"/>
        <v>41526.708935185183</v>
      </c>
      <c r="L395" s="14">
        <f t="shared" si="38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9"/>
        <v>1.10446</v>
      </c>
      <c r="R395" s="8">
        <f t="shared" si="40"/>
        <v>157.33048433048432</v>
      </c>
      <c r="S395" t="str">
        <f t="shared" si="41"/>
        <v>film &amp; video</v>
      </c>
      <c r="T395" t="str">
        <f t="shared" si="36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4">
        <f t="shared" si="37"/>
        <v>42417.818078703705</v>
      </c>
      <c r="L396" s="14">
        <f t="shared" si="38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39"/>
        <v>1.118936170212766</v>
      </c>
      <c r="R396" s="8">
        <f t="shared" si="40"/>
        <v>105.18</v>
      </c>
      <c r="S396" t="str">
        <f t="shared" si="41"/>
        <v>film &amp; video</v>
      </c>
      <c r="T396" t="str">
        <f t="shared" si="36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4">
        <f t="shared" si="37"/>
        <v>40990.909259259257</v>
      </c>
      <c r="L397" s="14">
        <f t="shared" si="38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39"/>
        <v>1.0804450000000001</v>
      </c>
      <c r="R397" s="8">
        <f t="shared" si="40"/>
        <v>58.719836956521746</v>
      </c>
      <c r="S397" t="str">
        <f t="shared" si="41"/>
        <v>film &amp; video</v>
      </c>
      <c r="T397" t="str">
        <f t="shared" si="36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4">
        <f t="shared" si="37"/>
        <v>41082.564884259256</v>
      </c>
      <c r="L398" s="14">
        <f t="shared" si="38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9"/>
        <v>1.0666666666666667</v>
      </c>
      <c r="R398" s="8">
        <f t="shared" si="40"/>
        <v>81.632653061224488</v>
      </c>
      <c r="S398" t="str">
        <f t="shared" si="41"/>
        <v>film &amp; video</v>
      </c>
      <c r="T398" t="str">
        <f t="shared" si="36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4">
        <f t="shared" si="37"/>
        <v>40379.776435185187</v>
      </c>
      <c r="L399" s="14">
        <f t="shared" si="38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39"/>
        <v>1.0390027322404372</v>
      </c>
      <c r="R399" s="8">
        <f t="shared" si="40"/>
        <v>56.460043668122275</v>
      </c>
      <c r="S399" t="str">
        <f t="shared" si="41"/>
        <v>film &amp; video</v>
      </c>
      <c r="T399" t="str">
        <f t="shared" si="36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4">
        <f t="shared" si="37"/>
        <v>42078.793124999997</v>
      </c>
      <c r="L400" s="14">
        <f t="shared" si="38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9"/>
        <v>1.2516</v>
      </c>
      <c r="R400" s="8">
        <f t="shared" si="40"/>
        <v>140.1044776119403</v>
      </c>
      <c r="S400" t="str">
        <f t="shared" si="41"/>
        <v>film &amp; video</v>
      </c>
      <c r="T400" t="str">
        <f t="shared" si="36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4">
        <f t="shared" si="37"/>
        <v>42687.875775462962</v>
      </c>
      <c r="L401" s="14">
        <f t="shared" si="38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39"/>
        <v>1.0680499999999999</v>
      </c>
      <c r="R401" s="8">
        <f t="shared" si="40"/>
        <v>224.85263157894738</v>
      </c>
      <c r="S401" t="str">
        <f t="shared" si="41"/>
        <v>film &amp; video</v>
      </c>
      <c r="T401" t="str">
        <f t="shared" si="36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4">
        <f t="shared" si="37"/>
        <v>41745.635960648149</v>
      </c>
      <c r="L402" s="14">
        <f t="shared" si="38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39"/>
        <v>1.1230249999999999</v>
      </c>
      <c r="R402" s="8">
        <f t="shared" si="40"/>
        <v>181.13306451612902</v>
      </c>
      <c r="S402" t="str">
        <f t="shared" si="41"/>
        <v>film &amp; video</v>
      </c>
      <c r="T402" t="str">
        <f t="shared" si="36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4">
        <f t="shared" si="37"/>
        <v>40732.842245370368</v>
      </c>
      <c r="L403" s="14">
        <f t="shared" si="38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9"/>
        <v>1.0381199999999999</v>
      </c>
      <c r="R403" s="8">
        <f t="shared" si="40"/>
        <v>711.04109589041093</v>
      </c>
      <c r="S403" t="str">
        <f t="shared" si="41"/>
        <v>film &amp; video</v>
      </c>
      <c r="T403" t="str">
        <f t="shared" si="36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4">
        <f t="shared" si="37"/>
        <v>42292.539548611108</v>
      </c>
      <c r="L404" s="14">
        <f t="shared" si="38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39"/>
        <v>1.4165000000000001</v>
      </c>
      <c r="R404" s="8">
        <f t="shared" si="40"/>
        <v>65.883720930232556</v>
      </c>
      <c r="S404" t="str">
        <f t="shared" si="41"/>
        <v>film &amp; video</v>
      </c>
      <c r="T404" t="str">
        <f t="shared" si="36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4">
        <f t="shared" si="37"/>
        <v>40718.310659722221</v>
      </c>
      <c r="L405" s="14">
        <f t="shared" si="38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39"/>
        <v>1.0526</v>
      </c>
      <c r="R405" s="8">
        <f t="shared" si="40"/>
        <v>75.185714285714283</v>
      </c>
      <c r="S405" t="str">
        <f t="shared" si="41"/>
        <v>film &amp; video</v>
      </c>
      <c r="T405" t="str">
        <f t="shared" si="36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4">
        <f t="shared" si="37"/>
        <v>41646.628032407411</v>
      </c>
      <c r="L406" s="14">
        <f t="shared" si="38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39"/>
        <v>1.0309142857142857</v>
      </c>
      <c r="R406" s="8">
        <f t="shared" si="40"/>
        <v>133.14391143911439</v>
      </c>
      <c r="S406" t="str">
        <f t="shared" si="41"/>
        <v>film &amp; video</v>
      </c>
      <c r="T406" t="str">
        <f t="shared" si="36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4">
        <f t="shared" si="37"/>
        <v>41674.08494212963</v>
      </c>
      <c r="L407" s="14">
        <f t="shared" si="38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9"/>
        <v>1.0765957446808512</v>
      </c>
      <c r="R407" s="8">
        <f t="shared" si="40"/>
        <v>55.2</v>
      </c>
      <c r="S407" t="str">
        <f t="shared" si="41"/>
        <v>film &amp; video</v>
      </c>
      <c r="T407" t="str">
        <f t="shared" si="36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4">
        <f t="shared" si="37"/>
        <v>40638.162465277775</v>
      </c>
      <c r="L408" s="14">
        <f t="shared" si="38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39"/>
        <v>1.0770464285714285</v>
      </c>
      <c r="R408" s="8">
        <f t="shared" si="40"/>
        <v>86.163714285714292</v>
      </c>
      <c r="S408" t="str">
        <f t="shared" si="41"/>
        <v>film &amp; video</v>
      </c>
      <c r="T408" t="str">
        <f t="shared" si="36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4">
        <f t="shared" si="37"/>
        <v>40806.870949074073</v>
      </c>
      <c r="L409" s="14">
        <f t="shared" si="38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39"/>
        <v>1.0155000000000001</v>
      </c>
      <c r="R409" s="8">
        <f t="shared" si="40"/>
        <v>92.318181818181813</v>
      </c>
      <c r="S409" t="str">
        <f t="shared" si="41"/>
        <v>film &amp; video</v>
      </c>
      <c r="T409" t="str">
        <f t="shared" si="36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4">
        <f t="shared" si="37"/>
        <v>41543.735995370371</v>
      </c>
      <c r="L410" s="14">
        <f t="shared" si="38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39"/>
        <v>1.0143766666666667</v>
      </c>
      <c r="R410" s="8">
        <f t="shared" si="40"/>
        <v>160.16473684210527</v>
      </c>
      <c r="S410" t="str">
        <f t="shared" si="41"/>
        <v>film &amp; video</v>
      </c>
      <c r="T410" t="str">
        <f t="shared" si="36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4">
        <f t="shared" si="37"/>
        <v>42543.862777777773</v>
      </c>
      <c r="L411" s="14">
        <f t="shared" si="38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9"/>
        <v>1.3680000000000001</v>
      </c>
      <c r="R411" s="8">
        <f t="shared" si="40"/>
        <v>45.6</v>
      </c>
      <c r="S411" t="str">
        <f t="shared" si="41"/>
        <v>film &amp; video</v>
      </c>
      <c r="T411" t="str">
        <f t="shared" si="36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4">
        <f t="shared" si="37"/>
        <v>42113.981446759266</v>
      </c>
      <c r="L412" s="14">
        <f t="shared" si="38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9"/>
        <v>1.2829999999999999</v>
      </c>
      <c r="R412" s="8">
        <f t="shared" si="40"/>
        <v>183.28571428571428</v>
      </c>
      <c r="S412" t="str">
        <f t="shared" si="41"/>
        <v>film &amp; video</v>
      </c>
      <c r="T412" t="str">
        <f t="shared" si="36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4">
        <f t="shared" si="37"/>
        <v>41598.17597222222</v>
      </c>
      <c r="L413" s="14">
        <f t="shared" si="38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39"/>
        <v>1.0105</v>
      </c>
      <c r="R413" s="8">
        <f t="shared" si="40"/>
        <v>125.78838174273859</v>
      </c>
      <c r="S413" t="str">
        <f t="shared" si="41"/>
        <v>film &amp; video</v>
      </c>
      <c r="T413" t="str">
        <f t="shared" si="36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4">
        <f t="shared" si="37"/>
        <v>41099.742800925924</v>
      </c>
      <c r="L414" s="14">
        <f t="shared" si="38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9"/>
        <v>1.2684</v>
      </c>
      <c r="R414" s="8">
        <f t="shared" si="40"/>
        <v>57.654545454545456</v>
      </c>
      <c r="S414" t="str">
        <f t="shared" si="41"/>
        <v>film &amp; video</v>
      </c>
      <c r="T414" t="str">
        <f t="shared" si="36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4">
        <f t="shared" si="37"/>
        <v>41079.877442129626</v>
      </c>
      <c r="L415" s="14">
        <f t="shared" si="38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9"/>
        <v>1.0508593749999999</v>
      </c>
      <c r="R415" s="8">
        <f t="shared" si="40"/>
        <v>78.660818713450297</v>
      </c>
      <c r="S415" t="str">
        <f t="shared" si="41"/>
        <v>film &amp; video</v>
      </c>
      <c r="T415" t="str">
        <f t="shared" si="36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4">
        <f t="shared" si="37"/>
        <v>41529.063252314816</v>
      </c>
      <c r="L416" s="14">
        <f t="shared" si="38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9"/>
        <v>1.0285405405405406</v>
      </c>
      <c r="R416" s="8">
        <f t="shared" si="40"/>
        <v>91.480769230769226</v>
      </c>
      <c r="S416" t="str">
        <f t="shared" si="41"/>
        <v>film &amp; video</v>
      </c>
      <c r="T416" t="str">
        <f t="shared" si="36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4">
        <f t="shared" si="37"/>
        <v>41904.851875</v>
      </c>
      <c r="L417" s="14">
        <f t="shared" si="38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39"/>
        <v>1.0214714285714286</v>
      </c>
      <c r="R417" s="8">
        <f t="shared" si="40"/>
        <v>68.09809523809524</v>
      </c>
      <c r="S417" t="str">
        <f t="shared" si="41"/>
        <v>film &amp; video</v>
      </c>
      <c r="T417" t="str">
        <f t="shared" si="36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4">
        <f t="shared" si="37"/>
        <v>41648.396192129629</v>
      </c>
      <c r="L418" s="14">
        <f t="shared" si="38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9"/>
        <v>1.2021700000000002</v>
      </c>
      <c r="R418" s="8">
        <f t="shared" si="40"/>
        <v>48.086800000000004</v>
      </c>
      <c r="S418" t="str">
        <f t="shared" si="41"/>
        <v>film &amp; video</v>
      </c>
      <c r="T418" t="str">
        <f t="shared" si="36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4">
        <f t="shared" si="37"/>
        <v>41360.970601851855</v>
      </c>
      <c r="L419" s="14">
        <f t="shared" si="38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39"/>
        <v>1.0024761904761905</v>
      </c>
      <c r="R419" s="8">
        <f t="shared" si="40"/>
        <v>202.42307692307693</v>
      </c>
      <c r="S419" t="str">
        <f t="shared" si="41"/>
        <v>film &amp; video</v>
      </c>
      <c r="T419" t="str">
        <f t="shared" si="36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4">
        <f t="shared" si="37"/>
        <v>42178.282372685186</v>
      </c>
      <c r="L420" s="14">
        <f t="shared" si="38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9"/>
        <v>1.0063392857142857</v>
      </c>
      <c r="R420" s="8">
        <f t="shared" si="40"/>
        <v>216.75</v>
      </c>
      <c r="S420" t="str">
        <f t="shared" si="41"/>
        <v>film &amp; video</v>
      </c>
      <c r="T420" t="str">
        <f t="shared" si="36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4">
        <f t="shared" si="37"/>
        <v>41394.842442129629</v>
      </c>
      <c r="L421" s="14">
        <f t="shared" si="38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9"/>
        <v>1.004375</v>
      </c>
      <c r="R421" s="8">
        <f t="shared" si="40"/>
        <v>110.06849315068493</v>
      </c>
      <c r="S421" t="str">
        <f t="shared" si="41"/>
        <v>film &amp; video</v>
      </c>
      <c r="T421" t="str">
        <f t="shared" si="36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4">
        <f t="shared" si="37"/>
        <v>41682.23646990741</v>
      </c>
      <c r="L422" s="14">
        <f t="shared" si="38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39"/>
        <v>4.3939393939393936E-3</v>
      </c>
      <c r="R422" s="8">
        <f t="shared" si="40"/>
        <v>4.833333333333333</v>
      </c>
      <c r="S422" t="str">
        <f t="shared" si="41"/>
        <v>film &amp; video</v>
      </c>
      <c r="T422" t="str">
        <f t="shared" si="36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4">
        <f t="shared" si="37"/>
        <v>42177.491388888884</v>
      </c>
      <c r="L423" s="14">
        <f t="shared" si="38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9"/>
        <v>2.0066666666666667E-2</v>
      </c>
      <c r="R423" s="8">
        <f t="shared" si="40"/>
        <v>50.166666666666664</v>
      </c>
      <c r="S423" t="str">
        <f t="shared" si="41"/>
        <v>film &amp; video</v>
      </c>
      <c r="T423" t="str">
        <f t="shared" si="36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4">
        <f t="shared" si="37"/>
        <v>41863.260381944441</v>
      </c>
      <c r="L424" s="14">
        <f t="shared" si="38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9"/>
        <v>1.0749999999999999E-2</v>
      </c>
      <c r="R424" s="8">
        <f t="shared" si="40"/>
        <v>35.833333333333336</v>
      </c>
      <c r="S424" t="str">
        <f t="shared" si="41"/>
        <v>film &amp; video</v>
      </c>
      <c r="T424" t="str">
        <f t="shared" si="36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4">
        <f t="shared" si="37"/>
        <v>41400.92627314815</v>
      </c>
      <c r="L425" s="14">
        <f t="shared" si="38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9"/>
        <v>7.6499999999999997E-3</v>
      </c>
      <c r="R425" s="8">
        <f t="shared" si="40"/>
        <v>11.76923076923077</v>
      </c>
      <c r="S425" t="str">
        <f t="shared" si="41"/>
        <v>film &amp; video</v>
      </c>
      <c r="T425" t="str">
        <f t="shared" si="36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4">
        <f t="shared" si="37"/>
        <v>40934.376145833332</v>
      </c>
      <c r="L426" s="14">
        <f t="shared" si="38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39"/>
        <v>6.7966666666666675E-2</v>
      </c>
      <c r="R426" s="8">
        <f t="shared" si="40"/>
        <v>40.78</v>
      </c>
      <c r="S426" t="str">
        <f t="shared" si="41"/>
        <v>film &amp; video</v>
      </c>
      <c r="T426" t="str">
        <f t="shared" si="36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4">
        <f t="shared" si="37"/>
        <v>42275.861157407402</v>
      </c>
      <c r="L427" s="14">
        <f t="shared" si="38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39"/>
        <v>1.2E-4</v>
      </c>
      <c r="R427" s="8">
        <f t="shared" si="40"/>
        <v>3</v>
      </c>
      <c r="S427" t="str">
        <f t="shared" si="41"/>
        <v>film &amp; video</v>
      </c>
      <c r="T427" t="str">
        <f t="shared" si="36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4">
        <f t="shared" si="37"/>
        <v>42400.711967592593</v>
      </c>
      <c r="L428" s="14">
        <f t="shared" si="38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9"/>
        <v>1.3299999999999999E-2</v>
      </c>
      <c r="R428" s="8">
        <f t="shared" si="40"/>
        <v>16.625</v>
      </c>
      <c r="S428" t="str">
        <f t="shared" si="41"/>
        <v>film &amp; video</v>
      </c>
      <c r="T428" t="str">
        <f t="shared" si="36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4">
        <f t="shared" si="37"/>
        <v>42285.909027777772</v>
      </c>
      <c r="L429" s="14">
        <f t="shared" si="38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39"/>
        <v>0</v>
      </c>
      <c r="R429" s="8" t="e">
        <f t="shared" si="40"/>
        <v>#DIV/0!</v>
      </c>
      <c r="S429" t="str">
        <f t="shared" si="41"/>
        <v>film &amp; video</v>
      </c>
      <c r="T429" t="str">
        <f t="shared" si="36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4">
        <f t="shared" si="37"/>
        <v>41778.766724537039</v>
      </c>
      <c r="L430" s="14">
        <f t="shared" si="38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39"/>
        <v>5.6333333333333332E-2</v>
      </c>
      <c r="R430" s="8">
        <f t="shared" si="40"/>
        <v>52</v>
      </c>
      <c r="S430" t="str">
        <f t="shared" si="41"/>
        <v>film &amp; video</v>
      </c>
      <c r="T430" t="str">
        <f t="shared" si="36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4">
        <f t="shared" si="37"/>
        <v>40070.901412037041</v>
      </c>
      <c r="L431" s="14">
        <f t="shared" si="38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39"/>
        <v>0</v>
      </c>
      <c r="R431" s="8" t="e">
        <f t="shared" si="40"/>
        <v>#DIV/0!</v>
      </c>
      <c r="S431" t="str">
        <f t="shared" si="41"/>
        <v>film &amp; video</v>
      </c>
      <c r="T431" t="str">
        <f t="shared" si="36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4">
        <f t="shared" si="37"/>
        <v>41513.107256944444</v>
      </c>
      <c r="L432" s="14">
        <f t="shared" si="38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9"/>
        <v>2.4E-2</v>
      </c>
      <c r="R432" s="8">
        <f t="shared" si="40"/>
        <v>4.8</v>
      </c>
      <c r="S432" t="str">
        <f t="shared" si="41"/>
        <v>film &amp; video</v>
      </c>
      <c r="T432" t="str">
        <f t="shared" si="36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4">
        <f t="shared" si="37"/>
        <v>42526.871331018512</v>
      </c>
      <c r="L433" s="14">
        <f t="shared" si="38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9"/>
        <v>0.13833333333333334</v>
      </c>
      <c r="R433" s="8">
        <f t="shared" si="40"/>
        <v>51.875</v>
      </c>
      <c r="S433" t="str">
        <f t="shared" si="41"/>
        <v>film &amp; video</v>
      </c>
      <c r="T433" t="str">
        <f t="shared" si="36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4">
        <f t="shared" si="37"/>
        <v>42238.726631944446</v>
      </c>
      <c r="L434" s="14">
        <f t="shared" si="38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9"/>
        <v>9.5000000000000001E-2</v>
      </c>
      <c r="R434" s="8">
        <f t="shared" si="40"/>
        <v>71.25</v>
      </c>
      <c r="S434" t="str">
        <f t="shared" si="41"/>
        <v>film &amp; video</v>
      </c>
      <c r="T434" t="str">
        <f t="shared" si="36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4">
        <f t="shared" si="37"/>
        <v>42228.629884259266</v>
      </c>
      <c r="L435" s="14">
        <f t="shared" si="38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9"/>
        <v>0</v>
      </c>
      <c r="R435" s="8" t="e">
        <f t="shared" si="40"/>
        <v>#DIV/0!</v>
      </c>
      <c r="S435" t="str">
        <f t="shared" si="41"/>
        <v>film &amp; video</v>
      </c>
      <c r="T435" t="str">
        <f t="shared" si="36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4">
        <f t="shared" si="37"/>
        <v>41576.834513888891</v>
      </c>
      <c r="L436" s="14">
        <f t="shared" si="38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39"/>
        <v>0.05</v>
      </c>
      <c r="R436" s="8">
        <f t="shared" si="40"/>
        <v>62.5</v>
      </c>
      <c r="S436" t="str">
        <f t="shared" si="41"/>
        <v>film &amp; video</v>
      </c>
      <c r="T436" t="str">
        <f t="shared" si="36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4">
        <f t="shared" si="37"/>
        <v>41500.747453703705</v>
      </c>
      <c r="L437" s="14">
        <f t="shared" si="38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9"/>
        <v>2.7272727272727273E-5</v>
      </c>
      <c r="R437" s="8">
        <f t="shared" si="40"/>
        <v>1</v>
      </c>
      <c r="S437" t="str">
        <f t="shared" si="41"/>
        <v>film &amp; video</v>
      </c>
      <c r="T437" t="str">
        <f t="shared" si="36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4">
        <f t="shared" si="37"/>
        <v>41456.36241898148</v>
      </c>
      <c r="L438" s="14">
        <f t="shared" si="38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9"/>
        <v>0</v>
      </c>
      <c r="R438" s="8" t="e">
        <f t="shared" si="40"/>
        <v>#DIV/0!</v>
      </c>
      <c r="S438" t="str">
        <f t="shared" si="41"/>
        <v>film &amp; video</v>
      </c>
      <c r="T438" t="str">
        <f t="shared" si="36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4">
        <f t="shared" si="37"/>
        <v>42591.31858796296</v>
      </c>
      <c r="L439" s="14">
        <f t="shared" si="38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9"/>
        <v>0</v>
      </c>
      <c r="R439" s="8" t="e">
        <f t="shared" si="40"/>
        <v>#DIV/0!</v>
      </c>
      <c r="S439" t="str">
        <f t="shared" si="41"/>
        <v>film &amp; video</v>
      </c>
      <c r="T439" t="str">
        <f t="shared" si="36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4">
        <f t="shared" si="37"/>
        <v>42296.261087962965</v>
      </c>
      <c r="L440" s="14">
        <f t="shared" si="38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39"/>
        <v>9.3799999999999994E-2</v>
      </c>
      <c r="R440" s="8">
        <f t="shared" si="40"/>
        <v>170.54545454545453</v>
      </c>
      <c r="S440" t="str">
        <f t="shared" si="41"/>
        <v>film &amp; video</v>
      </c>
      <c r="T440" t="str">
        <f t="shared" si="36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4">
        <f t="shared" si="37"/>
        <v>41919.761782407404</v>
      </c>
      <c r="L441" s="14">
        <f t="shared" si="38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9"/>
        <v>0</v>
      </c>
      <c r="R441" s="8" t="e">
        <f t="shared" si="40"/>
        <v>#DIV/0!</v>
      </c>
      <c r="S441" t="str">
        <f t="shared" si="41"/>
        <v>film &amp; video</v>
      </c>
      <c r="T441" t="str">
        <f t="shared" si="36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4">
        <f t="shared" si="37"/>
        <v>42423.985567129625</v>
      </c>
      <c r="L442" s="14">
        <f t="shared" si="38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39"/>
        <v>1E-3</v>
      </c>
      <c r="R442" s="8">
        <f t="shared" si="40"/>
        <v>5</v>
      </c>
      <c r="S442" t="str">
        <f t="shared" si="41"/>
        <v>film &amp; video</v>
      </c>
      <c r="T442" t="str">
        <f t="shared" si="36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4">
        <f t="shared" si="37"/>
        <v>41550.793935185182</v>
      </c>
      <c r="L443" s="14">
        <f t="shared" si="38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9"/>
        <v>0</v>
      </c>
      <c r="R443" s="8" t="e">
        <f t="shared" si="40"/>
        <v>#DIV/0!</v>
      </c>
      <c r="S443" t="str">
        <f t="shared" si="41"/>
        <v>film &amp; video</v>
      </c>
      <c r="T443" t="str">
        <f t="shared" si="36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4">
        <f t="shared" si="37"/>
        <v>42024.888692129629</v>
      </c>
      <c r="L444" s="14">
        <f t="shared" si="38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9"/>
        <v>0.39358823529411763</v>
      </c>
      <c r="R444" s="8">
        <f t="shared" si="40"/>
        <v>393.58823529411762</v>
      </c>
      <c r="S444" t="str">
        <f t="shared" si="41"/>
        <v>film &amp; video</v>
      </c>
      <c r="T444" t="str">
        <f t="shared" si="36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4">
        <f t="shared" si="37"/>
        <v>41650.015057870369</v>
      </c>
      <c r="L445" s="14">
        <f t="shared" si="38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9"/>
        <v>1E-3</v>
      </c>
      <c r="R445" s="8">
        <f t="shared" si="40"/>
        <v>5</v>
      </c>
      <c r="S445" t="str">
        <f t="shared" si="41"/>
        <v>film &amp; video</v>
      </c>
      <c r="T445" t="str">
        <f t="shared" si="36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4">
        <f t="shared" si="37"/>
        <v>40894.906956018516</v>
      </c>
      <c r="L446" s="14">
        <f t="shared" si="38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9"/>
        <v>0.05</v>
      </c>
      <c r="R446" s="8">
        <f t="shared" si="40"/>
        <v>50</v>
      </c>
      <c r="S446" t="str">
        <f t="shared" si="41"/>
        <v>film &amp; video</v>
      </c>
      <c r="T446" t="str">
        <f t="shared" si="36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4">
        <f t="shared" si="37"/>
        <v>42130.335358796292</v>
      </c>
      <c r="L447" s="14">
        <f t="shared" si="38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9"/>
        <v>3.3333333333333335E-5</v>
      </c>
      <c r="R447" s="8">
        <f t="shared" si="40"/>
        <v>1</v>
      </c>
      <c r="S447" t="str">
        <f t="shared" si="41"/>
        <v>film &amp; video</v>
      </c>
      <c r="T447" t="str">
        <f t="shared" si="36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4">
        <f t="shared" si="37"/>
        <v>42037.083564814813</v>
      </c>
      <c r="L448" s="14">
        <f t="shared" si="38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9"/>
        <v>7.2952380952380949E-2</v>
      </c>
      <c r="R448" s="8">
        <f t="shared" si="40"/>
        <v>47.875</v>
      </c>
      <c r="S448" t="str">
        <f t="shared" si="41"/>
        <v>film &amp; video</v>
      </c>
      <c r="T448" t="str">
        <f t="shared" si="36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4">
        <f t="shared" si="37"/>
        <v>41331.555127314816</v>
      </c>
      <c r="L449" s="14">
        <f t="shared" si="38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39"/>
        <v>1.6666666666666666E-4</v>
      </c>
      <c r="R449" s="8">
        <f t="shared" si="40"/>
        <v>5</v>
      </c>
      <c r="S449" t="str">
        <f t="shared" si="41"/>
        <v>film &amp; video</v>
      </c>
      <c r="T449" t="str">
        <f t="shared" si="36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4">
        <f t="shared" si="37"/>
        <v>41753.758043981477</v>
      </c>
      <c r="L450" s="14">
        <f t="shared" si="38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39"/>
        <v>3.2804E-2</v>
      </c>
      <c r="R450" s="8">
        <f t="shared" si="40"/>
        <v>20.502500000000001</v>
      </c>
      <c r="S450" t="str">
        <f t="shared" si="41"/>
        <v>film &amp; video</v>
      </c>
      <c r="T450" t="str">
        <f t="shared" ref="T450:T513" si="42">RIGHT(P450,LEN(P450)-FIND("/",P450))</f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4">
        <f t="shared" ref="K451:K514" si="43">(((J451/60)/60)/24)+DATE(1970,1,1)</f>
        <v>41534.568113425928</v>
      </c>
      <c r="L451" s="14">
        <f t="shared" ref="L451:L514" si="44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45">E451/D451</f>
        <v>2.2499999999999999E-2</v>
      </c>
      <c r="R451" s="8">
        <f t="shared" ref="R451:R514" si="46">E451/N451</f>
        <v>9</v>
      </c>
      <c r="S451" t="str">
        <f t="shared" ref="S451:S514" si="47">LEFT(P451,FIND("/",P451)-1)</f>
        <v>film &amp; video</v>
      </c>
      <c r="T451" t="str">
        <f t="shared" si="42"/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4">
        <f t="shared" si="43"/>
        <v>41654.946759259255</v>
      </c>
      <c r="L452" s="14">
        <f t="shared" si="44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5"/>
        <v>7.92E-3</v>
      </c>
      <c r="R452" s="8">
        <f t="shared" si="46"/>
        <v>56.571428571428569</v>
      </c>
      <c r="S452" t="str">
        <f t="shared" si="47"/>
        <v>film &amp; video</v>
      </c>
      <c r="T452" t="str">
        <f t="shared" si="42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4">
        <f t="shared" si="43"/>
        <v>41634.715173611112</v>
      </c>
      <c r="L453" s="14">
        <f t="shared" si="44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5"/>
        <v>0</v>
      </c>
      <c r="R453" s="8" t="e">
        <f t="shared" si="46"/>
        <v>#DIV/0!</v>
      </c>
      <c r="S453" t="str">
        <f t="shared" si="47"/>
        <v>film &amp; video</v>
      </c>
      <c r="T453" t="str">
        <f t="shared" si="42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4">
        <f t="shared" si="43"/>
        <v>42107.703877314809</v>
      </c>
      <c r="L454" s="14">
        <f t="shared" si="44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5"/>
        <v>0.64</v>
      </c>
      <c r="R454" s="8">
        <f t="shared" si="46"/>
        <v>40</v>
      </c>
      <c r="S454" t="str">
        <f t="shared" si="47"/>
        <v>film &amp; video</v>
      </c>
      <c r="T454" t="str">
        <f t="shared" si="42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4">
        <f t="shared" si="43"/>
        <v>42038.824988425928</v>
      </c>
      <c r="L455" s="14">
        <f t="shared" si="44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5"/>
        <v>2.740447957839262E-4</v>
      </c>
      <c r="R455" s="8">
        <f t="shared" si="46"/>
        <v>13</v>
      </c>
      <c r="S455" t="str">
        <f t="shared" si="47"/>
        <v>film &amp; video</v>
      </c>
      <c r="T455" t="str">
        <f t="shared" si="42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4">
        <f t="shared" si="43"/>
        <v>41938.717256944445</v>
      </c>
      <c r="L456" s="14">
        <f t="shared" si="44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45"/>
        <v>8.2000000000000007E-3</v>
      </c>
      <c r="R456" s="8">
        <f t="shared" si="46"/>
        <v>16.399999999999999</v>
      </c>
      <c r="S456" t="str">
        <f t="shared" si="47"/>
        <v>film &amp; video</v>
      </c>
      <c r="T456" t="str">
        <f t="shared" si="42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4">
        <f t="shared" si="43"/>
        <v>40971.002569444441</v>
      </c>
      <c r="L457" s="14">
        <f t="shared" si="44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45"/>
        <v>6.9230769230769226E-4</v>
      </c>
      <c r="R457" s="8">
        <f t="shared" si="46"/>
        <v>22.5</v>
      </c>
      <c r="S457" t="str">
        <f t="shared" si="47"/>
        <v>film &amp; video</v>
      </c>
      <c r="T457" t="str">
        <f t="shared" si="42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4">
        <f t="shared" si="43"/>
        <v>41547.694456018515</v>
      </c>
      <c r="L458" s="14">
        <f t="shared" si="44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45"/>
        <v>6.8631863186318634E-3</v>
      </c>
      <c r="R458" s="8">
        <f t="shared" si="46"/>
        <v>20.333333333333332</v>
      </c>
      <c r="S458" t="str">
        <f t="shared" si="47"/>
        <v>film &amp; video</v>
      </c>
      <c r="T458" t="str">
        <f t="shared" si="42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4">
        <f t="shared" si="43"/>
        <v>41837.767500000002</v>
      </c>
      <c r="L459" s="14">
        <f t="shared" si="44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5"/>
        <v>0</v>
      </c>
      <c r="R459" s="8" t="e">
        <f t="shared" si="46"/>
        <v>#DIV/0!</v>
      </c>
      <c r="S459" t="str">
        <f t="shared" si="47"/>
        <v>film &amp; video</v>
      </c>
      <c r="T459" t="str">
        <f t="shared" si="42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4">
        <f t="shared" si="43"/>
        <v>41378.69976851852</v>
      </c>
      <c r="L460" s="14">
        <f t="shared" si="44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5"/>
        <v>8.2100000000000006E-2</v>
      </c>
      <c r="R460" s="8">
        <f t="shared" si="46"/>
        <v>16.755102040816325</v>
      </c>
      <c r="S460" t="str">
        <f t="shared" si="47"/>
        <v>film &amp; video</v>
      </c>
      <c r="T460" t="str">
        <f t="shared" si="42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4">
        <f t="shared" si="43"/>
        <v>40800.6403587963</v>
      </c>
      <c r="L461" s="14">
        <f t="shared" si="44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45"/>
        <v>6.4102564102564103E-4</v>
      </c>
      <c r="R461" s="8">
        <f t="shared" si="46"/>
        <v>25</v>
      </c>
      <c r="S461" t="str">
        <f t="shared" si="47"/>
        <v>film &amp; video</v>
      </c>
      <c r="T461" t="str">
        <f t="shared" si="42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4">
        <f t="shared" si="43"/>
        <v>41759.542534722219</v>
      </c>
      <c r="L462" s="14">
        <f t="shared" si="44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45"/>
        <v>2.9411764705882353E-3</v>
      </c>
      <c r="R462" s="8">
        <f t="shared" si="46"/>
        <v>12.5</v>
      </c>
      <c r="S462" t="str">
        <f t="shared" si="47"/>
        <v>film &amp; video</v>
      </c>
      <c r="T462" t="str">
        <f t="shared" si="42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4">
        <f t="shared" si="43"/>
        <v>41407.84684027778</v>
      </c>
      <c r="L463" s="14">
        <f t="shared" si="44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5"/>
        <v>0</v>
      </c>
      <c r="R463" s="8" t="e">
        <f t="shared" si="46"/>
        <v>#DIV/0!</v>
      </c>
      <c r="S463" t="str">
        <f t="shared" si="47"/>
        <v>film &amp; video</v>
      </c>
      <c r="T463" t="str">
        <f t="shared" si="42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4">
        <f t="shared" si="43"/>
        <v>40705.126631944448</v>
      </c>
      <c r="L464" s="14">
        <f t="shared" si="44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5"/>
        <v>0</v>
      </c>
      <c r="R464" s="8" t="e">
        <f t="shared" si="46"/>
        <v>#DIV/0!</v>
      </c>
      <c r="S464" t="str">
        <f t="shared" si="47"/>
        <v>film &amp; video</v>
      </c>
      <c r="T464" t="str">
        <f t="shared" si="42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4">
        <f t="shared" si="43"/>
        <v>40750.710104166668</v>
      </c>
      <c r="L465" s="14">
        <f t="shared" si="44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5"/>
        <v>2.2727272727272728E-2</v>
      </c>
      <c r="R465" s="8">
        <f t="shared" si="46"/>
        <v>113.63636363636364</v>
      </c>
      <c r="S465" t="str">
        <f t="shared" si="47"/>
        <v>film &amp; video</v>
      </c>
      <c r="T465" t="str">
        <f t="shared" si="42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4">
        <f t="shared" si="43"/>
        <v>42488.848784722228</v>
      </c>
      <c r="L466" s="14">
        <f t="shared" si="44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5"/>
        <v>9.9009900990099011E-4</v>
      </c>
      <c r="R466" s="8">
        <f t="shared" si="46"/>
        <v>1</v>
      </c>
      <c r="S466" t="str">
        <f t="shared" si="47"/>
        <v>film &amp; video</v>
      </c>
      <c r="T466" t="str">
        <f t="shared" si="42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4">
        <f t="shared" si="43"/>
        <v>41801.120069444441</v>
      </c>
      <c r="L467" s="14">
        <f t="shared" si="44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5"/>
        <v>0.26953125</v>
      </c>
      <c r="R467" s="8">
        <f t="shared" si="46"/>
        <v>17.25</v>
      </c>
      <c r="S467" t="str">
        <f t="shared" si="47"/>
        <v>film &amp; video</v>
      </c>
      <c r="T467" t="str">
        <f t="shared" si="42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4">
        <f t="shared" si="43"/>
        <v>41129.942870370374</v>
      </c>
      <c r="L468" s="14">
        <f t="shared" si="44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5"/>
        <v>7.6E-3</v>
      </c>
      <c r="R468" s="8">
        <f t="shared" si="46"/>
        <v>15.2</v>
      </c>
      <c r="S468" t="str">
        <f t="shared" si="47"/>
        <v>film &amp; video</v>
      </c>
      <c r="T468" t="str">
        <f t="shared" si="42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4">
        <f t="shared" si="43"/>
        <v>41135.679791666669</v>
      </c>
      <c r="L469" s="14">
        <f t="shared" si="44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5"/>
        <v>0.21575</v>
      </c>
      <c r="R469" s="8">
        <f t="shared" si="46"/>
        <v>110.64102564102564</v>
      </c>
      <c r="S469" t="str">
        <f t="shared" si="47"/>
        <v>film &amp; video</v>
      </c>
      <c r="T469" t="str">
        <f t="shared" si="42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4">
        <f t="shared" si="43"/>
        <v>41041.167627314811</v>
      </c>
      <c r="L470" s="14">
        <f t="shared" si="44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45"/>
        <v>0</v>
      </c>
      <c r="R470" s="8" t="e">
        <f t="shared" si="46"/>
        <v>#DIV/0!</v>
      </c>
      <c r="S470" t="str">
        <f t="shared" si="47"/>
        <v>film &amp; video</v>
      </c>
      <c r="T470" t="str">
        <f t="shared" si="42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4">
        <f t="shared" si="43"/>
        <v>41827.989861111113</v>
      </c>
      <c r="L471" s="14">
        <f t="shared" si="44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5"/>
        <v>0</v>
      </c>
      <c r="R471" s="8" t="e">
        <f t="shared" si="46"/>
        <v>#DIV/0!</v>
      </c>
      <c r="S471" t="str">
        <f t="shared" si="47"/>
        <v>film &amp; video</v>
      </c>
      <c r="T471" t="str">
        <f t="shared" si="42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4">
        <f t="shared" si="43"/>
        <v>41605.167696759258</v>
      </c>
      <c r="L472" s="14">
        <f t="shared" si="44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45"/>
        <v>1.0200000000000001E-2</v>
      </c>
      <c r="R472" s="8">
        <f t="shared" si="46"/>
        <v>25.5</v>
      </c>
      <c r="S472" t="str">
        <f t="shared" si="47"/>
        <v>film &amp; video</v>
      </c>
      <c r="T472" t="str">
        <f t="shared" si="42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4">
        <f t="shared" si="43"/>
        <v>41703.721979166665</v>
      </c>
      <c r="L473" s="14">
        <f t="shared" si="44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45"/>
        <v>0.11892727272727273</v>
      </c>
      <c r="R473" s="8">
        <f t="shared" si="46"/>
        <v>38.476470588235294</v>
      </c>
      <c r="S473" t="str">
        <f t="shared" si="47"/>
        <v>film &amp; video</v>
      </c>
      <c r="T473" t="str">
        <f t="shared" si="42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4">
        <f t="shared" si="43"/>
        <v>41844.922662037039</v>
      </c>
      <c r="L474" s="14">
        <f t="shared" si="44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5"/>
        <v>0.17624999999999999</v>
      </c>
      <c r="R474" s="8">
        <f t="shared" si="46"/>
        <v>28.2</v>
      </c>
      <c r="S474" t="str">
        <f t="shared" si="47"/>
        <v>film &amp; video</v>
      </c>
      <c r="T474" t="str">
        <f t="shared" si="42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4">
        <f t="shared" si="43"/>
        <v>41869.698136574072</v>
      </c>
      <c r="L475" s="14">
        <f t="shared" si="44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5"/>
        <v>2.87E-2</v>
      </c>
      <c r="R475" s="8">
        <f t="shared" si="46"/>
        <v>61.5</v>
      </c>
      <c r="S475" t="str">
        <f t="shared" si="47"/>
        <v>film &amp; video</v>
      </c>
      <c r="T475" t="str">
        <f t="shared" si="42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4">
        <f t="shared" si="43"/>
        <v>42753.329039351855</v>
      </c>
      <c r="L476" s="14">
        <f t="shared" si="44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5"/>
        <v>3.0303030303030303E-4</v>
      </c>
      <c r="R476" s="8">
        <f t="shared" si="46"/>
        <v>1</v>
      </c>
      <c r="S476" t="str">
        <f t="shared" si="47"/>
        <v>film &amp; video</v>
      </c>
      <c r="T476" t="str">
        <f t="shared" si="42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4">
        <f t="shared" si="43"/>
        <v>42100.086145833338</v>
      </c>
      <c r="L477" s="14">
        <f t="shared" si="44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5"/>
        <v>0</v>
      </c>
      <c r="R477" s="8" t="e">
        <f t="shared" si="46"/>
        <v>#DIV/0!</v>
      </c>
      <c r="S477" t="str">
        <f t="shared" si="47"/>
        <v>film &amp; video</v>
      </c>
      <c r="T477" t="str">
        <f t="shared" si="42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4">
        <f t="shared" si="43"/>
        <v>41757.975011574075</v>
      </c>
      <c r="L478" s="14">
        <f t="shared" si="44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5"/>
        <v>2.2302681818181819E-2</v>
      </c>
      <c r="R478" s="8">
        <f t="shared" si="46"/>
        <v>39.569274193548388</v>
      </c>
      <c r="S478" t="str">
        <f t="shared" si="47"/>
        <v>film &amp; video</v>
      </c>
      <c r="T478" t="str">
        <f t="shared" si="42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4">
        <f t="shared" si="43"/>
        <v>40987.83488425926</v>
      </c>
      <c r="L479" s="14">
        <f t="shared" si="44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5"/>
        <v>0</v>
      </c>
      <c r="R479" s="8" t="e">
        <f t="shared" si="46"/>
        <v>#DIV/0!</v>
      </c>
      <c r="S479" t="str">
        <f t="shared" si="47"/>
        <v>film &amp; video</v>
      </c>
      <c r="T479" t="str">
        <f t="shared" si="42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4">
        <f t="shared" si="43"/>
        <v>42065.910983796297</v>
      </c>
      <c r="L480" s="14">
        <f t="shared" si="44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45"/>
        <v>0</v>
      </c>
      <c r="R480" s="8" t="e">
        <f t="shared" si="46"/>
        <v>#DIV/0!</v>
      </c>
      <c r="S480" t="str">
        <f t="shared" si="47"/>
        <v>film &amp; video</v>
      </c>
      <c r="T480" t="str">
        <f t="shared" si="42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4">
        <f t="shared" si="43"/>
        <v>41904.407812500001</v>
      </c>
      <c r="L481" s="14">
        <f t="shared" si="44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45"/>
        <v>0.3256</v>
      </c>
      <c r="R481" s="8">
        <f t="shared" si="46"/>
        <v>88.8</v>
      </c>
      <c r="S481" t="str">
        <f t="shared" si="47"/>
        <v>film &amp; video</v>
      </c>
      <c r="T481" t="str">
        <f t="shared" si="42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4">
        <f t="shared" si="43"/>
        <v>41465.500173611108</v>
      </c>
      <c r="L482" s="14">
        <f t="shared" si="44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5"/>
        <v>0.19409999999999999</v>
      </c>
      <c r="R482" s="8">
        <f t="shared" si="46"/>
        <v>55.457142857142856</v>
      </c>
      <c r="S482" t="str">
        <f t="shared" si="47"/>
        <v>film &amp; video</v>
      </c>
      <c r="T482" t="str">
        <f t="shared" si="42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4">
        <f t="shared" si="43"/>
        <v>41162.672326388885</v>
      </c>
      <c r="L483" s="14">
        <f t="shared" si="44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5"/>
        <v>6.0999999999999999E-2</v>
      </c>
      <c r="R483" s="8">
        <f t="shared" si="46"/>
        <v>87.142857142857139</v>
      </c>
      <c r="S483" t="str">
        <f t="shared" si="47"/>
        <v>film &amp; video</v>
      </c>
      <c r="T483" t="str">
        <f t="shared" si="42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4">
        <f t="shared" si="43"/>
        <v>42447.896875000006</v>
      </c>
      <c r="L484" s="14">
        <f t="shared" si="44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45"/>
        <v>1E-3</v>
      </c>
      <c r="R484" s="8">
        <f t="shared" si="46"/>
        <v>10</v>
      </c>
      <c r="S484" t="str">
        <f t="shared" si="47"/>
        <v>film &amp; video</v>
      </c>
      <c r="T484" t="str">
        <f t="shared" si="42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4">
        <f t="shared" si="43"/>
        <v>41243.197592592594</v>
      </c>
      <c r="L485" s="14">
        <f t="shared" si="44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5"/>
        <v>0.502</v>
      </c>
      <c r="R485" s="8">
        <f t="shared" si="46"/>
        <v>51.224489795918366</v>
      </c>
      <c r="S485" t="str">
        <f t="shared" si="47"/>
        <v>film &amp; video</v>
      </c>
      <c r="T485" t="str">
        <f t="shared" si="42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4">
        <f t="shared" si="43"/>
        <v>42272.93949074074</v>
      </c>
      <c r="L486" s="14">
        <f t="shared" si="44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45"/>
        <v>1.8625E-3</v>
      </c>
      <c r="R486" s="8">
        <f t="shared" si="46"/>
        <v>13.545454545454545</v>
      </c>
      <c r="S486" t="str">
        <f t="shared" si="47"/>
        <v>film &amp; video</v>
      </c>
      <c r="T486" t="str">
        <f t="shared" si="42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4">
        <f t="shared" si="43"/>
        <v>41381.50577546296</v>
      </c>
      <c r="L487" s="14">
        <f t="shared" si="44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5"/>
        <v>0.21906971229845085</v>
      </c>
      <c r="R487" s="8">
        <f t="shared" si="46"/>
        <v>66.520080000000007</v>
      </c>
      <c r="S487" t="str">
        <f t="shared" si="47"/>
        <v>film &amp; video</v>
      </c>
      <c r="T487" t="str">
        <f t="shared" si="42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4">
        <f t="shared" si="43"/>
        <v>41761.94258101852</v>
      </c>
      <c r="L488" s="14">
        <f t="shared" si="44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5"/>
        <v>9.0909090909090904E-5</v>
      </c>
      <c r="R488" s="8">
        <f t="shared" si="46"/>
        <v>50</v>
      </c>
      <c r="S488" t="str">
        <f t="shared" si="47"/>
        <v>film &amp; video</v>
      </c>
      <c r="T488" t="str">
        <f t="shared" si="42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4">
        <f t="shared" si="43"/>
        <v>42669.594837962963</v>
      </c>
      <c r="L489" s="14">
        <f t="shared" si="44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45"/>
        <v>0</v>
      </c>
      <c r="R489" s="8" t="e">
        <f t="shared" si="46"/>
        <v>#DIV/0!</v>
      </c>
      <c r="S489" t="str">
        <f t="shared" si="47"/>
        <v>film &amp; video</v>
      </c>
      <c r="T489" t="str">
        <f t="shared" si="42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4">
        <f t="shared" si="43"/>
        <v>42714.054398148146</v>
      </c>
      <c r="L490" s="14">
        <f t="shared" si="44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5"/>
        <v>0</v>
      </c>
      <c r="R490" s="8" t="e">
        <f t="shared" si="46"/>
        <v>#DIV/0!</v>
      </c>
      <c r="S490" t="str">
        <f t="shared" si="47"/>
        <v>film &amp; video</v>
      </c>
      <c r="T490" t="str">
        <f t="shared" si="42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4">
        <f t="shared" si="43"/>
        <v>40882.481666666667</v>
      </c>
      <c r="L491" s="14">
        <f t="shared" si="44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45"/>
        <v>2.8667813379201833E-3</v>
      </c>
      <c r="R491" s="8">
        <f t="shared" si="46"/>
        <v>71.666666666666671</v>
      </c>
      <c r="S491" t="str">
        <f t="shared" si="47"/>
        <v>film &amp; video</v>
      </c>
      <c r="T491" t="str">
        <f t="shared" si="42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4">
        <f t="shared" si="43"/>
        <v>41113.968576388892</v>
      </c>
      <c r="L492" s="14">
        <f t="shared" si="44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5"/>
        <v>0</v>
      </c>
      <c r="R492" s="8" t="e">
        <f t="shared" si="46"/>
        <v>#DIV/0!</v>
      </c>
      <c r="S492" t="str">
        <f t="shared" si="47"/>
        <v>film &amp; video</v>
      </c>
      <c r="T492" t="str">
        <f t="shared" si="42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4">
        <f t="shared" si="43"/>
        <v>42366.982627314821</v>
      </c>
      <c r="L493" s="14">
        <f t="shared" si="44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5"/>
        <v>0</v>
      </c>
      <c r="R493" s="8" t="e">
        <f t="shared" si="46"/>
        <v>#DIV/0!</v>
      </c>
      <c r="S493" t="str">
        <f t="shared" si="47"/>
        <v>film &amp; video</v>
      </c>
      <c r="T493" t="str">
        <f t="shared" si="42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4">
        <f t="shared" si="43"/>
        <v>42596.03506944445</v>
      </c>
      <c r="L494" s="14">
        <f t="shared" si="44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5"/>
        <v>0</v>
      </c>
      <c r="R494" s="8" t="e">
        <f t="shared" si="46"/>
        <v>#DIV/0!</v>
      </c>
      <c r="S494" t="str">
        <f t="shared" si="47"/>
        <v>film &amp; video</v>
      </c>
      <c r="T494" t="str">
        <f t="shared" si="42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4">
        <f t="shared" si="43"/>
        <v>42114.726134259254</v>
      </c>
      <c r="L495" s="14">
        <f t="shared" si="44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5"/>
        <v>0</v>
      </c>
      <c r="R495" s="8" t="e">
        <f t="shared" si="46"/>
        <v>#DIV/0!</v>
      </c>
      <c r="S495" t="str">
        <f t="shared" si="47"/>
        <v>film &amp; video</v>
      </c>
      <c r="T495" t="str">
        <f t="shared" si="42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4">
        <f t="shared" si="43"/>
        <v>41799.830613425926</v>
      </c>
      <c r="L496" s="14">
        <f t="shared" si="44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45"/>
        <v>1.5499999999999999E-3</v>
      </c>
      <c r="R496" s="8">
        <f t="shared" si="46"/>
        <v>10.333333333333334</v>
      </c>
      <c r="S496" t="str">
        <f t="shared" si="47"/>
        <v>film &amp; video</v>
      </c>
      <c r="T496" t="str">
        <f t="shared" si="42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4">
        <f t="shared" si="43"/>
        <v>42171.827604166669</v>
      </c>
      <c r="L497" s="14">
        <f t="shared" si="44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5"/>
        <v>0</v>
      </c>
      <c r="R497" s="8" t="e">
        <f t="shared" si="46"/>
        <v>#DIV/0!</v>
      </c>
      <c r="S497" t="str">
        <f t="shared" si="47"/>
        <v>film &amp; video</v>
      </c>
      <c r="T497" t="str">
        <f t="shared" si="42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4">
        <f t="shared" si="43"/>
        <v>41620.93141203704</v>
      </c>
      <c r="L498" s="14">
        <f t="shared" si="44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5"/>
        <v>1.6666666666666667E-5</v>
      </c>
      <c r="R498" s="8">
        <f t="shared" si="46"/>
        <v>1</v>
      </c>
      <c r="S498" t="str">
        <f t="shared" si="47"/>
        <v>film &amp; video</v>
      </c>
      <c r="T498" t="str">
        <f t="shared" si="42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4">
        <f t="shared" si="43"/>
        <v>41945.037789351853</v>
      </c>
      <c r="L499" s="14">
        <f t="shared" si="44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45"/>
        <v>6.6964285714285711E-3</v>
      </c>
      <c r="R499" s="8">
        <f t="shared" si="46"/>
        <v>10</v>
      </c>
      <c r="S499" t="str">
        <f t="shared" si="47"/>
        <v>film &amp; video</v>
      </c>
      <c r="T499" t="str">
        <f t="shared" si="42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4">
        <f t="shared" si="43"/>
        <v>40858.762141203704</v>
      </c>
      <c r="L500" s="14">
        <f t="shared" si="44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5"/>
        <v>4.5985132395404561E-2</v>
      </c>
      <c r="R500" s="8">
        <f t="shared" si="46"/>
        <v>136.09090909090909</v>
      </c>
      <c r="S500" t="str">
        <f t="shared" si="47"/>
        <v>film &amp; video</v>
      </c>
      <c r="T500" t="str">
        <f t="shared" si="42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4">
        <f t="shared" si="43"/>
        <v>40043.895462962959</v>
      </c>
      <c r="L501" s="14">
        <f t="shared" si="44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45"/>
        <v>9.5500000000000002E-2</v>
      </c>
      <c r="R501" s="8">
        <f t="shared" si="46"/>
        <v>73.461538461538467</v>
      </c>
      <c r="S501" t="str">
        <f t="shared" si="47"/>
        <v>film &amp; video</v>
      </c>
      <c r="T501" t="str">
        <f t="shared" si="42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4">
        <f t="shared" si="43"/>
        <v>40247.886006944449</v>
      </c>
      <c r="L502" s="14">
        <f t="shared" si="44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45"/>
        <v>3.307692307692308E-2</v>
      </c>
      <c r="R502" s="8">
        <f t="shared" si="46"/>
        <v>53.75</v>
      </c>
      <c r="S502" t="str">
        <f t="shared" si="47"/>
        <v>film &amp; video</v>
      </c>
      <c r="T502" t="str">
        <f t="shared" si="42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4">
        <f t="shared" si="43"/>
        <v>40703.234386574077</v>
      </c>
      <c r="L503" s="14">
        <f t="shared" si="44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5"/>
        <v>0</v>
      </c>
      <c r="R503" s="8" t="e">
        <f t="shared" si="46"/>
        <v>#DIV/0!</v>
      </c>
      <c r="S503" t="str">
        <f t="shared" si="47"/>
        <v>film &amp; video</v>
      </c>
      <c r="T503" t="str">
        <f t="shared" si="42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4">
        <f t="shared" si="43"/>
        <v>40956.553530092591</v>
      </c>
      <c r="L504" s="14">
        <f t="shared" si="44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45"/>
        <v>1.15E-2</v>
      </c>
      <c r="R504" s="8">
        <f t="shared" si="46"/>
        <v>57.5</v>
      </c>
      <c r="S504" t="str">
        <f t="shared" si="47"/>
        <v>film &amp; video</v>
      </c>
      <c r="T504" t="str">
        <f t="shared" si="42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4">
        <f t="shared" si="43"/>
        <v>41991.526655092588</v>
      </c>
      <c r="L505" s="14">
        <f t="shared" si="44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5"/>
        <v>1.7538461538461537E-2</v>
      </c>
      <c r="R505" s="8">
        <f t="shared" si="46"/>
        <v>12.666666666666666</v>
      </c>
      <c r="S505" t="str">
        <f t="shared" si="47"/>
        <v>film &amp; video</v>
      </c>
      <c r="T505" t="str">
        <f t="shared" si="42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4">
        <f t="shared" si="43"/>
        <v>40949.98364583333</v>
      </c>
      <c r="L506" s="14">
        <f t="shared" si="44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45"/>
        <v>1.3673469387755101E-2</v>
      </c>
      <c r="R506" s="8">
        <f t="shared" si="46"/>
        <v>67</v>
      </c>
      <c r="S506" t="str">
        <f t="shared" si="47"/>
        <v>film &amp; video</v>
      </c>
      <c r="T506" t="str">
        <f t="shared" si="42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4">
        <f t="shared" si="43"/>
        <v>42318.098217592589</v>
      </c>
      <c r="L507" s="14">
        <f t="shared" si="44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5"/>
        <v>4.3333333333333331E-3</v>
      </c>
      <c r="R507" s="8">
        <f t="shared" si="46"/>
        <v>3.7142857142857144</v>
      </c>
      <c r="S507" t="str">
        <f t="shared" si="47"/>
        <v>film &amp; video</v>
      </c>
      <c r="T507" t="str">
        <f t="shared" si="42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4">
        <f t="shared" si="43"/>
        <v>41466.552314814813</v>
      </c>
      <c r="L508" s="14">
        <f t="shared" si="44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5"/>
        <v>1.25E-3</v>
      </c>
      <c r="R508" s="8">
        <f t="shared" si="46"/>
        <v>250</v>
      </c>
      <c r="S508" t="str">
        <f t="shared" si="47"/>
        <v>film &amp; video</v>
      </c>
      <c r="T508" t="str">
        <f t="shared" si="42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4">
        <f t="shared" si="43"/>
        <v>41156.958993055552</v>
      </c>
      <c r="L509" s="14">
        <f t="shared" si="44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5"/>
        <v>3.2000000000000001E-2</v>
      </c>
      <c r="R509" s="8">
        <f t="shared" si="46"/>
        <v>64</v>
      </c>
      <c r="S509" t="str">
        <f t="shared" si="47"/>
        <v>film &amp; video</v>
      </c>
      <c r="T509" t="str">
        <f t="shared" si="42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4">
        <f t="shared" si="43"/>
        <v>40995.024317129632</v>
      </c>
      <c r="L510" s="14">
        <f t="shared" si="44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45"/>
        <v>8.0000000000000002E-3</v>
      </c>
      <c r="R510" s="8">
        <f t="shared" si="46"/>
        <v>133.33333333333334</v>
      </c>
      <c r="S510" t="str">
        <f t="shared" si="47"/>
        <v>film &amp; video</v>
      </c>
      <c r="T510" t="str">
        <f t="shared" si="42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4">
        <f t="shared" si="43"/>
        <v>42153.631597222222</v>
      </c>
      <c r="L511" s="14">
        <f t="shared" si="44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5"/>
        <v>2E-3</v>
      </c>
      <c r="R511" s="8">
        <f t="shared" si="46"/>
        <v>10</v>
      </c>
      <c r="S511" t="str">
        <f t="shared" si="47"/>
        <v>film &amp; video</v>
      </c>
      <c r="T511" t="str">
        <f t="shared" si="42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4">
        <f t="shared" si="43"/>
        <v>42400.176377314812</v>
      </c>
      <c r="L512" s="14">
        <f t="shared" si="44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5"/>
        <v>0</v>
      </c>
      <c r="R512" s="8" t="e">
        <f t="shared" si="46"/>
        <v>#DIV/0!</v>
      </c>
      <c r="S512" t="str">
        <f t="shared" si="47"/>
        <v>film &amp; video</v>
      </c>
      <c r="T512" t="str">
        <f t="shared" si="42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4">
        <f t="shared" si="43"/>
        <v>41340.303032407406</v>
      </c>
      <c r="L513" s="14">
        <f t="shared" si="44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45"/>
        <v>0.03</v>
      </c>
      <c r="R513" s="8">
        <f t="shared" si="46"/>
        <v>30</v>
      </c>
      <c r="S513" t="str">
        <f t="shared" si="47"/>
        <v>film &amp; video</v>
      </c>
      <c r="T513" t="str">
        <f t="shared" si="42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4">
        <f t="shared" si="43"/>
        <v>42649.742210648154</v>
      </c>
      <c r="L514" s="14">
        <f t="shared" si="44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si="45"/>
        <v>1.3749999999999999E-3</v>
      </c>
      <c r="R514" s="8">
        <f t="shared" si="46"/>
        <v>5.5</v>
      </c>
      <c r="S514" t="str">
        <f t="shared" si="47"/>
        <v>film &amp; video</v>
      </c>
      <c r="T514" t="str">
        <f t="shared" ref="T514:T577" si="48">RIGHT(P514,LEN(P514)-FIND("/",P514))</f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4">
        <f t="shared" ref="K515:K578" si="49">(((J515/60)/60)/24)+DATE(1970,1,1)</f>
        <v>42552.653993055559</v>
      </c>
      <c r="L515" s="14">
        <f t="shared" ref="L515:L578" si="50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51">E515/D515</f>
        <v>0.13924</v>
      </c>
      <c r="R515" s="8">
        <f t="shared" ref="R515:R578" si="52">E515/N515</f>
        <v>102.38235294117646</v>
      </c>
      <c r="S515" t="str">
        <f t="shared" ref="S515:S578" si="53">LEFT(P515,FIND("/",P515)-1)</f>
        <v>film &amp; video</v>
      </c>
      <c r="T515" t="str">
        <f t="shared" si="48"/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4">
        <f t="shared" si="49"/>
        <v>41830.613969907405</v>
      </c>
      <c r="L516" s="14">
        <f t="shared" si="50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51"/>
        <v>3.3333333333333333E-2</v>
      </c>
      <c r="R516" s="8">
        <f t="shared" si="52"/>
        <v>16.666666666666668</v>
      </c>
      <c r="S516" t="str">
        <f t="shared" si="53"/>
        <v>film &amp; video</v>
      </c>
      <c r="T516" t="str">
        <f t="shared" si="48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4">
        <f t="shared" si="49"/>
        <v>42327.490752314814</v>
      </c>
      <c r="L517" s="14">
        <f t="shared" si="50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51"/>
        <v>0.25413402061855672</v>
      </c>
      <c r="R517" s="8">
        <f t="shared" si="52"/>
        <v>725.02941176470586</v>
      </c>
      <c r="S517" t="str">
        <f t="shared" si="53"/>
        <v>film &amp; video</v>
      </c>
      <c r="T517" t="str">
        <f t="shared" si="48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4">
        <f t="shared" si="49"/>
        <v>42091.778703703705</v>
      </c>
      <c r="L518" s="14">
        <f t="shared" si="50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51"/>
        <v>0</v>
      </c>
      <c r="R518" s="8" t="e">
        <f t="shared" si="52"/>
        <v>#DIV/0!</v>
      </c>
      <c r="S518" t="str">
        <f t="shared" si="53"/>
        <v>film &amp; video</v>
      </c>
      <c r="T518" t="str">
        <f t="shared" si="48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4">
        <f t="shared" si="49"/>
        <v>42738.615289351852</v>
      </c>
      <c r="L519" s="14">
        <f t="shared" si="50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51"/>
        <v>1.3666666666666667E-2</v>
      </c>
      <c r="R519" s="8">
        <f t="shared" si="52"/>
        <v>68.333333333333329</v>
      </c>
      <c r="S519" t="str">
        <f t="shared" si="53"/>
        <v>film &amp; video</v>
      </c>
      <c r="T519" t="str">
        <f t="shared" si="48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4">
        <f t="shared" si="49"/>
        <v>42223.616018518514</v>
      </c>
      <c r="L520" s="14">
        <f t="shared" si="50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51"/>
        <v>0</v>
      </c>
      <c r="R520" s="8" t="e">
        <f t="shared" si="52"/>
        <v>#DIV/0!</v>
      </c>
      <c r="S520" t="str">
        <f t="shared" si="53"/>
        <v>film &amp; video</v>
      </c>
      <c r="T520" t="str">
        <f t="shared" si="48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4">
        <f t="shared" si="49"/>
        <v>41218.391446759262</v>
      </c>
      <c r="L521" s="14">
        <f t="shared" si="50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51"/>
        <v>0.22881426547787684</v>
      </c>
      <c r="R521" s="8">
        <f t="shared" si="52"/>
        <v>39.228571428571428</v>
      </c>
      <c r="S521" t="str">
        <f t="shared" si="53"/>
        <v>film &amp; video</v>
      </c>
      <c r="T521" t="str">
        <f t="shared" si="48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4">
        <f t="shared" si="49"/>
        <v>42318.702094907407</v>
      </c>
      <c r="L522" s="14">
        <f t="shared" si="50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51"/>
        <v>1.0209999999999999</v>
      </c>
      <c r="R522" s="8">
        <f t="shared" si="52"/>
        <v>150.14705882352942</v>
      </c>
      <c r="S522" t="str">
        <f t="shared" si="53"/>
        <v>theater</v>
      </c>
      <c r="T522" t="str">
        <f t="shared" si="48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4">
        <f t="shared" si="49"/>
        <v>42646.092812499999</v>
      </c>
      <c r="L523" s="14">
        <f t="shared" si="50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51"/>
        <v>1.0464</v>
      </c>
      <c r="R523" s="8">
        <f t="shared" si="52"/>
        <v>93.428571428571431</v>
      </c>
      <c r="S523" t="str">
        <f t="shared" si="53"/>
        <v>theater</v>
      </c>
      <c r="T523" t="str">
        <f t="shared" si="48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4">
        <f t="shared" si="49"/>
        <v>42430.040798611109</v>
      </c>
      <c r="L524" s="14">
        <f t="shared" si="50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51"/>
        <v>1.1466666666666667</v>
      </c>
      <c r="R524" s="8">
        <f t="shared" si="52"/>
        <v>110.96774193548387</v>
      </c>
      <c r="S524" t="str">
        <f t="shared" si="53"/>
        <v>theater</v>
      </c>
      <c r="T524" t="str">
        <f t="shared" si="48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4">
        <f t="shared" si="49"/>
        <v>42238.13282407407</v>
      </c>
      <c r="L525" s="14">
        <f t="shared" si="50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51"/>
        <v>1.206</v>
      </c>
      <c r="R525" s="8">
        <f t="shared" si="52"/>
        <v>71.785714285714292</v>
      </c>
      <c r="S525" t="str">
        <f t="shared" si="53"/>
        <v>theater</v>
      </c>
      <c r="T525" t="str">
        <f t="shared" si="48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4">
        <f t="shared" si="49"/>
        <v>42492.717233796298</v>
      </c>
      <c r="L526" s="14">
        <f t="shared" si="50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51"/>
        <v>1.0867285714285715</v>
      </c>
      <c r="R526" s="8">
        <f t="shared" si="52"/>
        <v>29.258076923076924</v>
      </c>
      <c r="S526" t="str">
        <f t="shared" si="53"/>
        <v>theater</v>
      </c>
      <c r="T526" t="str">
        <f t="shared" si="48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4">
        <f t="shared" si="49"/>
        <v>41850.400937500002</v>
      </c>
      <c r="L527" s="14">
        <f t="shared" si="50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51"/>
        <v>1</v>
      </c>
      <c r="R527" s="8">
        <f t="shared" si="52"/>
        <v>1000</v>
      </c>
      <c r="S527" t="str">
        <f t="shared" si="53"/>
        <v>theater</v>
      </c>
      <c r="T527" t="str">
        <f t="shared" si="48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4">
        <f t="shared" si="49"/>
        <v>42192.591944444444</v>
      </c>
      <c r="L528" s="14">
        <f t="shared" si="50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51"/>
        <v>1.1399999999999999</v>
      </c>
      <c r="R528" s="8">
        <f t="shared" si="52"/>
        <v>74.347826086956516</v>
      </c>
      <c r="S528" t="str">
        <f t="shared" si="53"/>
        <v>theater</v>
      </c>
      <c r="T528" t="str">
        <f t="shared" si="48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4">
        <f t="shared" si="49"/>
        <v>42753.205625000002</v>
      </c>
      <c r="L529" s="14">
        <f t="shared" si="50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51"/>
        <v>1.0085</v>
      </c>
      <c r="R529" s="8">
        <f t="shared" si="52"/>
        <v>63.829113924050631</v>
      </c>
      <c r="S529" t="str">
        <f t="shared" si="53"/>
        <v>theater</v>
      </c>
      <c r="T529" t="str">
        <f t="shared" si="48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4">
        <f t="shared" si="49"/>
        <v>42155.920219907406</v>
      </c>
      <c r="L530" s="14">
        <f t="shared" si="50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51"/>
        <v>1.1565217391304348</v>
      </c>
      <c r="R530" s="8">
        <f t="shared" si="52"/>
        <v>44.333333333333336</v>
      </c>
      <c r="S530" t="str">
        <f t="shared" si="53"/>
        <v>theater</v>
      </c>
      <c r="T530" t="str">
        <f t="shared" si="48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4">
        <f t="shared" si="49"/>
        <v>42725.031180555554</v>
      </c>
      <c r="L531" s="14">
        <f t="shared" si="50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51"/>
        <v>1.3041666666666667</v>
      </c>
      <c r="R531" s="8">
        <f t="shared" si="52"/>
        <v>86.944444444444443</v>
      </c>
      <c r="S531" t="str">
        <f t="shared" si="53"/>
        <v>theater</v>
      </c>
      <c r="T531" t="str">
        <f t="shared" si="48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4">
        <f t="shared" si="49"/>
        <v>42157.591064814813</v>
      </c>
      <c r="L532" s="14">
        <f t="shared" si="50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51"/>
        <v>1.0778267254038179</v>
      </c>
      <c r="R532" s="8">
        <f t="shared" si="52"/>
        <v>126.55172413793103</v>
      </c>
      <c r="S532" t="str">
        <f t="shared" si="53"/>
        <v>theater</v>
      </c>
      <c r="T532" t="str">
        <f t="shared" si="48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4">
        <f t="shared" si="49"/>
        <v>42676.065150462964</v>
      </c>
      <c r="L533" s="14">
        <f t="shared" si="50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51"/>
        <v>1</v>
      </c>
      <c r="R533" s="8">
        <f t="shared" si="52"/>
        <v>129.03225806451613</v>
      </c>
      <c r="S533" t="str">
        <f t="shared" si="53"/>
        <v>theater</v>
      </c>
      <c r="T533" t="str">
        <f t="shared" si="48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4">
        <f t="shared" si="49"/>
        <v>42473.007037037038</v>
      </c>
      <c r="L534" s="14">
        <f t="shared" si="50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51"/>
        <v>1.2324999999999999</v>
      </c>
      <c r="R534" s="8">
        <f t="shared" si="52"/>
        <v>71.242774566473983</v>
      </c>
      <c r="S534" t="str">
        <f t="shared" si="53"/>
        <v>theater</v>
      </c>
      <c r="T534" t="str">
        <f t="shared" si="48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4">
        <f t="shared" si="49"/>
        <v>42482.43478009259</v>
      </c>
      <c r="L535" s="14">
        <f t="shared" si="50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51"/>
        <v>1.002</v>
      </c>
      <c r="R535" s="8">
        <f t="shared" si="52"/>
        <v>117.88235294117646</v>
      </c>
      <c r="S535" t="str">
        <f t="shared" si="53"/>
        <v>theater</v>
      </c>
      <c r="T535" t="str">
        <f t="shared" si="48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4">
        <f t="shared" si="49"/>
        <v>42270.810995370368</v>
      </c>
      <c r="L536" s="14">
        <f t="shared" si="50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51"/>
        <v>1.0466666666666666</v>
      </c>
      <c r="R536" s="8">
        <f t="shared" si="52"/>
        <v>327.08333333333331</v>
      </c>
      <c r="S536" t="str">
        <f t="shared" si="53"/>
        <v>theater</v>
      </c>
      <c r="T536" t="str">
        <f t="shared" si="48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4">
        <f t="shared" si="49"/>
        <v>42711.545196759253</v>
      </c>
      <c r="L537" s="14">
        <f t="shared" si="50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51"/>
        <v>1.0249999999999999</v>
      </c>
      <c r="R537" s="8">
        <f t="shared" si="52"/>
        <v>34.745762711864408</v>
      </c>
      <c r="S537" t="str">
        <f t="shared" si="53"/>
        <v>theater</v>
      </c>
      <c r="T537" t="str">
        <f t="shared" si="48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4">
        <f t="shared" si="49"/>
        <v>42179.344988425932</v>
      </c>
      <c r="L538" s="14">
        <f t="shared" si="50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51"/>
        <v>1.1825757575757576</v>
      </c>
      <c r="R538" s="8">
        <f t="shared" si="52"/>
        <v>100.06410256410257</v>
      </c>
      <c r="S538" t="str">
        <f t="shared" si="53"/>
        <v>theater</v>
      </c>
      <c r="T538" t="str">
        <f t="shared" si="48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4">
        <f t="shared" si="49"/>
        <v>42282.768414351856</v>
      </c>
      <c r="L539" s="14">
        <f t="shared" si="50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51"/>
        <v>1.2050000000000001</v>
      </c>
      <c r="R539" s="8">
        <f t="shared" si="52"/>
        <v>40.847457627118644</v>
      </c>
      <c r="S539" t="str">
        <f t="shared" si="53"/>
        <v>theater</v>
      </c>
      <c r="T539" t="str">
        <f t="shared" si="48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4">
        <f t="shared" si="49"/>
        <v>42473.794710648144</v>
      </c>
      <c r="L540" s="14">
        <f t="shared" si="50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51"/>
        <v>3.0242</v>
      </c>
      <c r="R540" s="8">
        <f t="shared" si="52"/>
        <v>252.01666666666668</v>
      </c>
      <c r="S540" t="str">
        <f t="shared" si="53"/>
        <v>theater</v>
      </c>
      <c r="T540" t="str">
        <f t="shared" si="48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4">
        <f t="shared" si="49"/>
        <v>42535.049849537041</v>
      </c>
      <c r="L541" s="14">
        <f t="shared" si="50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51"/>
        <v>1.00644</v>
      </c>
      <c r="R541" s="8">
        <f t="shared" si="52"/>
        <v>25.161000000000001</v>
      </c>
      <c r="S541" t="str">
        <f t="shared" si="53"/>
        <v>theater</v>
      </c>
      <c r="T541" t="str">
        <f t="shared" si="48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4">
        <f t="shared" si="49"/>
        <v>42009.817199074074</v>
      </c>
      <c r="L542" s="14">
        <f t="shared" si="50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51"/>
        <v>6.666666666666667E-5</v>
      </c>
      <c r="R542" s="8">
        <f t="shared" si="52"/>
        <v>1</v>
      </c>
      <c r="S542" t="str">
        <f t="shared" si="53"/>
        <v>technology</v>
      </c>
      <c r="T542" t="str">
        <f t="shared" si="48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4">
        <f t="shared" si="49"/>
        <v>42276.046689814815</v>
      </c>
      <c r="L543" s="14">
        <f t="shared" si="50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51"/>
        <v>5.5555555555555558E-3</v>
      </c>
      <c r="R543" s="8">
        <f t="shared" si="52"/>
        <v>25</v>
      </c>
      <c r="S543" t="str">
        <f t="shared" si="53"/>
        <v>technology</v>
      </c>
      <c r="T543" t="str">
        <f t="shared" si="48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4">
        <f t="shared" si="49"/>
        <v>42433.737453703703</v>
      </c>
      <c r="L544" s="14">
        <f t="shared" si="50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51"/>
        <v>3.9999999999999998E-6</v>
      </c>
      <c r="R544" s="8">
        <f t="shared" si="52"/>
        <v>1</v>
      </c>
      <c r="S544" t="str">
        <f t="shared" si="53"/>
        <v>technology</v>
      </c>
      <c r="T544" t="str">
        <f t="shared" si="48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4">
        <f t="shared" si="49"/>
        <v>41914.092152777775</v>
      </c>
      <c r="L545" s="14">
        <f t="shared" si="50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51"/>
        <v>3.1818181818181819E-3</v>
      </c>
      <c r="R545" s="8">
        <f t="shared" si="52"/>
        <v>35</v>
      </c>
      <c r="S545" t="str">
        <f t="shared" si="53"/>
        <v>technology</v>
      </c>
      <c r="T545" t="str">
        <f t="shared" si="48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4">
        <f t="shared" si="49"/>
        <v>42525.656944444447</v>
      </c>
      <c r="L546" s="14">
        <f t="shared" si="50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51"/>
        <v>1.2E-2</v>
      </c>
      <c r="R546" s="8">
        <f t="shared" si="52"/>
        <v>3</v>
      </c>
      <c r="S546" t="str">
        <f t="shared" si="53"/>
        <v>technology</v>
      </c>
      <c r="T546" t="str">
        <f t="shared" si="48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4">
        <f t="shared" si="49"/>
        <v>42283.592465277776</v>
      </c>
      <c r="L547" s="14">
        <f t="shared" si="50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51"/>
        <v>0.27383999999999997</v>
      </c>
      <c r="R547" s="8">
        <f t="shared" si="52"/>
        <v>402.70588235294116</v>
      </c>
      <c r="S547" t="str">
        <f t="shared" si="53"/>
        <v>technology</v>
      </c>
      <c r="T547" t="str">
        <f t="shared" si="48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4">
        <f t="shared" si="49"/>
        <v>42249.667997685188</v>
      </c>
      <c r="L548" s="14">
        <f t="shared" si="50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51"/>
        <v>8.6666666666666663E-4</v>
      </c>
      <c r="R548" s="8">
        <f t="shared" si="52"/>
        <v>26</v>
      </c>
      <c r="S548" t="str">
        <f t="shared" si="53"/>
        <v>technology</v>
      </c>
      <c r="T548" t="str">
        <f t="shared" si="48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4">
        <f t="shared" si="49"/>
        <v>42380.696342592593</v>
      </c>
      <c r="L549" s="14">
        <f t="shared" si="50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51"/>
        <v>0</v>
      </c>
      <c r="R549" s="8" t="e">
        <f t="shared" si="52"/>
        <v>#DIV/0!</v>
      </c>
      <c r="S549" t="str">
        <f t="shared" si="53"/>
        <v>technology</v>
      </c>
      <c r="T549" t="str">
        <f t="shared" si="48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4">
        <f t="shared" si="49"/>
        <v>42276.903333333335</v>
      </c>
      <c r="L550" s="14">
        <f t="shared" si="50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51"/>
        <v>8.9999999999999998E-4</v>
      </c>
      <c r="R550" s="8">
        <f t="shared" si="52"/>
        <v>9</v>
      </c>
      <c r="S550" t="str">
        <f t="shared" si="53"/>
        <v>technology</v>
      </c>
      <c r="T550" t="str">
        <f t="shared" si="48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4">
        <f t="shared" si="49"/>
        <v>42163.636828703704</v>
      </c>
      <c r="L551" s="14">
        <f t="shared" si="50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51"/>
        <v>2.7199999999999998E-2</v>
      </c>
      <c r="R551" s="8">
        <f t="shared" si="52"/>
        <v>8.5</v>
      </c>
      <c r="S551" t="str">
        <f t="shared" si="53"/>
        <v>technology</v>
      </c>
      <c r="T551" t="str">
        <f t="shared" si="48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4">
        <f t="shared" si="49"/>
        <v>42753.678761574076</v>
      </c>
      <c r="L552" s="14">
        <f t="shared" si="50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51"/>
        <v>7.0000000000000001E-3</v>
      </c>
      <c r="R552" s="8">
        <f t="shared" si="52"/>
        <v>8.75</v>
      </c>
      <c r="S552" t="str">
        <f t="shared" si="53"/>
        <v>technology</v>
      </c>
      <c r="T552" t="str">
        <f t="shared" si="48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4">
        <f t="shared" si="49"/>
        <v>42173.275740740741</v>
      </c>
      <c r="L553" s="14">
        <f t="shared" si="50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51"/>
        <v>5.0413333333333331E-2</v>
      </c>
      <c r="R553" s="8">
        <f t="shared" si="52"/>
        <v>135.03571428571428</v>
      </c>
      <c r="S553" t="str">
        <f t="shared" si="53"/>
        <v>technology</v>
      </c>
      <c r="T553" t="str">
        <f t="shared" si="48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4">
        <f t="shared" si="49"/>
        <v>42318.616851851853</v>
      </c>
      <c r="L554" s="14">
        <f t="shared" si="50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51"/>
        <v>0</v>
      </c>
      <c r="R554" s="8" t="e">
        <f t="shared" si="52"/>
        <v>#DIV/0!</v>
      </c>
      <c r="S554" t="str">
        <f t="shared" si="53"/>
        <v>technology</v>
      </c>
      <c r="T554" t="str">
        <f t="shared" si="48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4">
        <f t="shared" si="49"/>
        <v>41927.71980324074</v>
      </c>
      <c r="L555" s="14">
        <f t="shared" si="50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51"/>
        <v>4.9199999999999999E-3</v>
      </c>
      <c r="R555" s="8">
        <f t="shared" si="52"/>
        <v>20.5</v>
      </c>
      <c r="S555" t="str">
        <f t="shared" si="53"/>
        <v>technology</v>
      </c>
      <c r="T555" t="str">
        <f t="shared" si="48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4">
        <f t="shared" si="49"/>
        <v>41901.684861111113</v>
      </c>
      <c r="L556" s="14">
        <f t="shared" si="50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51"/>
        <v>0.36589147286821705</v>
      </c>
      <c r="R556" s="8">
        <f t="shared" si="52"/>
        <v>64.36363636363636</v>
      </c>
      <c r="S556" t="str">
        <f t="shared" si="53"/>
        <v>technology</v>
      </c>
      <c r="T556" t="str">
        <f t="shared" si="48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4">
        <f t="shared" si="49"/>
        <v>42503.353506944448</v>
      </c>
      <c r="L557" s="14">
        <f t="shared" si="50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51"/>
        <v>0</v>
      </c>
      <c r="R557" s="8" t="e">
        <f t="shared" si="52"/>
        <v>#DIV/0!</v>
      </c>
      <c r="S557" t="str">
        <f t="shared" si="53"/>
        <v>technology</v>
      </c>
      <c r="T557" t="str">
        <f t="shared" si="48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4">
        <f t="shared" si="49"/>
        <v>42345.860150462962</v>
      </c>
      <c r="L558" s="14">
        <f t="shared" si="50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51"/>
        <v>2.5000000000000001E-2</v>
      </c>
      <c r="R558" s="8">
        <f t="shared" si="52"/>
        <v>200</v>
      </c>
      <c r="S558" t="str">
        <f t="shared" si="53"/>
        <v>technology</v>
      </c>
      <c r="T558" t="str">
        <f t="shared" si="48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4">
        <f t="shared" si="49"/>
        <v>42676.942164351851</v>
      </c>
      <c r="L559" s="14">
        <f t="shared" si="50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51"/>
        <v>9.1066666666666674E-3</v>
      </c>
      <c r="R559" s="8">
        <f t="shared" si="52"/>
        <v>68.3</v>
      </c>
      <c r="S559" t="str">
        <f t="shared" si="53"/>
        <v>technology</v>
      </c>
      <c r="T559" t="str">
        <f t="shared" si="48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4">
        <f t="shared" si="49"/>
        <v>42057.883159722223</v>
      </c>
      <c r="L560" s="14">
        <f t="shared" si="50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51"/>
        <v>0</v>
      </c>
      <c r="R560" s="8" t="e">
        <f t="shared" si="52"/>
        <v>#DIV/0!</v>
      </c>
      <c r="S560" t="str">
        <f t="shared" si="53"/>
        <v>technology</v>
      </c>
      <c r="T560" t="str">
        <f t="shared" si="48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4">
        <f t="shared" si="49"/>
        <v>42321.283101851848</v>
      </c>
      <c r="L561" s="14">
        <f t="shared" si="50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51"/>
        <v>2.0833333333333335E-4</v>
      </c>
      <c r="R561" s="8">
        <f t="shared" si="52"/>
        <v>50</v>
      </c>
      <c r="S561" t="str">
        <f t="shared" si="53"/>
        <v>technology</v>
      </c>
      <c r="T561" t="str">
        <f t="shared" si="48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4">
        <f t="shared" si="49"/>
        <v>41960.771354166667</v>
      </c>
      <c r="L562" s="14">
        <f t="shared" si="50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51"/>
        <v>1.2E-4</v>
      </c>
      <c r="R562" s="8">
        <f t="shared" si="52"/>
        <v>4</v>
      </c>
      <c r="S562" t="str">
        <f t="shared" si="53"/>
        <v>technology</v>
      </c>
      <c r="T562" t="str">
        <f t="shared" si="48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4">
        <f t="shared" si="49"/>
        <v>42268.658715277779</v>
      </c>
      <c r="L563" s="14">
        <f t="shared" si="50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51"/>
        <v>3.6666666666666666E-3</v>
      </c>
      <c r="R563" s="8">
        <f t="shared" si="52"/>
        <v>27.5</v>
      </c>
      <c r="S563" t="str">
        <f t="shared" si="53"/>
        <v>technology</v>
      </c>
      <c r="T563" t="str">
        <f t="shared" si="48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4">
        <f t="shared" si="49"/>
        <v>42692.389062500006</v>
      </c>
      <c r="L564" s="14">
        <f t="shared" si="50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51"/>
        <v>0</v>
      </c>
      <c r="R564" s="8" t="e">
        <f t="shared" si="52"/>
        <v>#DIV/0!</v>
      </c>
      <c r="S564" t="str">
        <f t="shared" si="53"/>
        <v>technology</v>
      </c>
      <c r="T564" t="str">
        <f t="shared" si="48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4">
        <f t="shared" si="49"/>
        <v>42022.069988425923</v>
      </c>
      <c r="L565" s="14">
        <f t="shared" si="50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51"/>
        <v>9.0666666666666662E-4</v>
      </c>
      <c r="R565" s="8">
        <f t="shared" si="52"/>
        <v>34</v>
      </c>
      <c r="S565" t="str">
        <f t="shared" si="53"/>
        <v>technology</v>
      </c>
      <c r="T565" t="str">
        <f t="shared" si="48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4">
        <f t="shared" si="49"/>
        <v>42411.942997685182</v>
      </c>
      <c r="L566" s="14">
        <f t="shared" si="50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51"/>
        <v>5.5555555555555558E-5</v>
      </c>
      <c r="R566" s="8">
        <f t="shared" si="52"/>
        <v>1</v>
      </c>
      <c r="S566" t="str">
        <f t="shared" si="53"/>
        <v>technology</v>
      </c>
      <c r="T566" t="str">
        <f t="shared" si="48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4">
        <f t="shared" si="49"/>
        <v>42165.785289351858</v>
      </c>
      <c r="L567" s="14">
        <f t="shared" si="50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51"/>
        <v>0</v>
      </c>
      <c r="R567" s="8" t="e">
        <f t="shared" si="52"/>
        <v>#DIV/0!</v>
      </c>
      <c r="S567" t="str">
        <f t="shared" si="53"/>
        <v>technology</v>
      </c>
      <c r="T567" t="str">
        <f t="shared" si="48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4">
        <f t="shared" si="49"/>
        <v>42535.68440972222</v>
      </c>
      <c r="L568" s="14">
        <f t="shared" si="50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51"/>
        <v>2.0000000000000001E-4</v>
      </c>
      <c r="R568" s="8">
        <f t="shared" si="52"/>
        <v>1</v>
      </c>
      <c r="S568" t="str">
        <f t="shared" si="53"/>
        <v>technology</v>
      </c>
      <c r="T568" t="str">
        <f t="shared" si="48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4">
        <f t="shared" si="49"/>
        <v>41975.842523148152</v>
      </c>
      <c r="L569" s="14">
        <f t="shared" si="50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51"/>
        <v>0</v>
      </c>
      <c r="R569" s="8" t="e">
        <f t="shared" si="52"/>
        <v>#DIV/0!</v>
      </c>
      <c r="S569" t="str">
        <f t="shared" si="53"/>
        <v>technology</v>
      </c>
      <c r="T569" t="str">
        <f t="shared" si="48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4">
        <f t="shared" si="49"/>
        <v>42348.9215625</v>
      </c>
      <c r="L570" s="14">
        <f t="shared" si="50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51"/>
        <v>0.01</v>
      </c>
      <c r="R570" s="8">
        <f t="shared" si="52"/>
        <v>49</v>
      </c>
      <c r="S570" t="str">
        <f t="shared" si="53"/>
        <v>technology</v>
      </c>
      <c r="T570" t="str">
        <f t="shared" si="48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4">
        <f t="shared" si="49"/>
        <v>42340.847361111111</v>
      </c>
      <c r="L571" s="14">
        <f t="shared" si="50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51"/>
        <v>8.0000000000000002E-3</v>
      </c>
      <c r="R571" s="8">
        <f t="shared" si="52"/>
        <v>20</v>
      </c>
      <c r="S571" t="str">
        <f t="shared" si="53"/>
        <v>technology</v>
      </c>
      <c r="T571" t="str">
        <f t="shared" si="48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4">
        <f t="shared" si="49"/>
        <v>42388.798252314817</v>
      </c>
      <c r="L572" s="14">
        <f t="shared" si="50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51"/>
        <v>1.6705882352941177E-3</v>
      </c>
      <c r="R572" s="8">
        <f t="shared" si="52"/>
        <v>142</v>
      </c>
      <c r="S572" t="str">
        <f t="shared" si="53"/>
        <v>technology</v>
      </c>
      <c r="T572" t="str">
        <f t="shared" si="48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4">
        <f t="shared" si="49"/>
        <v>42192.816238425927</v>
      </c>
      <c r="L573" s="14">
        <f t="shared" si="50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51"/>
        <v>4.2399999999999998E-3</v>
      </c>
      <c r="R573" s="8">
        <f t="shared" si="52"/>
        <v>53</v>
      </c>
      <c r="S573" t="str">
        <f t="shared" si="53"/>
        <v>technology</v>
      </c>
      <c r="T573" t="str">
        <f t="shared" si="48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4">
        <f t="shared" si="49"/>
        <v>42282.71629629629</v>
      </c>
      <c r="L574" s="14">
        <f t="shared" si="50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51"/>
        <v>0</v>
      </c>
      <c r="R574" s="8" t="e">
        <f t="shared" si="52"/>
        <v>#DIV/0!</v>
      </c>
      <c r="S574" t="str">
        <f t="shared" si="53"/>
        <v>technology</v>
      </c>
      <c r="T574" t="str">
        <f t="shared" si="48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4">
        <f t="shared" si="49"/>
        <v>41963.050127314811</v>
      </c>
      <c r="L575" s="14">
        <f t="shared" si="50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51"/>
        <v>3.892538925389254E-3</v>
      </c>
      <c r="R575" s="8">
        <f t="shared" si="52"/>
        <v>38.444444444444443</v>
      </c>
      <c r="S575" t="str">
        <f t="shared" si="53"/>
        <v>technology</v>
      </c>
      <c r="T575" t="str">
        <f t="shared" si="48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4">
        <f t="shared" si="49"/>
        <v>42632.443368055552</v>
      </c>
      <c r="L576" s="14">
        <f t="shared" si="50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51"/>
        <v>7.1556350626118068E-3</v>
      </c>
      <c r="R576" s="8">
        <f t="shared" si="52"/>
        <v>20</v>
      </c>
      <c r="S576" t="str">
        <f t="shared" si="53"/>
        <v>technology</v>
      </c>
      <c r="T576" t="str">
        <f t="shared" si="48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4">
        <f t="shared" si="49"/>
        <v>42138.692627314813</v>
      </c>
      <c r="L577" s="14">
        <f t="shared" si="50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51"/>
        <v>4.3166666666666666E-3</v>
      </c>
      <c r="R577" s="8">
        <f t="shared" si="52"/>
        <v>64.75</v>
      </c>
      <c r="S577" t="str">
        <f t="shared" si="53"/>
        <v>technology</v>
      </c>
      <c r="T577" t="str">
        <f t="shared" si="48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4">
        <f t="shared" si="49"/>
        <v>42031.471666666665</v>
      </c>
      <c r="L578" s="14">
        <f t="shared" si="50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si="51"/>
        <v>1.2500000000000001E-5</v>
      </c>
      <c r="R578" s="8">
        <f t="shared" si="52"/>
        <v>1</v>
      </c>
      <c r="S578" t="str">
        <f t="shared" si="53"/>
        <v>technology</v>
      </c>
      <c r="T578" t="str">
        <f t="shared" ref="T578:T641" si="54">RIGHT(P578,LEN(P578)-FIND("/",P578))</f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4">
        <f t="shared" ref="K579:K642" si="55">(((J579/60)/60)/24)+DATE(1970,1,1)</f>
        <v>42450.589143518519</v>
      </c>
      <c r="L579" s="14">
        <f t="shared" ref="L579:L642" si="56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57">E579/D579</f>
        <v>2E-3</v>
      </c>
      <c r="R579" s="8">
        <f t="shared" ref="R579:R642" si="58">E579/N579</f>
        <v>10</v>
      </c>
      <c r="S579" t="str">
        <f t="shared" ref="S579:S642" si="59">LEFT(P579,FIND("/",P579)-1)</f>
        <v>technology</v>
      </c>
      <c r="T579" t="str">
        <f t="shared" si="54"/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4">
        <f t="shared" si="55"/>
        <v>42230.578622685185</v>
      </c>
      <c r="L580" s="14">
        <f t="shared" si="56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7"/>
        <v>1.12E-4</v>
      </c>
      <c r="R580" s="8">
        <f t="shared" si="58"/>
        <v>2</v>
      </c>
      <c r="S580" t="str">
        <f t="shared" si="59"/>
        <v>technology</v>
      </c>
      <c r="T580" t="str">
        <f t="shared" si="54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4">
        <f t="shared" si="55"/>
        <v>41968.852118055554</v>
      </c>
      <c r="L581" s="14">
        <f t="shared" si="56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7"/>
        <v>1.4583333333333334E-2</v>
      </c>
      <c r="R581" s="8">
        <f t="shared" si="58"/>
        <v>35</v>
      </c>
      <c r="S581" t="str">
        <f t="shared" si="59"/>
        <v>technology</v>
      </c>
      <c r="T581" t="str">
        <f t="shared" si="54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4">
        <f t="shared" si="55"/>
        <v>42605.908182870371</v>
      </c>
      <c r="L582" s="14">
        <f t="shared" si="56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7"/>
        <v>3.3333333333333332E-4</v>
      </c>
      <c r="R582" s="8">
        <f t="shared" si="58"/>
        <v>1</v>
      </c>
      <c r="S582" t="str">
        <f t="shared" si="59"/>
        <v>technology</v>
      </c>
      <c r="T582" t="str">
        <f t="shared" si="54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4">
        <f t="shared" si="55"/>
        <v>42188.012777777782</v>
      </c>
      <c r="L583" s="14">
        <f t="shared" si="56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7"/>
        <v>0</v>
      </c>
      <c r="R583" s="8" t="e">
        <f t="shared" si="58"/>
        <v>#DIV/0!</v>
      </c>
      <c r="S583" t="str">
        <f t="shared" si="59"/>
        <v>technology</v>
      </c>
      <c r="T583" t="str">
        <f t="shared" si="54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4">
        <f t="shared" si="55"/>
        <v>42055.739803240736</v>
      </c>
      <c r="L584" s="14">
        <f t="shared" si="56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57"/>
        <v>0</v>
      </c>
      <c r="R584" s="8" t="e">
        <f t="shared" si="58"/>
        <v>#DIV/0!</v>
      </c>
      <c r="S584" t="str">
        <f t="shared" si="59"/>
        <v>technology</v>
      </c>
      <c r="T584" t="str">
        <f t="shared" si="54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4">
        <f t="shared" si="55"/>
        <v>42052.93850694444</v>
      </c>
      <c r="L585" s="14">
        <f t="shared" si="56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57"/>
        <v>1.1111111111111112E-4</v>
      </c>
      <c r="R585" s="8">
        <f t="shared" si="58"/>
        <v>1</v>
      </c>
      <c r="S585" t="str">
        <f t="shared" si="59"/>
        <v>technology</v>
      </c>
      <c r="T585" t="str">
        <f t="shared" si="54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4">
        <f t="shared" si="55"/>
        <v>42049.716620370367</v>
      </c>
      <c r="L586" s="14">
        <f t="shared" si="56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57"/>
        <v>0.01</v>
      </c>
      <c r="R586" s="8">
        <f t="shared" si="58"/>
        <v>5</v>
      </c>
      <c r="S586" t="str">
        <f t="shared" si="59"/>
        <v>technology</v>
      </c>
      <c r="T586" t="str">
        <f t="shared" si="54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4">
        <f t="shared" si="55"/>
        <v>42283.3909375</v>
      </c>
      <c r="L587" s="14">
        <f t="shared" si="56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57"/>
        <v>0</v>
      </c>
      <c r="R587" s="8" t="e">
        <f t="shared" si="58"/>
        <v>#DIV/0!</v>
      </c>
      <c r="S587" t="str">
        <f t="shared" si="59"/>
        <v>technology</v>
      </c>
      <c r="T587" t="str">
        <f t="shared" si="54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4">
        <f t="shared" si="55"/>
        <v>42020.854247685187</v>
      </c>
      <c r="L588" s="14">
        <f t="shared" si="56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7"/>
        <v>5.5999999999999999E-3</v>
      </c>
      <c r="R588" s="8">
        <f t="shared" si="58"/>
        <v>14</v>
      </c>
      <c r="S588" t="str">
        <f t="shared" si="59"/>
        <v>technology</v>
      </c>
      <c r="T588" t="str">
        <f t="shared" si="54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4">
        <f t="shared" si="55"/>
        <v>42080.757326388892</v>
      </c>
      <c r="L589" s="14">
        <f t="shared" si="56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7"/>
        <v>9.0833333333333335E-2</v>
      </c>
      <c r="R589" s="8">
        <f t="shared" si="58"/>
        <v>389.28571428571428</v>
      </c>
      <c r="S589" t="str">
        <f t="shared" si="59"/>
        <v>technology</v>
      </c>
      <c r="T589" t="str">
        <f t="shared" si="54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4">
        <f t="shared" si="55"/>
        <v>42631.769513888896</v>
      </c>
      <c r="L590" s="14">
        <f t="shared" si="56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57"/>
        <v>3.3444444444444443E-2</v>
      </c>
      <c r="R590" s="8">
        <f t="shared" si="58"/>
        <v>150.5</v>
      </c>
      <c r="S590" t="str">
        <f t="shared" si="59"/>
        <v>technology</v>
      </c>
      <c r="T590" t="str">
        <f t="shared" si="54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4">
        <f t="shared" si="55"/>
        <v>42178.614571759259</v>
      </c>
      <c r="L591" s="14">
        <f t="shared" si="56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7"/>
        <v>1.3333333333333334E-4</v>
      </c>
      <c r="R591" s="8">
        <f t="shared" si="58"/>
        <v>1</v>
      </c>
      <c r="S591" t="str">
        <f t="shared" si="59"/>
        <v>technology</v>
      </c>
      <c r="T591" t="str">
        <f t="shared" si="54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4">
        <f t="shared" si="55"/>
        <v>42377.554756944446</v>
      </c>
      <c r="L592" s="14">
        <f t="shared" si="56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57"/>
        <v>4.4600000000000001E-2</v>
      </c>
      <c r="R592" s="8">
        <f t="shared" si="58"/>
        <v>24.777777777777779</v>
      </c>
      <c r="S592" t="str">
        <f t="shared" si="59"/>
        <v>technology</v>
      </c>
      <c r="T592" t="str">
        <f t="shared" si="54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4">
        <f t="shared" si="55"/>
        <v>42177.543171296296</v>
      </c>
      <c r="L593" s="14">
        <f t="shared" si="56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7"/>
        <v>6.0999999999999997E-4</v>
      </c>
      <c r="R593" s="8">
        <f t="shared" si="58"/>
        <v>30.5</v>
      </c>
      <c r="S593" t="str">
        <f t="shared" si="59"/>
        <v>technology</v>
      </c>
      <c r="T593" t="str">
        <f t="shared" si="54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4">
        <f t="shared" si="55"/>
        <v>41946.232175925928</v>
      </c>
      <c r="L594" s="14">
        <f t="shared" si="56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57"/>
        <v>3.3333333333333333E-2</v>
      </c>
      <c r="R594" s="8">
        <f t="shared" si="58"/>
        <v>250</v>
      </c>
      <c r="S594" t="str">
        <f t="shared" si="59"/>
        <v>technology</v>
      </c>
      <c r="T594" t="str">
        <f t="shared" si="54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4">
        <f t="shared" si="55"/>
        <v>42070.677604166667</v>
      </c>
      <c r="L595" s="14">
        <f t="shared" si="56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57"/>
        <v>0.23</v>
      </c>
      <c r="R595" s="8">
        <f t="shared" si="58"/>
        <v>16.428571428571427</v>
      </c>
      <c r="S595" t="str">
        <f t="shared" si="59"/>
        <v>technology</v>
      </c>
      <c r="T595" t="str">
        <f t="shared" si="54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4">
        <f t="shared" si="55"/>
        <v>42446.780162037037</v>
      </c>
      <c r="L596" s="14">
        <f t="shared" si="56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7"/>
        <v>1.0399999999999999E-3</v>
      </c>
      <c r="R596" s="8">
        <f t="shared" si="58"/>
        <v>13</v>
      </c>
      <c r="S596" t="str">
        <f t="shared" si="59"/>
        <v>technology</v>
      </c>
      <c r="T596" t="str">
        <f t="shared" si="54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4">
        <f t="shared" si="55"/>
        <v>42083.069884259254</v>
      </c>
      <c r="L597" s="14">
        <f t="shared" si="56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7"/>
        <v>4.2599999999999999E-3</v>
      </c>
      <c r="R597" s="8">
        <f t="shared" si="58"/>
        <v>53.25</v>
      </c>
      <c r="S597" t="str">
        <f t="shared" si="59"/>
        <v>technology</v>
      </c>
      <c r="T597" t="str">
        <f t="shared" si="54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4">
        <f t="shared" si="55"/>
        <v>42646.896898148145</v>
      </c>
      <c r="L598" s="14">
        <f t="shared" si="56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7"/>
        <v>2.9999999999999997E-4</v>
      </c>
      <c r="R598" s="8">
        <f t="shared" si="58"/>
        <v>3</v>
      </c>
      <c r="S598" t="str">
        <f t="shared" si="59"/>
        <v>technology</v>
      </c>
      <c r="T598" t="str">
        <f t="shared" si="54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4">
        <f t="shared" si="55"/>
        <v>42545.705266203702</v>
      </c>
      <c r="L599" s="14">
        <f t="shared" si="56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57"/>
        <v>2.6666666666666666E-3</v>
      </c>
      <c r="R599" s="8">
        <f t="shared" si="58"/>
        <v>10</v>
      </c>
      <c r="S599" t="str">
        <f t="shared" si="59"/>
        <v>technology</v>
      </c>
      <c r="T599" t="str">
        <f t="shared" si="54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4">
        <f t="shared" si="55"/>
        <v>41948.00209490741</v>
      </c>
      <c r="L600" s="14">
        <f t="shared" si="56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7"/>
        <v>0.34</v>
      </c>
      <c r="R600" s="8">
        <f t="shared" si="58"/>
        <v>121.42857142857143</v>
      </c>
      <c r="S600" t="str">
        <f t="shared" si="59"/>
        <v>technology</v>
      </c>
      <c r="T600" t="str">
        <f t="shared" si="54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4">
        <f t="shared" si="55"/>
        <v>42047.812523148154</v>
      </c>
      <c r="L601" s="14">
        <f t="shared" si="56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57"/>
        <v>6.2E-4</v>
      </c>
      <c r="R601" s="8">
        <f t="shared" si="58"/>
        <v>15.5</v>
      </c>
      <c r="S601" t="str">
        <f t="shared" si="59"/>
        <v>technology</v>
      </c>
      <c r="T601" t="str">
        <f t="shared" si="54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4">
        <f t="shared" si="55"/>
        <v>42073.798171296294</v>
      </c>
      <c r="L602" s="14">
        <f t="shared" si="56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7"/>
        <v>0.02</v>
      </c>
      <c r="R602" s="8">
        <f t="shared" si="58"/>
        <v>100</v>
      </c>
      <c r="S602" t="str">
        <f t="shared" si="59"/>
        <v>technology</v>
      </c>
      <c r="T602" t="str">
        <f t="shared" si="54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4">
        <f t="shared" si="55"/>
        <v>41969.858090277776</v>
      </c>
      <c r="L603" s="14">
        <f t="shared" si="56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7"/>
        <v>1.4E-2</v>
      </c>
      <c r="R603" s="8">
        <f t="shared" si="58"/>
        <v>23.333333333333332</v>
      </c>
      <c r="S603" t="str">
        <f t="shared" si="59"/>
        <v>technology</v>
      </c>
      <c r="T603" t="str">
        <f t="shared" si="54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4">
        <f t="shared" si="55"/>
        <v>42143.79415509259</v>
      </c>
      <c r="L604" s="14">
        <f t="shared" si="56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7"/>
        <v>0</v>
      </c>
      <c r="R604" s="8" t="e">
        <f t="shared" si="58"/>
        <v>#DIV/0!</v>
      </c>
      <c r="S604" t="str">
        <f t="shared" si="59"/>
        <v>technology</v>
      </c>
      <c r="T604" t="str">
        <f t="shared" si="54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4">
        <f t="shared" si="55"/>
        <v>41835.639155092591</v>
      </c>
      <c r="L605" s="14">
        <f t="shared" si="56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7"/>
        <v>3.9334666666666664E-2</v>
      </c>
      <c r="R605" s="8">
        <f t="shared" si="58"/>
        <v>45.386153846153846</v>
      </c>
      <c r="S605" t="str">
        <f t="shared" si="59"/>
        <v>technology</v>
      </c>
      <c r="T605" t="str">
        <f t="shared" si="54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4">
        <f t="shared" si="55"/>
        <v>41849.035370370373</v>
      </c>
      <c r="L606" s="14">
        <f t="shared" si="56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7"/>
        <v>0</v>
      </c>
      <c r="R606" s="8" t="e">
        <f t="shared" si="58"/>
        <v>#DIV/0!</v>
      </c>
      <c r="S606" t="str">
        <f t="shared" si="59"/>
        <v>technology</v>
      </c>
      <c r="T606" t="str">
        <f t="shared" si="54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4">
        <f t="shared" si="55"/>
        <v>42194.357731481476</v>
      </c>
      <c r="L607" s="14">
        <f t="shared" si="56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7"/>
        <v>2.6200000000000001E-2</v>
      </c>
      <c r="R607" s="8">
        <f t="shared" si="58"/>
        <v>16.375</v>
      </c>
      <c r="S607" t="str">
        <f t="shared" si="59"/>
        <v>technology</v>
      </c>
      <c r="T607" t="str">
        <f t="shared" si="54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4">
        <f t="shared" si="55"/>
        <v>42102.650567129633</v>
      </c>
      <c r="L608" s="14">
        <f t="shared" si="56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57"/>
        <v>2E-3</v>
      </c>
      <c r="R608" s="8">
        <f t="shared" si="58"/>
        <v>10</v>
      </c>
      <c r="S608" t="str">
        <f t="shared" si="59"/>
        <v>technology</v>
      </c>
      <c r="T608" t="str">
        <f t="shared" si="54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4">
        <f t="shared" si="55"/>
        <v>42300.825648148151</v>
      </c>
      <c r="L609" s="14">
        <f t="shared" si="56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57"/>
        <v>0</v>
      </c>
      <c r="R609" s="8" t="e">
        <f t="shared" si="58"/>
        <v>#DIV/0!</v>
      </c>
      <c r="S609" t="str">
        <f t="shared" si="59"/>
        <v>technology</v>
      </c>
      <c r="T609" t="str">
        <f t="shared" si="54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4">
        <f t="shared" si="55"/>
        <v>42140.921064814815</v>
      </c>
      <c r="L610" s="14">
        <f t="shared" si="56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7"/>
        <v>9.7400000000000004E-3</v>
      </c>
      <c r="R610" s="8">
        <f t="shared" si="58"/>
        <v>292.2</v>
      </c>
      <c r="S610" t="str">
        <f t="shared" si="59"/>
        <v>technology</v>
      </c>
      <c r="T610" t="str">
        <f t="shared" si="54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4">
        <f t="shared" si="55"/>
        <v>42307.034074074079</v>
      </c>
      <c r="L611" s="14">
        <f t="shared" si="56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57"/>
        <v>6.41025641025641E-3</v>
      </c>
      <c r="R611" s="8">
        <f t="shared" si="58"/>
        <v>5</v>
      </c>
      <c r="S611" t="str">
        <f t="shared" si="59"/>
        <v>technology</v>
      </c>
      <c r="T611" t="str">
        <f t="shared" si="54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4">
        <f t="shared" si="55"/>
        <v>42086.83085648148</v>
      </c>
      <c r="L612" s="14">
        <f t="shared" si="56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7"/>
        <v>0</v>
      </c>
      <c r="R612" s="8" t="e">
        <f t="shared" si="58"/>
        <v>#DIV/0!</v>
      </c>
      <c r="S612" t="str">
        <f t="shared" si="59"/>
        <v>technology</v>
      </c>
      <c r="T612" t="str">
        <f t="shared" si="54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4">
        <f t="shared" si="55"/>
        <v>42328.560613425929</v>
      </c>
      <c r="L613" s="14">
        <f t="shared" si="56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7"/>
        <v>0</v>
      </c>
      <c r="R613" s="8" t="e">
        <f t="shared" si="58"/>
        <v>#DIV/0!</v>
      </c>
      <c r="S613" t="str">
        <f t="shared" si="59"/>
        <v>technology</v>
      </c>
      <c r="T613" t="str">
        <f t="shared" si="54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4">
        <f t="shared" si="55"/>
        <v>42585.031782407401</v>
      </c>
      <c r="L614" s="14">
        <f t="shared" si="56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7"/>
        <v>0</v>
      </c>
      <c r="R614" s="8" t="e">
        <f t="shared" si="58"/>
        <v>#DIV/0!</v>
      </c>
      <c r="S614" t="str">
        <f t="shared" si="59"/>
        <v>technology</v>
      </c>
      <c r="T614" t="str">
        <f t="shared" si="54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4">
        <f t="shared" si="55"/>
        <v>42247.496759259258</v>
      </c>
      <c r="L615" s="14">
        <f t="shared" si="56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57"/>
        <v>0.21363333333333334</v>
      </c>
      <c r="R615" s="8">
        <f t="shared" si="58"/>
        <v>105.93388429752066</v>
      </c>
      <c r="S615" t="str">
        <f t="shared" si="59"/>
        <v>technology</v>
      </c>
      <c r="T615" t="str">
        <f t="shared" si="54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4">
        <f t="shared" si="55"/>
        <v>42515.061805555553</v>
      </c>
      <c r="L616" s="14">
        <f t="shared" si="56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7"/>
        <v>0</v>
      </c>
      <c r="R616" s="8" t="e">
        <f t="shared" si="58"/>
        <v>#DIV/0!</v>
      </c>
      <c r="S616" t="str">
        <f t="shared" si="59"/>
        <v>technology</v>
      </c>
      <c r="T616" t="str">
        <f t="shared" si="54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4">
        <f t="shared" si="55"/>
        <v>42242.122210648144</v>
      </c>
      <c r="L617" s="14">
        <f t="shared" si="56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7"/>
        <v>0</v>
      </c>
      <c r="R617" s="8" t="e">
        <f t="shared" si="58"/>
        <v>#DIV/0!</v>
      </c>
      <c r="S617" t="str">
        <f t="shared" si="59"/>
        <v>technology</v>
      </c>
      <c r="T617" t="str">
        <f t="shared" si="54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4">
        <f t="shared" si="55"/>
        <v>42761.376238425932</v>
      </c>
      <c r="L618" s="14">
        <f t="shared" si="56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7"/>
        <v>0</v>
      </c>
      <c r="R618" s="8" t="e">
        <f t="shared" si="58"/>
        <v>#DIV/0!</v>
      </c>
      <c r="S618" t="str">
        <f t="shared" si="59"/>
        <v>technology</v>
      </c>
      <c r="T618" t="str">
        <f t="shared" si="54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4">
        <f t="shared" si="55"/>
        <v>42087.343090277776</v>
      </c>
      <c r="L619" s="14">
        <f t="shared" si="56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7"/>
        <v>0.03</v>
      </c>
      <c r="R619" s="8">
        <f t="shared" si="58"/>
        <v>20</v>
      </c>
      <c r="S619" t="str">
        <f t="shared" si="59"/>
        <v>technology</v>
      </c>
      <c r="T619" t="str">
        <f t="shared" si="54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4">
        <f t="shared" si="55"/>
        <v>42317.810219907406</v>
      </c>
      <c r="L620" s="14">
        <f t="shared" si="56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7"/>
        <v>0</v>
      </c>
      <c r="R620" s="8" t="e">
        <f t="shared" si="58"/>
        <v>#DIV/0!</v>
      </c>
      <c r="S620" t="str">
        <f t="shared" si="59"/>
        <v>technology</v>
      </c>
      <c r="T620" t="str">
        <f t="shared" si="54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4">
        <f t="shared" si="55"/>
        <v>41908.650347222225</v>
      </c>
      <c r="L621" s="14">
        <f t="shared" si="56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57"/>
        <v>3.9999999999999998E-7</v>
      </c>
      <c r="R621" s="8">
        <f t="shared" si="58"/>
        <v>1</v>
      </c>
      <c r="S621" t="str">
        <f t="shared" si="59"/>
        <v>technology</v>
      </c>
      <c r="T621" t="str">
        <f t="shared" si="54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4">
        <f t="shared" si="55"/>
        <v>41831.716874999998</v>
      </c>
      <c r="L622" s="14">
        <f t="shared" si="56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7"/>
        <v>0.01</v>
      </c>
      <c r="R622" s="8">
        <f t="shared" si="58"/>
        <v>300</v>
      </c>
      <c r="S622" t="str">
        <f t="shared" si="59"/>
        <v>technology</v>
      </c>
      <c r="T622" t="str">
        <f t="shared" si="54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4">
        <f t="shared" si="55"/>
        <v>42528.987696759257</v>
      </c>
      <c r="L623" s="14">
        <f t="shared" si="56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7"/>
        <v>1.044E-2</v>
      </c>
      <c r="R623" s="8">
        <f t="shared" si="58"/>
        <v>87</v>
      </c>
      <c r="S623" t="str">
        <f t="shared" si="59"/>
        <v>technology</v>
      </c>
      <c r="T623" t="str">
        <f t="shared" si="54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4">
        <f t="shared" si="55"/>
        <v>42532.774745370371</v>
      </c>
      <c r="L624" s="14">
        <f t="shared" si="56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7"/>
        <v>5.6833333333333333E-2</v>
      </c>
      <c r="R624" s="8">
        <f t="shared" si="58"/>
        <v>37.888888888888886</v>
      </c>
      <c r="S624" t="str">
        <f t="shared" si="59"/>
        <v>technology</v>
      </c>
      <c r="T624" t="str">
        <f t="shared" si="54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4">
        <f t="shared" si="55"/>
        <v>42122.009224537032</v>
      </c>
      <c r="L625" s="14">
        <f t="shared" si="56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7"/>
        <v>0</v>
      </c>
      <c r="R625" s="8" t="e">
        <f t="shared" si="58"/>
        <v>#DIV/0!</v>
      </c>
      <c r="S625" t="str">
        <f t="shared" si="59"/>
        <v>technology</v>
      </c>
      <c r="T625" t="str">
        <f t="shared" si="54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4">
        <f t="shared" si="55"/>
        <v>42108.988900462966</v>
      </c>
      <c r="L626" s="14">
        <f t="shared" si="56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7"/>
        <v>0</v>
      </c>
      <c r="R626" s="8" t="e">
        <f t="shared" si="58"/>
        <v>#DIV/0!</v>
      </c>
      <c r="S626" t="str">
        <f t="shared" si="59"/>
        <v>technology</v>
      </c>
      <c r="T626" t="str">
        <f t="shared" si="54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4">
        <f t="shared" si="55"/>
        <v>42790.895567129628</v>
      </c>
      <c r="L627" s="14">
        <f t="shared" si="56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57"/>
        <v>0</v>
      </c>
      <c r="R627" s="8" t="e">
        <f t="shared" si="58"/>
        <v>#DIV/0!</v>
      </c>
      <c r="S627" t="str">
        <f t="shared" si="59"/>
        <v>technology</v>
      </c>
      <c r="T627" t="str">
        <f t="shared" si="54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4">
        <f t="shared" si="55"/>
        <v>42198.559479166666</v>
      </c>
      <c r="L628" s="14">
        <f t="shared" si="56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57"/>
        <v>0.17380000000000001</v>
      </c>
      <c r="R628" s="8">
        <f t="shared" si="58"/>
        <v>111.41025641025641</v>
      </c>
      <c r="S628" t="str">
        <f t="shared" si="59"/>
        <v>technology</v>
      </c>
      <c r="T628" t="str">
        <f t="shared" si="54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4">
        <f t="shared" si="55"/>
        <v>42384.306840277779</v>
      </c>
      <c r="L629" s="14">
        <f t="shared" si="56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57"/>
        <v>2.0000000000000001E-4</v>
      </c>
      <c r="R629" s="8">
        <f t="shared" si="58"/>
        <v>90</v>
      </c>
      <c r="S629" t="str">
        <f t="shared" si="59"/>
        <v>technology</v>
      </c>
      <c r="T629" t="str">
        <f t="shared" si="54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4">
        <f t="shared" si="55"/>
        <v>41803.692789351851</v>
      </c>
      <c r="L630" s="14">
        <f t="shared" si="56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7"/>
        <v>0</v>
      </c>
      <c r="R630" s="8" t="e">
        <f t="shared" si="58"/>
        <v>#DIV/0!</v>
      </c>
      <c r="S630" t="str">
        <f t="shared" si="59"/>
        <v>technology</v>
      </c>
      <c r="T630" t="str">
        <f t="shared" si="54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4">
        <f t="shared" si="55"/>
        <v>42474.637824074074</v>
      </c>
      <c r="L631" s="14">
        <f t="shared" si="56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7"/>
        <v>1.75E-3</v>
      </c>
      <c r="R631" s="8">
        <f t="shared" si="58"/>
        <v>116.66666666666667</v>
      </c>
      <c r="S631" t="str">
        <f t="shared" si="59"/>
        <v>technology</v>
      </c>
      <c r="T631" t="str">
        <f t="shared" si="54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4">
        <f t="shared" si="55"/>
        <v>42223.619456018518</v>
      </c>
      <c r="L632" s="14">
        <f t="shared" si="56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57"/>
        <v>8.3340278356529708E-4</v>
      </c>
      <c r="R632" s="8">
        <f t="shared" si="58"/>
        <v>10</v>
      </c>
      <c r="S632" t="str">
        <f t="shared" si="59"/>
        <v>technology</v>
      </c>
      <c r="T632" t="str">
        <f t="shared" si="54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4">
        <f t="shared" si="55"/>
        <v>42489.772326388891</v>
      </c>
      <c r="L633" s="14">
        <f t="shared" si="56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7"/>
        <v>1.38E-2</v>
      </c>
      <c r="R633" s="8">
        <f t="shared" si="58"/>
        <v>76.666666666666671</v>
      </c>
      <c r="S633" t="str">
        <f t="shared" si="59"/>
        <v>technology</v>
      </c>
      <c r="T633" t="str">
        <f t="shared" si="54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4">
        <f t="shared" si="55"/>
        <v>42303.659317129626</v>
      </c>
      <c r="L634" s="14">
        <f t="shared" si="56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57"/>
        <v>0</v>
      </c>
      <c r="R634" s="8" t="e">
        <f t="shared" si="58"/>
        <v>#DIV/0!</v>
      </c>
      <c r="S634" t="str">
        <f t="shared" si="59"/>
        <v>technology</v>
      </c>
      <c r="T634" t="str">
        <f t="shared" si="54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4">
        <f t="shared" si="55"/>
        <v>42507.29932870371</v>
      </c>
      <c r="L635" s="14">
        <f t="shared" si="56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57"/>
        <v>0.1245</v>
      </c>
      <c r="R635" s="8">
        <f t="shared" si="58"/>
        <v>49.8</v>
      </c>
      <c r="S635" t="str">
        <f t="shared" si="59"/>
        <v>technology</v>
      </c>
      <c r="T635" t="str">
        <f t="shared" si="54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4">
        <f t="shared" si="55"/>
        <v>42031.928576388891</v>
      </c>
      <c r="L636" s="14">
        <f t="shared" si="56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7"/>
        <v>2.0000000000000001E-4</v>
      </c>
      <c r="R636" s="8">
        <f t="shared" si="58"/>
        <v>1</v>
      </c>
      <c r="S636" t="str">
        <f t="shared" si="59"/>
        <v>technology</v>
      </c>
      <c r="T636" t="str">
        <f t="shared" si="54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4">
        <f t="shared" si="55"/>
        <v>42076.092152777783</v>
      </c>
      <c r="L637" s="14">
        <f t="shared" si="56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7"/>
        <v>8.0000000000000007E-5</v>
      </c>
      <c r="R637" s="8">
        <f t="shared" si="58"/>
        <v>2</v>
      </c>
      <c r="S637" t="str">
        <f t="shared" si="59"/>
        <v>technology</v>
      </c>
      <c r="T637" t="str">
        <f t="shared" si="54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4">
        <f t="shared" si="55"/>
        <v>42131.455439814818</v>
      </c>
      <c r="L638" s="14">
        <f t="shared" si="56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57"/>
        <v>2E-3</v>
      </c>
      <c r="R638" s="8">
        <f t="shared" si="58"/>
        <v>4</v>
      </c>
      <c r="S638" t="str">
        <f t="shared" si="59"/>
        <v>technology</v>
      </c>
      <c r="T638" t="str">
        <f t="shared" si="54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4">
        <f t="shared" si="55"/>
        <v>42762.962013888886</v>
      </c>
      <c r="L639" s="14">
        <f t="shared" si="56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57"/>
        <v>0</v>
      </c>
      <c r="R639" s="8" t="e">
        <f t="shared" si="58"/>
        <v>#DIV/0!</v>
      </c>
      <c r="S639" t="str">
        <f t="shared" si="59"/>
        <v>technology</v>
      </c>
      <c r="T639" t="str">
        <f t="shared" si="54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4">
        <f t="shared" si="55"/>
        <v>42759.593310185184</v>
      </c>
      <c r="L640" s="14">
        <f t="shared" si="56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57"/>
        <v>9.0000000000000006E-5</v>
      </c>
      <c r="R640" s="8">
        <f t="shared" si="58"/>
        <v>3</v>
      </c>
      <c r="S640" t="str">
        <f t="shared" si="59"/>
        <v>technology</v>
      </c>
      <c r="T640" t="str">
        <f t="shared" si="54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4">
        <f t="shared" si="55"/>
        <v>41865.583275462966</v>
      </c>
      <c r="L641" s="14">
        <f t="shared" si="56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7"/>
        <v>9.9999999999999995E-7</v>
      </c>
      <c r="R641" s="8">
        <f t="shared" si="58"/>
        <v>1</v>
      </c>
      <c r="S641" t="str">
        <f t="shared" si="59"/>
        <v>technology</v>
      </c>
      <c r="T641" t="str">
        <f t="shared" si="54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4">
        <f t="shared" si="55"/>
        <v>42683.420312500006</v>
      </c>
      <c r="L642" s="14">
        <f t="shared" si="56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si="57"/>
        <v>1.4428571428571428</v>
      </c>
      <c r="R642" s="8">
        <f t="shared" si="58"/>
        <v>50.5</v>
      </c>
      <c r="S642" t="str">
        <f t="shared" si="59"/>
        <v>technology</v>
      </c>
      <c r="T642" t="str">
        <f t="shared" ref="T642:T705" si="60">RIGHT(P642,LEN(P642)-FIND("/",P642))</f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4">
        <f t="shared" ref="K643:K706" si="61">(((J643/60)/60)/24)+DATE(1970,1,1)</f>
        <v>42199.57</v>
      </c>
      <c r="L643" s="14">
        <f t="shared" ref="L643:L706" si="62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63">E643/D643</f>
        <v>1.1916249999999999</v>
      </c>
      <c r="R643" s="8">
        <f t="shared" ref="R643:R706" si="64">E643/N643</f>
        <v>151.31746031746033</v>
      </c>
      <c r="S643" t="str">
        <f t="shared" ref="S643:S706" si="65">LEFT(P643,FIND("/",P643)-1)</f>
        <v>technology</v>
      </c>
      <c r="T643" t="str">
        <f t="shared" si="60"/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4">
        <f t="shared" si="61"/>
        <v>42199.651319444441</v>
      </c>
      <c r="L644" s="14">
        <f t="shared" si="62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3"/>
        <v>14.604850000000001</v>
      </c>
      <c r="R644" s="8">
        <f t="shared" si="64"/>
        <v>134.3592456301748</v>
      </c>
      <c r="S644" t="str">
        <f t="shared" si="65"/>
        <v>technology</v>
      </c>
      <c r="T644" t="str">
        <f t="shared" si="60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4">
        <f t="shared" si="61"/>
        <v>42100.642071759255</v>
      </c>
      <c r="L645" s="14">
        <f t="shared" si="62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3"/>
        <v>1.0580799999999999</v>
      </c>
      <c r="R645" s="8">
        <f t="shared" si="64"/>
        <v>174.02631578947367</v>
      </c>
      <c r="S645" t="str">
        <f t="shared" si="65"/>
        <v>technology</v>
      </c>
      <c r="T645" t="str">
        <f t="shared" si="60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4">
        <f t="shared" si="61"/>
        <v>41898.665960648148</v>
      </c>
      <c r="L646" s="14">
        <f t="shared" si="62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3"/>
        <v>3.0011791999999997</v>
      </c>
      <c r="R646" s="8">
        <f t="shared" si="64"/>
        <v>73.486268364348675</v>
      </c>
      <c r="S646" t="str">
        <f t="shared" si="65"/>
        <v>technology</v>
      </c>
      <c r="T646" t="str">
        <f t="shared" si="60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4">
        <f t="shared" si="61"/>
        <v>42564.026319444441</v>
      </c>
      <c r="L647" s="14">
        <f t="shared" si="62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3"/>
        <v>2.7869999999999999</v>
      </c>
      <c r="R647" s="8">
        <f t="shared" si="64"/>
        <v>23.518987341772153</v>
      </c>
      <c r="S647" t="str">
        <f t="shared" si="65"/>
        <v>technology</v>
      </c>
      <c r="T647" t="str">
        <f t="shared" si="60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4">
        <f t="shared" si="61"/>
        <v>41832.852627314816</v>
      </c>
      <c r="L648" s="14">
        <f t="shared" si="62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3"/>
        <v>1.3187625000000001</v>
      </c>
      <c r="R648" s="8">
        <f t="shared" si="64"/>
        <v>39.074444444444445</v>
      </c>
      <c r="S648" t="str">
        <f t="shared" si="65"/>
        <v>technology</v>
      </c>
      <c r="T648" t="str">
        <f t="shared" si="60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4">
        <f t="shared" si="61"/>
        <v>42416.767928240741</v>
      </c>
      <c r="L649" s="14">
        <f t="shared" si="62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63"/>
        <v>1.0705</v>
      </c>
      <c r="R649" s="8">
        <f t="shared" si="64"/>
        <v>125.94117647058823</v>
      </c>
      <c r="S649" t="str">
        <f t="shared" si="65"/>
        <v>technology</v>
      </c>
      <c r="T649" t="str">
        <f t="shared" si="60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4">
        <f t="shared" si="61"/>
        <v>41891.693379629629</v>
      </c>
      <c r="L650" s="14">
        <f t="shared" si="62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3"/>
        <v>1.2682285714285715</v>
      </c>
      <c r="R650" s="8">
        <f t="shared" si="64"/>
        <v>1644</v>
      </c>
      <c r="S650" t="str">
        <f t="shared" si="65"/>
        <v>technology</v>
      </c>
      <c r="T650" t="str">
        <f t="shared" si="60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4">
        <f t="shared" si="61"/>
        <v>41877.912187499998</v>
      </c>
      <c r="L651" s="14">
        <f t="shared" si="62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3"/>
        <v>1.3996</v>
      </c>
      <c r="R651" s="8">
        <f t="shared" si="64"/>
        <v>42.670731707317074</v>
      </c>
      <c r="S651" t="str">
        <f t="shared" si="65"/>
        <v>technology</v>
      </c>
      <c r="T651" t="str">
        <f t="shared" si="60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4">
        <f t="shared" si="61"/>
        <v>41932.036851851852</v>
      </c>
      <c r="L652" s="14">
        <f t="shared" si="62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63"/>
        <v>1.1240000000000001</v>
      </c>
      <c r="R652" s="8">
        <f t="shared" si="64"/>
        <v>35.125</v>
      </c>
      <c r="S652" t="str">
        <f t="shared" si="65"/>
        <v>technology</v>
      </c>
      <c r="T652" t="str">
        <f t="shared" si="60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4">
        <f t="shared" si="61"/>
        <v>41956.017488425925</v>
      </c>
      <c r="L653" s="14">
        <f t="shared" si="62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3"/>
        <v>1.00528</v>
      </c>
      <c r="R653" s="8">
        <f t="shared" si="64"/>
        <v>239.35238095238094</v>
      </c>
      <c r="S653" t="str">
        <f t="shared" si="65"/>
        <v>technology</v>
      </c>
      <c r="T653" t="str">
        <f t="shared" si="60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4">
        <f t="shared" si="61"/>
        <v>42675.690393518518</v>
      </c>
      <c r="L654" s="14">
        <f t="shared" si="62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63"/>
        <v>1.0046666666666666</v>
      </c>
      <c r="R654" s="8">
        <f t="shared" si="64"/>
        <v>107.64285714285714</v>
      </c>
      <c r="S654" t="str">
        <f t="shared" si="65"/>
        <v>technology</v>
      </c>
      <c r="T654" t="str">
        <f t="shared" si="60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4">
        <f t="shared" si="61"/>
        <v>42199.618518518517</v>
      </c>
      <c r="L655" s="14">
        <f t="shared" si="62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3"/>
        <v>1.4144600000000001</v>
      </c>
      <c r="R655" s="8">
        <f t="shared" si="64"/>
        <v>95.830623306233065</v>
      </c>
      <c r="S655" t="str">
        <f t="shared" si="65"/>
        <v>technology</v>
      </c>
      <c r="T655" t="str">
        <f t="shared" si="60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4">
        <f t="shared" si="61"/>
        <v>42163.957326388889</v>
      </c>
      <c r="L656" s="14">
        <f t="shared" si="62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3"/>
        <v>2.6729166666666666</v>
      </c>
      <c r="R656" s="8">
        <f t="shared" si="64"/>
        <v>31.663376110562684</v>
      </c>
      <c r="S656" t="str">
        <f t="shared" si="65"/>
        <v>technology</v>
      </c>
      <c r="T656" t="str">
        <f t="shared" si="60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4">
        <f t="shared" si="61"/>
        <v>42045.957314814819</v>
      </c>
      <c r="L657" s="14">
        <f t="shared" si="62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63"/>
        <v>1.4688749999999999</v>
      </c>
      <c r="R657" s="8">
        <f t="shared" si="64"/>
        <v>42.886861313868614</v>
      </c>
      <c r="S657" t="str">
        <f t="shared" si="65"/>
        <v>technology</v>
      </c>
      <c r="T657" t="str">
        <f t="shared" si="60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4">
        <f t="shared" si="61"/>
        <v>42417.804618055554</v>
      </c>
      <c r="L658" s="14">
        <f t="shared" si="62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63"/>
        <v>2.1356000000000002</v>
      </c>
      <c r="R658" s="8">
        <f t="shared" si="64"/>
        <v>122.73563218390805</v>
      </c>
      <c r="S658" t="str">
        <f t="shared" si="65"/>
        <v>technology</v>
      </c>
      <c r="T658" t="str">
        <f t="shared" si="60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4">
        <f t="shared" si="61"/>
        <v>42331.84574074074</v>
      </c>
      <c r="L659" s="14">
        <f t="shared" si="62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3"/>
        <v>1.2569999999999999</v>
      </c>
      <c r="R659" s="8">
        <f t="shared" si="64"/>
        <v>190.45454545454547</v>
      </c>
      <c r="S659" t="str">
        <f t="shared" si="65"/>
        <v>technology</v>
      </c>
      <c r="T659" t="str">
        <f t="shared" si="60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4">
        <f t="shared" si="61"/>
        <v>42179.160752314812</v>
      </c>
      <c r="L660" s="14">
        <f t="shared" si="62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63"/>
        <v>1.0446206037108834</v>
      </c>
      <c r="R660" s="8">
        <f t="shared" si="64"/>
        <v>109.33695652173913</v>
      </c>
      <c r="S660" t="str">
        <f t="shared" si="65"/>
        <v>technology</v>
      </c>
      <c r="T660" t="str">
        <f t="shared" si="60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4">
        <f t="shared" si="61"/>
        <v>42209.593692129631</v>
      </c>
      <c r="L661" s="14">
        <f t="shared" si="62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3"/>
        <v>1.0056666666666667</v>
      </c>
      <c r="R661" s="8">
        <f t="shared" si="64"/>
        <v>143.66666666666666</v>
      </c>
      <c r="S661" t="str">
        <f t="shared" si="65"/>
        <v>technology</v>
      </c>
      <c r="T661" t="str">
        <f t="shared" si="60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4">
        <f t="shared" si="61"/>
        <v>41922.741655092592</v>
      </c>
      <c r="L662" s="14">
        <f t="shared" si="62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63"/>
        <v>3.058E-2</v>
      </c>
      <c r="R662" s="8">
        <f t="shared" si="64"/>
        <v>84.944444444444443</v>
      </c>
      <c r="S662" t="str">
        <f t="shared" si="65"/>
        <v>technology</v>
      </c>
      <c r="T662" t="str">
        <f t="shared" si="60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4">
        <f t="shared" si="61"/>
        <v>42636.645358796297</v>
      </c>
      <c r="L663" s="14">
        <f t="shared" si="62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3"/>
        <v>9.4999999999999998E-3</v>
      </c>
      <c r="R663" s="8">
        <f t="shared" si="64"/>
        <v>10.555555555555555</v>
      </c>
      <c r="S663" t="str">
        <f t="shared" si="65"/>
        <v>technology</v>
      </c>
      <c r="T663" t="str">
        <f t="shared" si="60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4">
        <f t="shared" si="61"/>
        <v>41990.438043981485</v>
      </c>
      <c r="L664" s="14">
        <f t="shared" si="62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3"/>
        <v>4.0000000000000001E-3</v>
      </c>
      <c r="R664" s="8">
        <f t="shared" si="64"/>
        <v>39</v>
      </c>
      <c r="S664" t="str">
        <f t="shared" si="65"/>
        <v>technology</v>
      </c>
      <c r="T664" t="str">
        <f t="shared" si="60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4">
        <f t="shared" si="61"/>
        <v>42173.843240740738</v>
      </c>
      <c r="L665" s="14">
        <f t="shared" si="62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3"/>
        <v>3.5000000000000001E-3</v>
      </c>
      <c r="R665" s="8">
        <f t="shared" si="64"/>
        <v>100</v>
      </c>
      <c r="S665" t="str">
        <f t="shared" si="65"/>
        <v>technology</v>
      </c>
      <c r="T665" t="str">
        <f t="shared" si="60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4">
        <f t="shared" si="61"/>
        <v>42077.666377314818</v>
      </c>
      <c r="L666" s="14">
        <f t="shared" si="62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3"/>
        <v>7.5333333333333335E-2</v>
      </c>
      <c r="R666" s="8">
        <f t="shared" si="64"/>
        <v>31.172413793103448</v>
      </c>
      <c r="S666" t="str">
        <f t="shared" si="65"/>
        <v>technology</v>
      </c>
      <c r="T666" t="str">
        <f t="shared" si="60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4">
        <f t="shared" si="61"/>
        <v>42688.711354166662</v>
      </c>
      <c r="L667" s="14">
        <f t="shared" si="62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3"/>
        <v>0.18640000000000001</v>
      </c>
      <c r="R667" s="8">
        <f t="shared" si="64"/>
        <v>155.33333333333334</v>
      </c>
      <c r="S667" t="str">
        <f t="shared" si="65"/>
        <v>technology</v>
      </c>
      <c r="T667" t="str">
        <f t="shared" si="60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4">
        <f t="shared" si="61"/>
        <v>41838.832152777781</v>
      </c>
      <c r="L668" s="14">
        <f t="shared" si="62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3"/>
        <v>4.0000000000000003E-5</v>
      </c>
      <c r="R668" s="8">
        <f t="shared" si="64"/>
        <v>2</v>
      </c>
      <c r="S668" t="str">
        <f t="shared" si="65"/>
        <v>technology</v>
      </c>
      <c r="T668" t="str">
        <f t="shared" si="60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4">
        <f t="shared" si="61"/>
        <v>42632.373414351852</v>
      </c>
      <c r="L669" s="14">
        <f t="shared" si="62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3"/>
        <v>0.1002</v>
      </c>
      <c r="R669" s="8">
        <f t="shared" si="64"/>
        <v>178.92857142857142</v>
      </c>
      <c r="S669" t="str">
        <f t="shared" si="65"/>
        <v>technology</v>
      </c>
      <c r="T669" t="str">
        <f t="shared" si="60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4">
        <f t="shared" si="61"/>
        <v>42090.831273148149</v>
      </c>
      <c r="L670" s="14">
        <f t="shared" si="62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3"/>
        <v>4.5600000000000002E-2</v>
      </c>
      <c r="R670" s="8">
        <f t="shared" si="64"/>
        <v>27.36</v>
      </c>
      <c r="S670" t="str">
        <f t="shared" si="65"/>
        <v>technology</v>
      </c>
      <c r="T670" t="str">
        <f t="shared" si="60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4">
        <f t="shared" si="61"/>
        <v>42527.625671296293</v>
      </c>
      <c r="L671" s="14">
        <f t="shared" si="62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3"/>
        <v>0.21507499999999999</v>
      </c>
      <c r="R671" s="8">
        <f t="shared" si="64"/>
        <v>1536.25</v>
      </c>
      <c r="S671" t="str">
        <f t="shared" si="65"/>
        <v>technology</v>
      </c>
      <c r="T671" t="str">
        <f t="shared" si="60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4">
        <f t="shared" si="61"/>
        <v>42506.709722222222</v>
      </c>
      <c r="L672" s="14">
        <f t="shared" si="62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63"/>
        <v>0.29276666666666668</v>
      </c>
      <c r="R672" s="8">
        <f t="shared" si="64"/>
        <v>84.99677419354839</v>
      </c>
      <c r="S672" t="str">
        <f t="shared" si="65"/>
        <v>technology</v>
      </c>
      <c r="T672" t="str">
        <f t="shared" si="60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4">
        <f t="shared" si="61"/>
        <v>41984.692731481482</v>
      </c>
      <c r="L673" s="14">
        <f t="shared" si="62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63"/>
        <v>0.39426666666666665</v>
      </c>
      <c r="R673" s="8">
        <f t="shared" si="64"/>
        <v>788.5333333333333</v>
      </c>
      <c r="S673" t="str">
        <f t="shared" si="65"/>
        <v>technology</v>
      </c>
      <c r="T673" t="str">
        <f t="shared" si="60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4">
        <f t="shared" si="61"/>
        <v>41974.219490740739</v>
      </c>
      <c r="L674" s="14">
        <f t="shared" si="62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3"/>
        <v>0.21628</v>
      </c>
      <c r="R674" s="8">
        <f t="shared" si="64"/>
        <v>50.29767441860465</v>
      </c>
      <c r="S674" t="str">
        <f t="shared" si="65"/>
        <v>technology</v>
      </c>
      <c r="T674" t="str">
        <f t="shared" si="60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4">
        <f t="shared" si="61"/>
        <v>41838.840474537035</v>
      </c>
      <c r="L675" s="14">
        <f t="shared" si="62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3"/>
        <v>2.0500000000000002E-3</v>
      </c>
      <c r="R675" s="8">
        <f t="shared" si="64"/>
        <v>68.333333333333329</v>
      </c>
      <c r="S675" t="str">
        <f t="shared" si="65"/>
        <v>technology</v>
      </c>
      <c r="T675" t="str">
        <f t="shared" si="60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4">
        <f t="shared" si="61"/>
        <v>41803.116053240738</v>
      </c>
      <c r="L676" s="14">
        <f t="shared" si="62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3"/>
        <v>2.9999999999999997E-4</v>
      </c>
      <c r="R676" s="8">
        <f t="shared" si="64"/>
        <v>7.5</v>
      </c>
      <c r="S676" t="str">
        <f t="shared" si="65"/>
        <v>technology</v>
      </c>
      <c r="T676" t="str">
        <f t="shared" si="60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4">
        <f t="shared" si="61"/>
        <v>41975.930601851855</v>
      </c>
      <c r="L677" s="14">
        <f t="shared" si="62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63"/>
        <v>0.14849999999999999</v>
      </c>
      <c r="R677" s="8">
        <f t="shared" si="64"/>
        <v>34.269230769230766</v>
      </c>
      <c r="S677" t="str">
        <f t="shared" si="65"/>
        <v>technology</v>
      </c>
      <c r="T677" t="str">
        <f t="shared" si="60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4">
        <f t="shared" si="61"/>
        <v>42012.768298611118</v>
      </c>
      <c r="L678" s="14">
        <f t="shared" si="62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3"/>
        <v>1.4710000000000001E-2</v>
      </c>
      <c r="R678" s="8">
        <f t="shared" si="64"/>
        <v>61.291666666666664</v>
      </c>
      <c r="S678" t="str">
        <f t="shared" si="65"/>
        <v>technology</v>
      </c>
      <c r="T678" t="str">
        <f t="shared" si="60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4">
        <f t="shared" si="61"/>
        <v>42504.403877314813</v>
      </c>
      <c r="L679" s="14">
        <f t="shared" si="62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3"/>
        <v>0.25584000000000001</v>
      </c>
      <c r="R679" s="8">
        <f t="shared" si="64"/>
        <v>133.25</v>
      </c>
      <c r="S679" t="str">
        <f t="shared" si="65"/>
        <v>technology</v>
      </c>
      <c r="T679" t="str">
        <f t="shared" si="60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4">
        <f t="shared" si="61"/>
        <v>42481.376597222217</v>
      </c>
      <c r="L680" s="14">
        <f t="shared" si="62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3"/>
        <v>3.8206896551724136E-2</v>
      </c>
      <c r="R680" s="8">
        <f t="shared" si="64"/>
        <v>65.17647058823529</v>
      </c>
      <c r="S680" t="str">
        <f t="shared" si="65"/>
        <v>technology</v>
      </c>
      <c r="T680" t="str">
        <f t="shared" si="60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4">
        <f t="shared" si="61"/>
        <v>42556.695706018523</v>
      </c>
      <c r="L681" s="14">
        <f t="shared" si="62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3"/>
        <v>0.15485964912280703</v>
      </c>
      <c r="R681" s="8">
        <f t="shared" si="64"/>
        <v>93.90425531914893</v>
      </c>
      <c r="S681" t="str">
        <f t="shared" si="65"/>
        <v>technology</v>
      </c>
      <c r="T681" t="str">
        <f t="shared" si="60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4">
        <f t="shared" si="61"/>
        <v>41864.501516203702</v>
      </c>
      <c r="L682" s="14">
        <f t="shared" si="62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3"/>
        <v>0.25912000000000002</v>
      </c>
      <c r="R682" s="8">
        <f t="shared" si="64"/>
        <v>150.65116279069767</v>
      </c>
      <c r="S682" t="str">
        <f t="shared" si="65"/>
        <v>technology</v>
      </c>
      <c r="T682" t="str">
        <f t="shared" si="60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4">
        <f t="shared" si="61"/>
        <v>42639.805601851855</v>
      </c>
      <c r="L683" s="14">
        <f t="shared" si="62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3"/>
        <v>4.0000000000000002E-4</v>
      </c>
      <c r="R683" s="8">
        <f t="shared" si="64"/>
        <v>1</v>
      </c>
      <c r="S683" t="str">
        <f t="shared" si="65"/>
        <v>technology</v>
      </c>
      <c r="T683" t="str">
        <f t="shared" si="60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4">
        <f t="shared" si="61"/>
        <v>42778.765300925923</v>
      </c>
      <c r="L684" s="14">
        <f t="shared" si="62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63"/>
        <v>1.06E-3</v>
      </c>
      <c r="R684" s="8">
        <f t="shared" si="64"/>
        <v>13.25</v>
      </c>
      <c r="S684" t="str">
        <f t="shared" si="65"/>
        <v>technology</v>
      </c>
      <c r="T684" t="str">
        <f t="shared" si="60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4">
        <f t="shared" si="61"/>
        <v>42634.900046296301</v>
      </c>
      <c r="L685" s="14">
        <f t="shared" si="62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3"/>
        <v>8.5142857142857138E-3</v>
      </c>
      <c r="R685" s="8">
        <f t="shared" si="64"/>
        <v>99.333333333333329</v>
      </c>
      <c r="S685" t="str">
        <f t="shared" si="65"/>
        <v>technology</v>
      </c>
      <c r="T685" t="str">
        <f t="shared" si="60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4">
        <f t="shared" si="61"/>
        <v>41809.473275462966</v>
      </c>
      <c r="L686" s="14">
        <f t="shared" si="62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63"/>
        <v>7.4837500000000001E-2</v>
      </c>
      <c r="R686" s="8">
        <f t="shared" si="64"/>
        <v>177.39259259259259</v>
      </c>
      <c r="S686" t="str">
        <f t="shared" si="65"/>
        <v>technology</v>
      </c>
      <c r="T686" t="str">
        <f t="shared" si="60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4">
        <f t="shared" si="61"/>
        <v>41971.866574074069</v>
      </c>
      <c r="L687" s="14">
        <f t="shared" si="62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3"/>
        <v>0.27650000000000002</v>
      </c>
      <c r="R687" s="8">
        <f t="shared" si="64"/>
        <v>55.3</v>
      </c>
      <c r="S687" t="str">
        <f t="shared" si="65"/>
        <v>technology</v>
      </c>
      <c r="T687" t="str">
        <f t="shared" si="60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4">
        <f t="shared" si="61"/>
        <v>42189.673263888893</v>
      </c>
      <c r="L688" s="14">
        <f t="shared" si="62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3"/>
        <v>0</v>
      </c>
      <c r="R688" s="8" t="e">
        <f t="shared" si="64"/>
        <v>#DIV/0!</v>
      </c>
      <c r="S688" t="str">
        <f t="shared" si="65"/>
        <v>technology</v>
      </c>
      <c r="T688" t="str">
        <f t="shared" si="60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4">
        <f t="shared" si="61"/>
        <v>42711.750613425931</v>
      </c>
      <c r="L689" s="14">
        <f t="shared" si="62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3"/>
        <v>3.5499999999999997E-2</v>
      </c>
      <c r="R689" s="8">
        <f t="shared" si="64"/>
        <v>591.66666666666663</v>
      </c>
      <c r="S689" t="str">
        <f t="shared" si="65"/>
        <v>technology</v>
      </c>
      <c r="T689" t="str">
        <f t="shared" si="60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4">
        <f t="shared" si="61"/>
        <v>42262.104780092588</v>
      </c>
      <c r="L690" s="14">
        <f t="shared" si="62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3"/>
        <v>0.72989999999999999</v>
      </c>
      <c r="R690" s="8">
        <f t="shared" si="64"/>
        <v>405.5</v>
      </c>
      <c r="S690" t="str">
        <f t="shared" si="65"/>
        <v>technology</v>
      </c>
      <c r="T690" t="str">
        <f t="shared" si="60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4">
        <f t="shared" si="61"/>
        <v>42675.66778935185</v>
      </c>
      <c r="L691" s="14">
        <f t="shared" si="62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63"/>
        <v>0.57648750000000004</v>
      </c>
      <c r="R691" s="8">
        <f t="shared" si="64"/>
        <v>343.14732142857144</v>
      </c>
      <c r="S691" t="str">
        <f t="shared" si="65"/>
        <v>technology</v>
      </c>
      <c r="T691" t="str">
        <f t="shared" si="60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4">
        <f t="shared" si="61"/>
        <v>42579.634733796294</v>
      </c>
      <c r="L692" s="14">
        <f t="shared" si="62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63"/>
        <v>0.1234</v>
      </c>
      <c r="R692" s="8">
        <f t="shared" si="64"/>
        <v>72.588235294117652</v>
      </c>
      <c r="S692" t="str">
        <f t="shared" si="65"/>
        <v>technology</v>
      </c>
      <c r="T692" t="str">
        <f t="shared" si="60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4">
        <f t="shared" si="61"/>
        <v>42158.028310185182</v>
      </c>
      <c r="L693" s="14">
        <f t="shared" si="62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3"/>
        <v>5.1999999999999998E-3</v>
      </c>
      <c r="R693" s="8">
        <f t="shared" si="64"/>
        <v>26</v>
      </c>
      <c r="S693" t="str">
        <f t="shared" si="65"/>
        <v>technology</v>
      </c>
      <c r="T693" t="str">
        <f t="shared" si="60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4">
        <f t="shared" si="61"/>
        <v>42696.37572916667</v>
      </c>
      <c r="L694" s="14">
        <f t="shared" si="62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3"/>
        <v>6.5299999999999997E-2</v>
      </c>
      <c r="R694" s="8">
        <f t="shared" si="64"/>
        <v>6.4975124378109452</v>
      </c>
      <c r="S694" t="str">
        <f t="shared" si="65"/>
        <v>technology</v>
      </c>
      <c r="T694" t="str">
        <f t="shared" si="60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4">
        <f t="shared" si="61"/>
        <v>42094.808182870373</v>
      </c>
      <c r="L695" s="14">
        <f t="shared" si="62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3"/>
        <v>0.35338000000000003</v>
      </c>
      <c r="R695" s="8">
        <f t="shared" si="64"/>
        <v>119.38513513513513</v>
      </c>
      <c r="S695" t="str">
        <f t="shared" si="65"/>
        <v>technology</v>
      </c>
      <c r="T695" t="str">
        <f t="shared" si="60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4">
        <f t="shared" si="61"/>
        <v>42737.663877314815</v>
      </c>
      <c r="L696" s="14">
        <f t="shared" si="62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3"/>
        <v>3.933333333333333E-3</v>
      </c>
      <c r="R696" s="8">
        <f t="shared" si="64"/>
        <v>84.285714285714292</v>
      </c>
      <c r="S696" t="str">
        <f t="shared" si="65"/>
        <v>technology</v>
      </c>
      <c r="T696" t="str">
        <f t="shared" si="60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4">
        <f t="shared" si="61"/>
        <v>41913.521064814813</v>
      </c>
      <c r="L697" s="14">
        <f t="shared" si="62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3"/>
        <v>1.06E-2</v>
      </c>
      <c r="R697" s="8">
        <f t="shared" si="64"/>
        <v>90.857142857142861</v>
      </c>
      <c r="S697" t="str">
        <f t="shared" si="65"/>
        <v>technology</v>
      </c>
      <c r="T697" t="str">
        <f t="shared" si="60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4">
        <f t="shared" si="61"/>
        <v>41815.927106481482</v>
      </c>
      <c r="L698" s="14">
        <f t="shared" si="62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3"/>
        <v>5.7142857142857145E-6</v>
      </c>
      <c r="R698" s="8">
        <f t="shared" si="64"/>
        <v>1</v>
      </c>
      <c r="S698" t="str">
        <f t="shared" si="65"/>
        <v>technology</v>
      </c>
      <c r="T698" t="str">
        <f t="shared" si="60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4">
        <f t="shared" si="61"/>
        <v>42388.523020833338</v>
      </c>
      <c r="L699" s="14">
        <f t="shared" si="62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3"/>
        <v>0.46379999999999999</v>
      </c>
      <c r="R699" s="8">
        <f t="shared" si="64"/>
        <v>20.342105263157894</v>
      </c>
      <c r="S699" t="str">
        <f t="shared" si="65"/>
        <v>technology</v>
      </c>
      <c r="T699" t="str">
        <f t="shared" si="60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4">
        <f t="shared" si="61"/>
        <v>41866.931076388886</v>
      </c>
      <c r="L700" s="14">
        <f t="shared" si="62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63"/>
        <v>0.15390000000000001</v>
      </c>
      <c r="R700" s="8">
        <f t="shared" si="64"/>
        <v>530.68965517241384</v>
      </c>
      <c r="S700" t="str">
        <f t="shared" si="65"/>
        <v>technology</v>
      </c>
      <c r="T700" t="str">
        <f t="shared" si="60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4">
        <f t="shared" si="61"/>
        <v>41563.485509259262</v>
      </c>
      <c r="L701" s="14">
        <f t="shared" si="62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63"/>
        <v>0.824221076923077</v>
      </c>
      <c r="R701" s="8">
        <f t="shared" si="64"/>
        <v>120.39184269662923</v>
      </c>
      <c r="S701" t="str">
        <f t="shared" si="65"/>
        <v>technology</v>
      </c>
      <c r="T701" t="str">
        <f t="shared" si="60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4">
        <f t="shared" si="61"/>
        <v>42715.688437500001</v>
      </c>
      <c r="L702" s="14">
        <f t="shared" si="62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3"/>
        <v>2.6866666666666667E-2</v>
      </c>
      <c r="R702" s="8">
        <f t="shared" si="64"/>
        <v>13</v>
      </c>
      <c r="S702" t="str">
        <f t="shared" si="65"/>
        <v>technology</v>
      </c>
      <c r="T702" t="str">
        <f t="shared" si="60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4">
        <f t="shared" si="61"/>
        <v>41813.662962962961</v>
      </c>
      <c r="L703" s="14">
        <f t="shared" si="62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3"/>
        <v>0.26600000000000001</v>
      </c>
      <c r="R703" s="8">
        <f t="shared" si="64"/>
        <v>291.33333333333331</v>
      </c>
      <c r="S703" t="str">
        <f t="shared" si="65"/>
        <v>technology</v>
      </c>
      <c r="T703" t="str">
        <f t="shared" si="60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4">
        <f t="shared" si="61"/>
        <v>42668.726701388892</v>
      </c>
      <c r="L704" s="14">
        <f t="shared" si="62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63"/>
        <v>0.30813400000000002</v>
      </c>
      <c r="R704" s="8">
        <f t="shared" si="64"/>
        <v>124.9191891891892</v>
      </c>
      <c r="S704" t="str">
        <f t="shared" si="65"/>
        <v>technology</v>
      </c>
      <c r="T704" t="str">
        <f t="shared" si="60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4">
        <f t="shared" si="61"/>
        <v>42711.950798611113</v>
      </c>
      <c r="L705" s="14">
        <f t="shared" si="62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63"/>
        <v>5.5800000000000002E-2</v>
      </c>
      <c r="R705" s="8">
        <f t="shared" si="64"/>
        <v>119.57142857142857</v>
      </c>
      <c r="S705" t="str">
        <f t="shared" si="65"/>
        <v>technology</v>
      </c>
      <c r="T705" t="str">
        <f t="shared" si="60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4">
        <f t="shared" si="61"/>
        <v>42726.192916666667</v>
      </c>
      <c r="L706" s="14">
        <f t="shared" si="62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63"/>
        <v>8.7454545454545458E-3</v>
      </c>
      <c r="R706" s="8">
        <f t="shared" si="64"/>
        <v>120.25</v>
      </c>
      <c r="S706" t="str">
        <f t="shared" si="65"/>
        <v>technology</v>
      </c>
      <c r="T706" t="str">
        <f t="shared" ref="T706:T769" si="66">RIGHT(P706,LEN(P706)-FIND("/",P706))</f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4">
        <f t="shared" ref="K707:K770" si="67">(((J707/60)/60)/24)+DATE(1970,1,1)</f>
        <v>42726.491643518515</v>
      </c>
      <c r="L707" s="14">
        <f t="shared" ref="L707:L770" si="68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69">E707/D707</f>
        <v>9.7699999999999992E-3</v>
      </c>
      <c r="R707" s="8">
        <f t="shared" ref="R707:R770" si="70">E707/N707</f>
        <v>195.4</v>
      </c>
      <c r="S707" t="str">
        <f t="shared" ref="S707:S770" si="71">LEFT(P707,FIND("/",P707)-1)</f>
        <v>technology</v>
      </c>
      <c r="T707" t="str">
        <f t="shared" si="66"/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4">
        <f t="shared" si="67"/>
        <v>42676.995173611111</v>
      </c>
      <c r="L708" s="14">
        <f t="shared" si="68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69"/>
        <v>0</v>
      </c>
      <c r="R708" s="8" t="e">
        <f t="shared" si="70"/>
        <v>#DIV/0!</v>
      </c>
      <c r="S708" t="str">
        <f t="shared" si="71"/>
        <v>technology</v>
      </c>
      <c r="T708" t="str">
        <f t="shared" si="66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4">
        <f t="shared" si="67"/>
        <v>42696.663506944446</v>
      </c>
      <c r="L709" s="14">
        <f t="shared" si="68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9"/>
        <v>0.78927352941176465</v>
      </c>
      <c r="R709" s="8">
        <f t="shared" si="70"/>
        <v>117.69868421052631</v>
      </c>
      <c r="S709" t="str">
        <f t="shared" si="71"/>
        <v>technology</v>
      </c>
      <c r="T709" t="str">
        <f t="shared" si="66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4">
        <f t="shared" si="67"/>
        <v>41835.581018518518</v>
      </c>
      <c r="L710" s="14">
        <f t="shared" si="68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9"/>
        <v>0.22092500000000001</v>
      </c>
      <c r="R710" s="8">
        <f t="shared" si="70"/>
        <v>23.948509485094849</v>
      </c>
      <c r="S710" t="str">
        <f t="shared" si="71"/>
        <v>technology</v>
      </c>
      <c r="T710" t="str">
        <f t="shared" si="66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4">
        <f t="shared" si="67"/>
        <v>41948.041192129633</v>
      </c>
      <c r="L711" s="14">
        <f t="shared" si="68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9"/>
        <v>4.0666666666666663E-3</v>
      </c>
      <c r="R711" s="8">
        <f t="shared" si="70"/>
        <v>30.5</v>
      </c>
      <c r="S711" t="str">
        <f t="shared" si="71"/>
        <v>technology</v>
      </c>
      <c r="T711" t="str">
        <f t="shared" si="66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4">
        <f t="shared" si="67"/>
        <v>41837.984976851854</v>
      </c>
      <c r="L712" s="14">
        <f t="shared" si="68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69"/>
        <v>0</v>
      </c>
      <c r="R712" s="8" t="e">
        <f t="shared" si="70"/>
        <v>#DIV/0!</v>
      </c>
      <c r="S712" t="str">
        <f t="shared" si="71"/>
        <v>technology</v>
      </c>
      <c r="T712" t="str">
        <f t="shared" si="66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4">
        <f t="shared" si="67"/>
        <v>42678.459120370375</v>
      </c>
      <c r="L713" s="14">
        <f t="shared" si="68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69"/>
        <v>0.33790999999999999</v>
      </c>
      <c r="R713" s="8">
        <f t="shared" si="70"/>
        <v>99.973372781065095</v>
      </c>
      <c r="S713" t="str">
        <f t="shared" si="71"/>
        <v>technology</v>
      </c>
      <c r="T713" t="str">
        <f t="shared" si="66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4">
        <f t="shared" si="67"/>
        <v>42384.680925925932</v>
      </c>
      <c r="L714" s="14">
        <f t="shared" si="68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9"/>
        <v>2.1649484536082476E-3</v>
      </c>
      <c r="R714" s="8">
        <f t="shared" si="70"/>
        <v>26.25</v>
      </c>
      <c r="S714" t="str">
        <f t="shared" si="71"/>
        <v>technology</v>
      </c>
      <c r="T714" t="str">
        <f t="shared" si="66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4">
        <f t="shared" si="67"/>
        <v>42496.529305555552</v>
      </c>
      <c r="L715" s="14">
        <f t="shared" si="68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9"/>
        <v>7.9600000000000001E-3</v>
      </c>
      <c r="R715" s="8">
        <f t="shared" si="70"/>
        <v>199</v>
      </c>
      <c r="S715" t="str">
        <f t="shared" si="71"/>
        <v>technology</v>
      </c>
      <c r="T715" t="str">
        <f t="shared" si="66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4">
        <f t="shared" si="67"/>
        <v>42734.787986111114</v>
      </c>
      <c r="L716" s="14">
        <f t="shared" si="68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9"/>
        <v>0.14993333333333334</v>
      </c>
      <c r="R716" s="8">
        <f t="shared" si="70"/>
        <v>80.321428571428569</v>
      </c>
      <c r="S716" t="str">
        <f t="shared" si="71"/>
        <v>technology</v>
      </c>
      <c r="T716" t="str">
        <f t="shared" si="66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4">
        <f t="shared" si="67"/>
        <v>42273.090740740736</v>
      </c>
      <c r="L717" s="14">
        <f t="shared" si="68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69"/>
        <v>5.0509090909090906E-2</v>
      </c>
      <c r="R717" s="8">
        <f t="shared" si="70"/>
        <v>115.75</v>
      </c>
      <c r="S717" t="str">
        <f t="shared" si="71"/>
        <v>technology</v>
      </c>
      <c r="T717" t="str">
        <f t="shared" si="66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4">
        <f t="shared" si="67"/>
        <v>41940.658645833333</v>
      </c>
      <c r="L718" s="14">
        <f t="shared" si="68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69"/>
        <v>0.10214285714285715</v>
      </c>
      <c r="R718" s="8">
        <f t="shared" si="70"/>
        <v>44.6875</v>
      </c>
      <c r="S718" t="str">
        <f t="shared" si="71"/>
        <v>technology</v>
      </c>
      <c r="T718" t="str">
        <f t="shared" si="66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4">
        <f t="shared" si="67"/>
        <v>41857.854189814818</v>
      </c>
      <c r="L719" s="14">
        <f t="shared" si="68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9"/>
        <v>3.0500000000000002E-3</v>
      </c>
      <c r="R719" s="8">
        <f t="shared" si="70"/>
        <v>76.25</v>
      </c>
      <c r="S719" t="str">
        <f t="shared" si="71"/>
        <v>technology</v>
      </c>
      <c r="T719" t="str">
        <f t="shared" si="66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4">
        <f t="shared" si="67"/>
        <v>42752.845451388886</v>
      </c>
      <c r="L720" s="14">
        <f t="shared" si="68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69"/>
        <v>7.4999999999999997E-3</v>
      </c>
      <c r="R720" s="8">
        <f t="shared" si="70"/>
        <v>22.5</v>
      </c>
      <c r="S720" t="str">
        <f t="shared" si="71"/>
        <v>technology</v>
      </c>
      <c r="T720" t="str">
        <f t="shared" si="66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4">
        <f t="shared" si="67"/>
        <v>42409.040231481486</v>
      </c>
      <c r="L721" s="14">
        <f t="shared" si="68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9"/>
        <v>1.2933333333333333E-2</v>
      </c>
      <c r="R721" s="8">
        <f t="shared" si="70"/>
        <v>19.399999999999999</v>
      </c>
      <c r="S721" t="str">
        <f t="shared" si="71"/>
        <v>technology</v>
      </c>
      <c r="T721" t="str">
        <f t="shared" si="66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4">
        <f t="shared" si="67"/>
        <v>40909.649201388893</v>
      </c>
      <c r="L722" s="14">
        <f t="shared" si="68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9"/>
        <v>1.4394736842105262</v>
      </c>
      <c r="R722" s="8">
        <f t="shared" si="70"/>
        <v>66.707317073170728</v>
      </c>
      <c r="S722" t="str">
        <f t="shared" si="71"/>
        <v>publishing</v>
      </c>
      <c r="T722" t="str">
        <f t="shared" si="66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4">
        <f t="shared" si="67"/>
        <v>41807.571840277778</v>
      </c>
      <c r="L723" s="14">
        <f t="shared" si="68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9"/>
        <v>1.2210975609756098</v>
      </c>
      <c r="R723" s="8">
        <f t="shared" si="70"/>
        <v>84.142857142857139</v>
      </c>
      <c r="S723" t="str">
        <f t="shared" si="71"/>
        <v>publishing</v>
      </c>
      <c r="T723" t="str">
        <f t="shared" si="66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4">
        <f t="shared" si="67"/>
        <v>40977.805300925924</v>
      </c>
      <c r="L724" s="14">
        <f t="shared" si="68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69"/>
        <v>1.3202400000000001</v>
      </c>
      <c r="R724" s="8">
        <f t="shared" si="70"/>
        <v>215.72549019607843</v>
      </c>
      <c r="S724" t="str">
        <f t="shared" si="71"/>
        <v>publishing</v>
      </c>
      <c r="T724" t="str">
        <f t="shared" si="66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4">
        <f t="shared" si="67"/>
        <v>42184.816539351858</v>
      </c>
      <c r="L725" s="14">
        <f t="shared" si="68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69"/>
        <v>1.0938000000000001</v>
      </c>
      <c r="R725" s="8">
        <f t="shared" si="70"/>
        <v>54.69</v>
      </c>
      <c r="S725" t="str">
        <f t="shared" si="71"/>
        <v>publishing</v>
      </c>
      <c r="T725" t="str">
        <f t="shared" si="66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4">
        <f t="shared" si="67"/>
        <v>40694.638460648144</v>
      </c>
      <c r="L726" s="14">
        <f t="shared" si="68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9"/>
        <v>1.0547157142857144</v>
      </c>
      <c r="R726" s="8">
        <f t="shared" si="70"/>
        <v>51.62944055944056</v>
      </c>
      <c r="S726" t="str">
        <f t="shared" si="71"/>
        <v>publishing</v>
      </c>
      <c r="T726" t="str">
        <f t="shared" si="66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4">
        <f t="shared" si="67"/>
        <v>42321.626296296294</v>
      </c>
      <c r="L727" s="14">
        <f t="shared" si="68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9"/>
        <v>1.0035000000000001</v>
      </c>
      <c r="R727" s="8">
        <f t="shared" si="70"/>
        <v>143.35714285714286</v>
      </c>
      <c r="S727" t="str">
        <f t="shared" si="71"/>
        <v>publishing</v>
      </c>
      <c r="T727" t="str">
        <f t="shared" si="66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4">
        <f t="shared" si="67"/>
        <v>41346.042673611111</v>
      </c>
      <c r="L728" s="14">
        <f t="shared" si="68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9"/>
        <v>1.014</v>
      </c>
      <c r="R728" s="8">
        <f t="shared" si="70"/>
        <v>72.428571428571431</v>
      </c>
      <c r="S728" t="str">
        <f t="shared" si="71"/>
        <v>publishing</v>
      </c>
      <c r="T728" t="str">
        <f t="shared" si="66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4">
        <f t="shared" si="67"/>
        <v>41247.020243055551</v>
      </c>
      <c r="L729" s="14">
        <f t="shared" si="68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9"/>
        <v>1.5551428571428572</v>
      </c>
      <c r="R729" s="8">
        <f t="shared" si="70"/>
        <v>36.530201342281877</v>
      </c>
      <c r="S729" t="str">
        <f t="shared" si="71"/>
        <v>publishing</v>
      </c>
      <c r="T729" t="str">
        <f t="shared" si="66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4">
        <f t="shared" si="67"/>
        <v>40731.837465277778</v>
      </c>
      <c r="L730" s="14">
        <f t="shared" si="68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9"/>
        <v>1.05566</v>
      </c>
      <c r="R730" s="8">
        <f t="shared" si="70"/>
        <v>60.903461538461535</v>
      </c>
      <c r="S730" t="str">
        <f t="shared" si="71"/>
        <v>publishing</v>
      </c>
      <c r="T730" t="str">
        <f t="shared" si="66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4">
        <f t="shared" si="67"/>
        <v>41111.185891203706</v>
      </c>
      <c r="L731" s="14">
        <f t="shared" si="68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9"/>
        <v>1.3065</v>
      </c>
      <c r="R731" s="8">
        <f t="shared" si="70"/>
        <v>43.55</v>
      </c>
      <c r="S731" t="str">
        <f t="shared" si="71"/>
        <v>publishing</v>
      </c>
      <c r="T731" t="str">
        <f t="shared" si="66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4">
        <f t="shared" si="67"/>
        <v>40854.745266203703</v>
      </c>
      <c r="L732" s="14">
        <f t="shared" si="68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9"/>
        <v>1.3219000000000001</v>
      </c>
      <c r="R732" s="8">
        <f t="shared" si="70"/>
        <v>99.766037735849054</v>
      </c>
      <c r="S732" t="str">
        <f t="shared" si="71"/>
        <v>publishing</v>
      </c>
      <c r="T732" t="str">
        <f t="shared" si="66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4">
        <f t="shared" si="67"/>
        <v>40879.795682870368</v>
      </c>
      <c r="L733" s="14">
        <f t="shared" si="68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69"/>
        <v>1.26</v>
      </c>
      <c r="R733" s="8">
        <f t="shared" si="70"/>
        <v>88.732394366197184</v>
      </c>
      <c r="S733" t="str">
        <f t="shared" si="71"/>
        <v>publishing</v>
      </c>
      <c r="T733" t="str">
        <f t="shared" si="66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4">
        <f t="shared" si="67"/>
        <v>41486.424317129626</v>
      </c>
      <c r="L734" s="14">
        <f t="shared" si="68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9"/>
        <v>1.6</v>
      </c>
      <c r="R734" s="8">
        <f t="shared" si="70"/>
        <v>4.9230769230769234</v>
      </c>
      <c r="S734" t="str">
        <f t="shared" si="71"/>
        <v>publishing</v>
      </c>
      <c r="T734" t="str">
        <f t="shared" si="66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4">
        <f t="shared" si="67"/>
        <v>41598.420046296298</v>
      </c>
      <c r="L735" s="14">
        <f t="shared" si="68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9"/>
        <v>1.2048000000000001</v>
      </c>
      <c r="R735" s="8">
        <f t="shared" si="70"/>
        <v>17.822485207100591</v>
      </c>
      <c r="S735" t="str">
        <f t="shared" si="71"/>
        <v>publishing</v>
      </c>
      <c r="T735" t="str">
        <f t="shared" si="66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4">
        <f t="shared" si="67"/>
        <v>42102.164583333331</v>
      </c>
      <c r="L736" s="14">
        <f t="shared" si="68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69"/>
        <v>1.2552941176470589</v>
      </c>
      <c r="R736" s="8">
        <f t="shared" si="70"/>
        <v>187.19298245614036</v>
      </c>
      <c r="S736" t="str">
        <f t="shared" si="71"/>
        <v>publishing</v>
      </c>
      <c r="T736" t="str">
        <f t="shared" si="66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4">
        <f t="shared" si="67"/>
        <v>41946.029467592591</v>
      </c>
      <c r="L737" s="14">
        <f t="shared" si="68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69"/>
        <v>1.1440638297872341</v>
      </c>
      <c r="R737" s="8">
        <f t="shared" si="70"/>
        <v>234.80786026200875</v>
      </c>
      <c r="S737" t="str">
        <f t="shared" si="71"/>
        <v>publishing</v>
      </c>
      <c r="T737" t="str">
        <f t="shared" si="66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4">
        <f t="shared" si="67"/>
        <v>41579.734259259261</v>
      </c>
      <c r="L738" s="14">
        <f t="shared" si="68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69"/>
        <v>3.151388888888889</v>
      </c>
      <c r="R738" s="8">
        <f t="shared" si="70"/>
        <v>105.04629629629629</v>
      </c>
      <c r="S738" t="str">
        <f t="shared" si="71"/>
        <v>publishing</v>
      </c>
      <c r="T738" t="str">
        <f t="shared" si="66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4">
        <f t="shared" si="67"/>
        <v>41667.275312500002</v>
      </c>
      <c r="L739" s="14">
        <f t="shared" si="68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69"/>
        <v>1.224</v>
      </c>
      <c r="R739" s="8">
        <f t="shared" si="70"/>
        <v>56.666666666666664</v>
      </c>
      <c r="S739" t="str">
        <f t="shared" si="71"/>
        <v>publishing</v>
      </c>
      <c r="T739" t="str">
        <f t="shared" si="66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4">
        <f t="shared" si="67"/>
        <v>41943.604097222218</v>
      </c>
      <c r="L740" s="14">
        <f t="shared" si="68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69"/>
        <v>1.0673333333333332</v>
      </c>
      <c r="R740" s="8">
        <f t="shared" si="70"/>
        <v>39.048780487804876</v>
      </c>
      <c r="S740" t="str">
        <f t="shared" si="71"/>
        <v>publishing</v>
      </c>
      <c r="T740" t="str">
        <f t="shared" si="66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4">
        <f t="shared" si="67"/>
        <v>41829.502650462964</v>
      </c>
      <c r="L741" s="14">
        <f t="shared" si="68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9"/>
        <v>1.5833333333333333</v>
      </c>
      <c r="R741" s="8">
        <f t="shared" si="70"/>
        <v>68.345323741007192</v>
      </c>
      <c r="S741" t="str">
        <f t="shared" si="71"/>
        <v>publishing</v>
      </c>
      <c r="T741" t="str">
        <f t="shared" si="66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4">
        <f t="shared" si="67"/>
        <v>42162.146782407406</v>
      </c>
      <c r="L742" s="14">
        <f t="shared" si="68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9"/>
        <v>1.0740000000000001</v>
      </c>
      <c r="R742" s="8">
        <f t="shared" si="70"/>
        <v>169.57894736842104</v>
      </c>
      <c r="S742" t="str">
        <f t="shared" si="71"/>
        <v>publishing</v>
      </c>
      <c r="T742" t="str">
        <f t="shared" si="66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4">
        <f t="shared" si="67"/>
        <v>41401.648217592592</v>
      </c>
      <c r="L743" s="14">
        <f t="shared" si="68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9"/>
        <v>1.0226</v>
      </c>
      <c r="R743" s="8">
        <f t="shared" si="70"/>
        <v>141.42340425531913</v>
      </c>
      <c r="S743" t="str">
        <f t="shared" si="71"/>
        <v>publishing</v>
      </c>
      <c r="T743" t="str">
        <f t="shared" si="66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4">
        <f t="shared" si="67"/>
        <v>41689.917962962965</v>
      </c>
      <c r="L744" s="14">
        <f t="shared" si="68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69"/>
        <v>1.1071428571428572</v>
      </c>
      <c r="R744" s="8">
        <f t="shared" si="70"/>
        <v>67.391304347826093</v>
      </c>
      <c r="S744" t="str">
        <f t="shared" si="71"/>
        <v>publishing</v>
      </c>
      <c r="T744" t="str">
        <f t="shared" si="66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4">
        <f t="shared" si="67"/>
        <v>40990.709317129629</v>
      </c>
      <c r="L745" s="14">
        <f t="shared" si="68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69"/>
        <v>1.48</v>
      </c>
      <c r="R745" s="8">
        <f t="shared" si="70"/>
        <v>54.266666666666666</v>
      </c>
      <c r="S745" t="str">
        <f t="shared" si="71"/>
        <v>publishing</v>
      </c>
      <c r="T745" t="str">
        <f t="shared" si="66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4">
        <f t="shared" si="67"/>
        <v>41226.95721064815</v>
      </c>
      <c r="L746" s="14">
        <f t="shared" si="68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9"/>
        <v>1.0232000000000001</v>
      </c>
      <c r="R746" s="8">
        <f t="shared" si="70"/>
        <v>82.516129032258064</v>
      </c>
      <c r="S746" t="str">
        <f t="shared" si="71"/>
        <v>publishing</v>
      </c>
      <c r="T746" t="str">
        <f t="shared" si="66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4">
        <f t="shared" si="67"/>
        <v>41367.572280092594</v>
      </c>
      <c r="L747" s="14">
        <f t="shared" si="68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9"/>
        <v>1.7909909909909909</v>
      </c>
      <c r="R747" s="8">
        <f t="shared" si="70"/>
        <v>53.729729729729726</v>
      </c>
      <c r="S747" t="str">
        <f t="shared" si="71"/>
        <v>publishing</v>
      </c>
      <c r="T747" t="str">
        <f t="shared" si="66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4">
        <f t="shared" si="67"/>
        <v>41157.042928240742</v>
      </c>
      <c r="L748" s="14">
        <f t="shared" si="68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69"/>
        <v>1.1108135252761968</v>
      </c>
      <c r="R748" s="8">
        <f t="shared" si="70"/>
        <v>34.206185567010309</v>
      </c>
      <c r="S748" t="str">
        <f t="shared" si="71"/>
        <v>publishing</v>
      </c>
      <c r="T748" t="str">
        <f t="shared" si="66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4">
        <f t="shared" si="67"/>
        <v>41988.548831018517</v>
      </c>
      <c r="L749" s="14">
        <f t="shared" si="68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69"/>
        <v>1.0004285714285714</v>
      </c>
      <c r="R749" s="8">
        <f t="shared" si="70"/>
        <v>127.32727272727273</v>
      </c>
      <c r="S749" t="str">
        <f t="shared" si="71"/>
        <v>publishing</v>
      </c>
      <c r="T749" t="str">
        <f t="shared" si="66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4">
        <f t="shared" si="67"/>
        <v>41831.846828703703</v>
      </c>
      <c r="L750" s="14">
        <f t="shared" si="68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9"/>
        <v>1.0024999999999999</v>
      </c>
      <c r="R750" s="8">
        <f t="shared" si="70"/>
        <v>45.56818181818182</v>
      </c>
      <c r="S750" t="str">
        <f t="shared" si="71"/>
        <v>publishing</v>
      </c>
      <c r="T750" t="str">
        <f t="shared" si="66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4">
        <f t="shared" si="67"/>
        <v>42733.94131944445</v>
      </c>
      <c r="L751" s="14">
        <f t="shared" si="68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9"/>
        <v>1.0556000000000001</v>
      </c>
      <c r="R751" s="8">
        <f t="shared" si="70"/>
        <v>95.963636363636368</v>
      </c>
      <c r="S751" t="str">
        <f t="shared" si="71"/>
        <v>publishing</v>
      </c>
      <c r="T751" t="str">
        <f t="shared" si="66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4">
        <f t="shared" si="67"/>
        <v>41299.878148148149</v>
      </c>
      <c r="L752" s="14">
        <f t="shared" si="68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9"/>
        <v>1.0258775877587758</v>
      </c>
      <c r="R752" s="8">
        <f t="shared" si="70"/>
        <v>77.271186440677965</v>
      </c>
      <c r="S752" t="str">
        <f t="shared" si="71"/>
        <v>publishing</v>
      </c>
      <c r="T752" t="str">
        <f t="shared" si="66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4">
        <f t="shared" si="67"/>
        <v>40713.630497685182</v>
      </c>
      <c r="L753" s="14">
        <f t="shared" si="68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9"/>
        <v>1.1850000000000001</v>
      </c>
      <c r="R753" s="8">
        <f t="shared" si="70"/>
        <v>57.338709677419352</v>
      </c>
      <c r="S753" t="str">
        <f t="shared" si="71"/>
        <v>publishing</v>
      </c>
      <c r="T753" t="str">
        <f t="shared" si="66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4">
        <f t="shared" si="67"/>
        <v>42639.421493055561</v>
      </c>
      <c r="L754" s="14">
        <f t="shared" si="68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69"/>
        <v>1.117</v>
      </c>
      <c r="R754" s="8">
        <f t="shared" si="70"/>
        <v>53.19047619047619</v>
      </c>
      <c r="S754" t="str">
        <f t="shared" si="71"/>
        <v>publishing</v>
      </c>
      <c r="T754" t="str">
        <f t="shared" si="66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4">
        <f t="shared" si="67"/>
        <v>42019.590173611112</v>
      </c>
      <c r="L755" s="14">
        <f t="shared" si="68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9"/>
        <v>1.28</v>
      </c>
      <c r="R755" s="8">
        <f t="shared" si="70"/>
        <v>492.30769230769232</v>
      </c>
      <c r="S755" t="str">
        <f t="shared" si="71"/>
        <v>publishing</v>
      </c>
      <c r="T755" t="str">
        <f t="shared" si="66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4">
        <f t="shared" si="67"/>
        <v>41249.749085648145</v>
      </c>
      <c r="L756" s="14">
        <f t="shared" si="68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9"/>
        <v>1.0375000000000001</v>
      </c>
      <c r="R756" s="8">
        <f t="shared" si="70"/>
        <v>42.346938775510203</v>
      </c>
      <c r="S756" t="str">
        <f t="shared" si="71"/>
        <v>publishing</v>
      </c>
      <c r="T756" t="str">
        <f t="shared" si="66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4">
        <f t="shared" si="67"/>
        <v>41383.605057870373</v>
      </c>
      <c r="L757" s="14">
        <f t="shared" si="68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69"/>
        <v>1.0190760000000001</v>
      </c>
      <c r="R757" s="8">
        <f t="shared" si="70"/>
        <v>37.466029411764708</v>
      </c>
      <c r="S757" t="str">
        <f t="shared" si="71"/>
        <v>publishing</v>
      </c>
      <c r="T757" t="str">
        <f t="shared" si="66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4">
        <f t="shared" si="67"/>
        <v>40590.766886574071</v>
      </c>
      <c r="L758" s="14">
        <f t="shared" si="68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69"/>
        <v>1.177142857142857</v>
      </c>
      <c r="R758" s="8">
        <f t="shared" si="70"/>
        <v>37.454545454545453</v>
      </c>
      <c r="S758" t="str">
        <f t="shared" si="71"/>
        <v>publishing</v>
      </c>
      <c r="T758" t="str">
        <f t="shared" si="66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4">
        <f t="shared" si="67"/>
        <v>41235.054560185185</v>
      </c>
      <c r="L759" s="14">
        <f t="shared" si="68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9"/>
        <v>2.38</v>
      </c>
      <c r="R759" s="8">
        <f t="shared" si="70"/>
        <v>33.055555555555557</v>
      </c>
      <c r="S759" t="str">
        <f t="shared" si="71"/>
        <v>publishing</v>
      </c>
      <c r="T759" t="str">
        <f t="shared" si="66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4">
        <f t="shared" si="67"/>
        <v>40429.836435185185</v>
      </c>
      <c r="L760" s="14">
        <f t="shared" si="68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9"/>
        <v>1.02</v>
      </c>
      <c r="R760" s="8">
        <f t="shared" si="70"/>
        <v>134.21052631578948</v>
      </c>
      <c r="S760" t="str">
        <f t="shared" si="71"/>
        <v>publishing</v>
      </c>
      <c r="T760" t="str">
        <f t="shared" si="66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4">
        <f t="shared" si="67"/>
        <v>41789.330312500002</v>
      </c>
      <c r="L761" s="14">
        <f t="shared" si="68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9"/>
        <v>1.0192000000000001</v>
      </c>
      <c r="R761" s="8">
        <f t="shared" si="70"/>
        <v>51.474747474747474</v>
      </c>
      <c r="S761" t="str">
        <f t="shared" si="71"/>
        <v>publishing</v>
      </c>
      <c r="T761" t="str">
        <f t="shared" si="66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4">
        <f t="shared" si="67"/>
        <v>42670.764039351852</v>
      </c>
      <c r="L762" s="14">
        <f t="shared" si="68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69"/>
        <v>0</v>
      </c>
      <c r="R762" s="8" t="e">
        <f t="shared" si="70"/>
        <v>#DIV/0!</v>
      </c>
      <c r="S762" t="str">
        <f t="shared" si="71"/>
        <v>publishing</v>
      </c>
      <c r="T762" t="str">
        <f t="shared" si="66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4">
        <f t="shared" si="67"/>
        <v>41642.751458333332</v>
      </c>
      <c r="L763" s="14">
        <f t="shared" si="68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9"/>
        <v>4.7E-2</v>
      </c>
      <c r="R763" s="8">
        <f t="shared" si="70"/>
        <v>39.166666666666664</v>
      </c>
      <c r="S763" t="str">
        <f t="shared" si="71"/>
        <v>publishing</v>
      </c>
      <c r="T763" t="str">
        <f t="shared" si="66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4">
        <f t="shared" si="67"/>
        <v>42690.858449074076</v>
      </c>
      <c r="L764" s="14">
        <f t="shared" si="68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69"/>
        <v>0</v>
      </c>
      <c r="R764" s="8" t="e">
        <f t="shared" si="70"/>
        <v>#DIV/0!</v>
      </c>
      <c r="S764" t="str">
        <f t="shared" si="71"/>
        <v>publishing</v>
      </c>
      <c r="T764" t="str">
        <f t="shared" si="66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4">
        <f t="shared" si="67"/>
        <v>41471.446851851848</v>
      </c>
      <c r="L765" s="14">
        <f t="shared" si="68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9"/>
        <v>1.1655011655011655E-3</v>
      </c>
      <c r="R765" s="8">
        <f t="shared" si="70"/>
        <v>5</v>
      </c>
      <c r="S765" t="str">
        <f t="shared" si="71"/>
        <v>publishing</v>
      </c>
      <c r="T765" t="str">
        <f t="shared" si="66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4">
        <f t="shared" si="67"/>
        <v>42227.173159722224</v>
      </c>
      <c r="L766" s="14">
        <f t="shared" si="68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9"/>
        <v>0</v>
      </c>
      <c r="R766" s="8" t="e">
        <f t="shared" si="70"/>
        <v>#DIV/0!</v>
      </c>
      <c r="S766" t="str">
        <f t="shared" si="71"/>
        <v>publishing</v>
      </c>
      <c r="T766" t="str">
        <f t="shared" si="66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4">
        <f t="shared" si="67"/>
        <v>41901.542638888888</v>
      </c>
      <c r="L767" s="14">
        <f t="shared" si="68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9"/>
        <v>0.36014285714285715</v>
      </c>
      <c r="R767" s="8">
        <f t="shared" si="70"/>
        <v>57.295454545454547</v>
      </c>
      <c r="S767" t="str">
        <f t="shared" si="71"/>
        <v>publishing</v>
      </c>
      <c r="T767" t="str">
        <f t="shared" si="66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4">
        <f t="shared" si="67"/>
        <v>42021.783368055556</v>
      </c>
      <c r="L768" s="14">
        <f t="shared" si="68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9"/>
        <v>0</v>
      </c>
      <c r="R768" s="8" t="e">
        <f t="shared" si="70"/>
        <v>#DIV/0!</v>
      </c>
      <c r="S768" t="str">
        <f t="shared" si="71"/>
        <v>publishing</v>
      </c>
      <c r="T768" t="str">
        <f t="shared" si="66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4">
        <f t="shared" si="67"/>
        <v>42115.143634259264</v>
      </c>
      <c r="L769" s="14">
        <f t="shared" si="68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9"/>
        <v>3.5400000000000001E-2</v>
      </c>
      <c r="R769" s="8">
        <f t="shared" si="70"/>
        <v>59</v>
      </c>
      <c r="S769" t="str">
        <f t="shared" si="71"/>
        <v>publishing</v>
      </c>
      <c r="T769" t="str">
        <f t="shared" si="66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4">
        <f t="shared" si="67"/>
        <v>41594.207060185188</v>
      </c>
      <c r="L770" s="14">
        <f t="shared" si="68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69"/>
        <v>0</v>
      </c>
      <c r="R770" s="8" t="e">
        <f t="shared" si="70"/>
        <v>#DIV/0!</v>
      </c>
      <c r="S770" t="str">
        <f t="shared" si="71"/>
        <v>publishing</v>
      </c>
      <c r="T770" t="str">
        <f t="shared" ref="T770:T833" si="72">RIGHT(P770,LEN(P770)-FIND("/",P770))</f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4">
        <f t="shared" ref="K771:K834" si="73">(((J771/60)/60)/24)+DATE(1970,1,1)</f>
        <v>41604.996458333335</v>
      </c>
      <c r="L771" s="14">
        <f t="shared" ref="L771:L834" si="74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75">E771/D771</f>
        <v>0.41399999999999998</v>
      </c>
      <c r="R771" s="8">
        <f t="shared" ref="R771:R834" si="76">E771/N771</f>
        <v>31.846153846153847</v>
      </c>
      <c r="S771" t="str">
        <f t="shared" ref="S771:S834" si="77">LEFT(P771,FIND("/",P771)-1)</f>
        <v>publishing</v>
      </c>
      <c r="T771" t="str">
        <f t="shared" si="72"/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4">
        <f t="shared" si="73"/>
        <v>41289.999641203707</v>
      </c>
      <c r="L772" s="14">
        <f t="shared" si="74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5"/>
        <v>0</v>
      </c>
      <c r="R772" s="8" t="e">
        <f t="shared" si="76"/>
        <v>#DIV/0!</v>
      </c>
      <c r="S772" t="str">
        <f t="shared" si="77"/>
        <v>publishing</v>
      </c>
      <c r="T772" t="str">
        <f t="shared" si="72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4">
        <f t="shared" si="73"/>
        <v>42349.824097222227</v>
      </c>
      <c r="L773" s="14">
        <f t="shared" si="74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5"/>
        <v>2.631578947368421E-4</v>
      </c>
      <c r="R773" s="8">
        <f t="shared" si="76"/>
        <v>10</v>
      </c>
      <c r="S773" t="str">
        <f t="shared" si="77"/>
        <v>publishing</v>
      </c>
      <c r="T773" t="str">
        <f t="shared" si="72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4">
        <f t="shared" si="73"/>
        <v>40068.056932870371</v>
      </c>
      <c r="L774" s="14">
        <f t="shared" si="74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75"/>
        <v>3.3333333333333333E-2</v>
      </c>
      <c r="R774" s="8">
        <f t="shared" si="76"/>
        <v>50</v>
      </c>
      <c r="S774" t="str">
        <f t="shared" si="77"/>
        <v>publishing</v>
      </c>
      <c r="T774" t="str">
        <f t="shared" si="72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4">
        <f t="shared" si="73"/>
        <v>42100.735937499994</v>
      </c>
      <c r="L775" s="14">
        <f t="shared" si="74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75"/>
        <v>8.5129023676509714E-3</v>
      </c>
      <c r="R775" s="8">
        <f t="shared" si="76"/>
        <v>16</v>
      </c>
      <c r="S775" t="str">
        <f t="shared" si="77"/>
        <v>publishing</v>
      </c>
      <c r="T775" t="str">
        <f t="shared" si="72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4">
        <f t="shared" si="73"/>
        <v>41663.780300925922</v>
      </c>
      <c r="L776" s="14">
        <f t="shared" si="74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5"/>
        <v>0.70199999999999996</v>
      </c>
      <c r="R776" s="8">
        <f t="shared" si="76"/>
        <v>39</v>
      </c>
      <c r="S776" t="str">
        <f t="shared" si="77"/>
        <v>publishing</v>
      </c>
      <c r="T776" t="str">
        <f t="shared" si="72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4">
        <f t="shared" si="73"/>
        <v>40863.060127314813</v>
      </c>
      <c r="L777" s="14">
        <f t="shared" si="74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5"/>
        <v>1.7000000000000001E-2</v>
      </c>
      <c r="R777" s="8">
        <f t="shared" si="76"/>
        <v>34</v>
      </c>
      <c r="S777" t="str">
        <f t="shared" si="77"/>
        <v>publishing</v>
      </c>
      <c r="T777" t="str">
        <f t="shared" si="72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4">
        <f t="shared" si="73"/>
        <v>42250.685706018514</v>
      </c>
      <c r="L778" s="14">
        <f t="shared" si="74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75"/>
        <v>0.51400000000000001</v>
      </c>
      <c r="R778" s="8">
        <f t="shared" si="76"/>
        <v>63.122807017543863</v>
      </c>
      <c r="S778" t="str">
        <f t="shared" si="77"/>
        <v>publishing</v>
      </c>
      <c r="T778" t="str">
        <f t="shared" si="72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4">
        <f t="shared" si="73"/>
        <v>41456.981215277774</v>
      </c>
      <c r="L779" s="14">
        <f t="shared" si="74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5"/>
        <v>7.0000000000000001E-3</v>
      </c>
      <c r="R779" s="8">
        <f t="shared" si="76"/>
        <v>7</v>
      </c>
      <c r="S779" t="str">
        <f t="shared" si="77"/>
        <v>publishing</v>
      </c>
      <c r="T779" t="str">
        <f t="shared" si="72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4">
        <f t="shared" si="73"/>
        <v>41729.702314814815</v>
      </c>
      <c r="L780" s="14">
        <f t="shared" si="74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5"/>
        <v>4.0000000000000001E-3</v>
      </c>
      <c r="R780" s="8">
        <f t="shared" si="76"/>
        <v>2</v>
      </c>
      <c r="S780" t="str">
        <f t="shared" si="77"/>
        <v>publishing</v>
      </c>
      <c r="T780" t="str">
        <f t="shared" si="72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4">
        <f t="shared" si="73"/>
        <v>40436.68408564815</v>
      </c>
      <c r="L781" s="14">
        <f t="shared" si="74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75"/>
        <v>2.6666666666666668E-2</v>
      </c>
      <c r="R781" s="8">
        <f t="shared" si="76"/>
        <v>66.666666666666671</v>
      </c>
      <c r="S781" t="str">
        <f t="shared" si="77"/>
        <v>publishing</v>
      </c>
      <c r="T781" t="str">
        <f t="shared" si="72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4">
        <f t="shared" si="73"/>
        <v>40636.673900462964</v>
      </c>
      <c r="L782" s="14">
        <f t="shared" si="74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5"/>
        <v>1.04</v>
      </c>
      <c r="R782" s="8">
        <f t="shared" si="76"/>
        <v>38.518518518518519</v>
      </c>
      <c r="S782" t="str">
        <f t="shared" si="77"/>
        <v>music</v>
      </c>
      <c r="T782" t="str">
        <f t="shared" si="72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4">
        <f t="shared" si="73"/>
        <v>41403.000856481485</v>
      </c>
      <c r="L783" s="14">
        <f t="shared" si="74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5"/>
        <v>1.3315375</v>
      </c>
      <c r="R783" s="8">
        <f t="shared" si="76"/>
        <v>42.609200000000001</v>
      </c>
      <c r="S783" t="str">
        <f t="shared" si="77"/>
        <v>music</v>
      </c>
      <c r="T783" t="str">
        <f t="shared" si="72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4">
        <f t="shared" si="73"/>
        <v>41116.758125</v>
      </c>
      <c r="L784" s="14">
        <f t="shared" si="74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5"/>
        <v>1</v>
      </c>
      <c r="R784" s="8">
        <f t="shared" si="76"/>
        <v>50</v>
      </c>
      <c r="S784" t="str">
        <f t="shared" si="77"/>
        <v>music</v>
      </c>
      <c r="T784" t="str">
        <f t="shared" si="72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4">
        <f t="shared" si="73"/>
        <v>40987.773715277777</v>
      </c>
      <c r="L785" s="14">
        <f t="shared" si="74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75"/>
        <v>1.4813333333333334</v>
      </c>
      <c r="R785" s="8">
        <f t="shared" si="76"/>
        <v>63.485714285714288</v>
      </c>
      <c r="S785" t="str">
        <f t="shared" si="77"/>
        <v>music</v>
      </c>
      <c r="T785" t="str">
        <f t="shared" si="72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4">
        <f t="shared" si="73"/>
        <v>41675.149525462963</v>
      </c>
      <c r="L786" s="14">
        <f t="shared" si="74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75"/>
        <v>1.0249999999999999</v>
      </c>
      <c r="R786" s="8">
        <f t="shared" si="76"/>
        <v>102.5</v>
      </c>
      <c r="S786" t="str">
        <f t="shared" si="77"/>
        <v>music</v>
      </c>
      <c r="T786" t="str">
        <f t="shared" si="72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4">
        <f t="shared" si="73"/>
        <v>41303.593923611108</v>
      </c>
      <c r="L787" s="14">
        <f t="shared" si="74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5"/>
        <v>1.8062799999999999</v>
      </c>
      <c r="R787" s="8">
        <f t="shared" si="76"/>
        <v>31.142758620689655</v>
      </c>
      <c r="S787" t="str">
        <f t="shared" si="77"/>
        <v>music</v>
      </c>
      <c r="T787" t="str">
        <f t="shared" si="72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4">
        <f t="shared" si="73"/>
        <v>40983.055949074071</v>
      </c>
      <c r="L788" s="14">
        <f t="shared" si="74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75"/>
        <v>1.4279999999999999</v>
      </c>
      <c r="R788" s="8">
        <f t="shared" si="76"/>
        <v>162.27272727272728</v>
      </c>
      <c r="S788" t="str">
        <f t="shared" si="77"/>
        <v>music</v>
      </c>
      <c r="T788" t="str">
        <f t="shared" si="72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4">
        <f t="shared" si="73"/>
        <v>41549.627615740741</v>
      </c>
      <c r="L789" s="14">
        <f t="shared" si="74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5"/>
        <v>1.1416666666666666</v>
      </c>
      <c r="R789" s="8">
        <f t="shared" si="76"/>
        <v>80.588235294117652</v>
      </c>
      <c r="S789" t="str">
        <f t="shared" si="77"/>
        <v>music</v>
      </c>
      <c r="T789" t="str">
        <f t="shared" si="72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4">
        <f t="shared" si="73"/>
        <v>41059.006805555553</v>
      </c>
      <c r="L790" s="14">
        <f t="shared" si="74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75"/>
        <v>2.03505</v>
      </c>
      <c r="R790" s="8">
        <f t="shared" si="76"/>
        <v>59.85441176470588</v>
      </c>
      <c r="S790" t="str">
        <f t="shared" si="77"/>
        <v>music</v>
      </c>
      <c r="T790" t="str">
        <f t="shared" si="72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4">
        <f t="shared" si="73"/>
        <v>41277.186111111114</v>
      </c>
      <c r="L791" s="14">
        <f t="shared" si="74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75"/>
        <v>1.0941176470588236</v>
      </c>
      <c r="R791" s="8">
        <f t="shared" si="76"/>
        <v>132.85714285714286</v>
      </c>
      <c r="S791" t="str">
        <f t="shared" si="77"/>
        <v>music</v>
      </c>
      <c r="T791" t="str">
        <f t="shared" si="72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4">
        <f t="shared" si="73"/>
        <v>41276.047905092593</v>
      </c>
      <c r="L792" s="14">
        <f t="shared" si="74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5"/>
        <v>1.443746</v>
      </c>
      <c r="R792" s="8">
        <f t="shared" si="76"/>
        <v>92.547820512820508</v>
      </c>
      <c r="S792" t="str">
        <f t="shared" si="77"/>
        <v>music</v>
      </c>
      <c r="T792" t="str">
        <f t="shared" si="72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4">
        <f t="shared" si="73"/>
        <v>41557.780624999999</v>
      </c>
      <c r="L793" s="14">
        <f t="shared" si="74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75"/>
        <v>1.0386666666666666</v>
      </c>
      <c r="R793" s="8">
        <f t="shared" si="76"/>
        <v>60.859375</v>
      </c>
      <c r="S793" t="str">
        <f t="shared" si="77"/>
        <v>music</v>
      </c>
      <c r="T793" t="str">
        <f t="shared" si="72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4">
        <f t="shared" si="73"/>
        <v>41555.873645833337</v>
      </c>
      <c r="L794" s="14">
        <f t="shared" si="74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75"/>
        <v>1.0044440000000001</v>
      </c>
      <c r="R794" s="8">
        <f t="shared" si="76"/>
        <v>41.851833333333339</v>
      </c>
      <c r="S794" t="str">
        <f t="shared" si="77"/>
        <v>music</v>
      </c>
      <c r="T794" t="str">
        <f t="shared" si="72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4">
        <f t="shared" si="73"/>
        <v>41442.741249999999</v>
      </c>
      <c r="L795" s="14">
        <f t="shared" si="74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75"/>
        <v>1.0277927272727272</v>
      </c>
      <c r="R795" s="8">
        <f t="shared" si="76"/>
        <v>88.325937499999995</v>
      </c>
      <c r="S795" t="str">
        <f t="shared" si="77"/>
        <v>music</v>
      </c>
      <c r="T795" t="str">
        <f t="shared" si="72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4">
        <f t="shared" si="73"/>
        <v>40736.115011574075</v>
      </c>
      <c r="L796" s="14">
        <f t="shared" si="74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75"/>
        <v>1.0531250000000001</v>
      </c>
      <c r="R796" s="8">
        <f t="shared" si="76"/>
        <v>158.96226415094338</v>
      </c>
      <c r="S796" t="str">
        <f t="shared" si="77"/>
        <v>music</v>
      </c>
      <c r="T796" t="str">
        <f t="shared" si="72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4">
        <f t="shared" si="73"/>
        <v>40963.613032407404</v>
      </c>
      <c r="L797" s="14">
        <f t="shared" si="74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75"/>
        <v>1.1178571428571429</v>
      </c>
      <c r="R797" s="8">
        <f t="shared" si="76"/>
        <v>85.054347826086953</v>
      </c>
      <c r="S797" t="str">
        <f t="shared" si="77"/>
        <v>music</v>
      </c>
      <c r="T797" t="str">
        <f t="shared" si="72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4">
        <f t="shared" si="73"/>
        <v>41502.882928240739</v>
      </c>
      <c r="L798" s="14">
        <f t="shared" si="74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75"/>
        <v>1.0135000000000001</v>
      </c>
      <c r="R798" s="8">
        <f t="shared" si="76"/>
        <v>112.61111111111111</v>
      </c>
      <c r="S798" t="str">
        <f t="shared" si="77"/>
        <v>music</v>
      </c>
      <c r="T798" t="str">
        <f t="shared" si="72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4">
        <f t="shared" si="73"/>
        <v>40996.994074074071</v>
      </c>
      <c r="L799" s="14">
        <f t="shared" si="74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75"/>
        <v>1.0753333333333333</v>
      </c>
      <c r="R799" s="8">
        <f t="shared" si="76"/>
        <v>45.436619718309856</v>
      </c>
      <c r="S799" t="str">
        <f t="shared" si="77"/>
        <v>music</v>
      </c>
      <c r="T799" t="str">
        <f t="shared" si="72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4">
        <f t="shared" si="73"/>
        <v>41882.590127314819</v>
      </c>
      <c r="L800" s="14">
        <f t="shared" si="74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5"/>
        <v>1.1488571428571428</v>
      </c>
      <c r="R800" s="8">
        <f t="shared" si="76"/>
        <v>46.218390804597703</v>
      </c>
      <c r="S800" t="str">
        <f t="shared" si="77"/>
        <v>music</v>
      </c>
      <c r="T800" t="str">
        <f t="shared" si="72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4">
        <f t="shared" si="73"/>
        <v>40996.667199074072</v>
      </c>
      <c r="L801" s="14">
        <f t="shared" si="74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5"/>
        <v>1.0002</v>
      </c>
      <c r="R801" s="8">
        <f t="shared" si="76"/>
        <v>178.60714285714286</v>
      </c>
      <c r="S801" t="str">
        <f t="shared" si="77"/>
        <v>music</v>
      </c>
      <c r="T801" t="str">
        <f t="shared" si="72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4">
        <f t="shared" si="73"/>
        <v>41863.433495370373</v>
      </c>
      <c r="L802" s="14">
        <f t="shared" si="74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5"/>
        <v>1.5213333333333334</v>
      </c>
      <c r="R802" s="8">
        <f t="shared" si="76"/>
        <v>40.75</v>
      </c>
      <c r="S802" t="str">
        <f t="shared" si="77"/>
        <v>music</v>
      </c>
      <c r="T802" t="str">
        <f t="shared" si="72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4">
        <f t="shared" si="73"/>
        <v>40695.795370370368</v>
      </c>
      <c r="L803" s="14">
        <f t="shared" si="74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5"/>
        <v>1.1152149999999998</v>
      </c>
      <c r="R803" s="8">
        <f t="shared" si="76"/>
        <v>43.733921568627444</v>
      </c>
      <c r="S803" t="str">
        <f t="shared" si="77"/>
        <v>music</v>
      </c>
      <c r="T803" t="str">
        <f t="shared" si="72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4">
        <f t="shared" si="73"/>
        <v>41123.022268518522</v>
      </c>
      <c r="L804" s="14">
        <f t="shared" si="74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75"/>
        <v>1.0133333333333334</v>
      </c>
      <c r="R804" s="8">
        <f t="shared" si="76"/>
        <v>81.066666666666663</v>
      </c>
      <c r="S804" t="str">
        <f t="shared" si="77"/>
        <v>music</v>
      </c>
      <c r="T804" t="str">
        <f t="shared" si="72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4">
        <f t="shared" si="73"/>
        <v>40665.949976851851</v>
      </c>
      <c r="L805" s="14">
        <f t="shared" si="74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75"/>
        <v>1.232608695652174</v>
      </c>
      <c r="R805" s="8">
        <f t="shared" si="76"/>
        <v>74.60526315789474</v>
      </c>
      <c r="S805" t="str">
        <f t="shared" si="77"/>
        <v>music</v>
      </c>
      <c r="T805" t="str">
        <f t="shared" si="72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4">
        <f t="shared" si="73"/>
        <v>40730.105625000004</v>
      </c>
      <c r="L806" s="14">
        <f t="shared" si="74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75"/>
        <v>1</v>
      </c>
      <c r="R806" s="8">
        <f t="shared" si="76"/>
        <v>305.55555555555554</v>
      </c>
      <c r="S806" t="str">
        <f t="shared" si="77"/>
        <v>music</v>
      </c>
      <c r="T806" t="str">
        <f t="shared" si="72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4">
        <f t="shared" si="73"/>
        <v>40690.823055555556</v>
      </c>
      <c r="L807" s="14">
        <f t="shared" si="74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75"/>
        <v>1.05</v>
      </c>
      <c r="R807" s="8">
        <f t="shared" si="76"/>
        <v>58.333333333333336</v>
      </c>
      <c r="S807" t="str">
        <f t="shared" si="77"/>
        <v>music</v>
      </c>
      <c r="T807" t="str">
        <f t="shared" si="72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4">
        <f t="shared" si="73"/>
        <v>40763.691423611112</v>
      </c>
      <c r="L808" s="14">
        <f t="shared" si="74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5"/>
        <v>1.0443750000000001</v>
      </c>
      <c r="R808" s="8">
        <f t="shared" si="76"/>
        <v>117.67605633802818</v>
      </c>
      <c r="S808" t="str">
        <f t="shared" si="77"/>
        <v>music</v>
      </c>
      <c r="T808" t="str">
        <f t="shared" si="72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4">
        <f t="shared" si="73"/>
        <v>42759.628599537042</v>
      </c>
      <c r="L809" s="14">
        <f t="shared" si="74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75"/>
        <v>1.05125</v>
      </c>
      <c r="R809" s="8">
        <f t="shared" si="76"/>
        <v>73.771929824561397</v>
      </c>
      <c r="S809" t="str">
        <f t="shared" si="77"/>
        <v>music</v>
      </c>
      <c r="T809" t="str">
        <f t="shared" si="72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4">
        <f t="shared" si="73"/>
        <v>41962.100532407407</v>
      </c>
      <c r="L810" s="14">
        <f t="shared" si="74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75"/>
        <v>1</v>
      </c>
      <c r="R810" s="8">
        <f t="shared" si="76"/>
        <v>104.65116279069767</v>
      </c>
      <c r="S810" t="str">
        <f t="shared" si="77"/>
        <v>music</v>
      </c>
      <c r="T810" t="str">
        <f t="shared" si="72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4">
        <f t="shared" si="73"/>
        <v>41628.833680555559</v>
      </c>
      <c r="L811" s="14">
        <f t="shared" si="74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5"/>
        <v>1.03775</v>
      </c>
      <c r="R811" s="8">
        <f t="shared" si="76"/>
        <v>79.82692307692308</v>
      </c>
      <c r="S811" t="str">
        <f t="shared" si="77"/>
        <v>music</v>
      </c>
      <c r="T811" t="str">
        <f t="shared" si="72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4">
        <f t="shared" si="73"/>
        <v>41123.056273148148</v>
      </c>
      <c r="L812" s="14">
        <f t="shared" si="74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5"/>
        <v>1.05</v>
      </c>
      <c r="R812" s="8">
        <f t="shared" si="76"/>
        <v>58.333333333333336</v>
      </c>
      <c r="S812" t="str">
        <f t="shared" si="77"/>
        <v>music</v>
      </c>
      <c r="T812" t="str">
        <f t="shared" si="72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4">
        <f t="shared" si="73"/>
        <v>41443.643541666665</v>
      </c>
      <c r="L813" s="14">
        <f t="shared" si="74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75"/>
        <v>1.04</v>
      </c>
      <c r="R813" s="8">
        <f t="shared" si="76"/>
        <v>86.666666666666671</v>
      </c>
      <c r="S813" t="str">
        <f t="shared" si="77"/>
        <v>music</v>
      </c>
      <c r="T813" t="str">
        <f t="shared" si="72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4">
        <f t="shared" si="73"/>
        <v>41282.017962962964</v>
      </c>
      <c r="L814" s="14">
        <f t="shared" si="74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75"/>
        <v>1.5183333333333333</v>
      </c>
      <c r="R814" s="8">
        <f t="shared" si="76"/>
        <v>27.606060606060606</v>
      </c>
      <c r="S814" t="str">
        <f t="shared" si="77"/>
        <v>music</v>
      </c>
      <c r="T814" t="str">
        <f t="shared" si="72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4">
        <f t="shared" si="73"/>
        <v>41080.960243055553</v>
      </c>
      <c r="L815" s="14">
        <f t="shared" si="74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5"/>
        <v>1.59996</v>
      </c>
      <c r="R815" s="8">
        <f t="shared" si="76"/>
        <v>24.999375000000001</v>
      </c>
      <c r="S815" t="str">
        <f t="shared" si="77"/>
        <v>music</v>
      </c>
      <c r="T815" t="str">
        <f t="shared" si="72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4">
        <f t="shared" si="73"/>
        <v>40679.743067129632</v>
      </c>
      <c r="L816" s="14">
        <f t="shared" si="74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75"/>
        <v>1.2729999999999999</v>
      </c>
      <c r="R816" s="8">
        <f t="shared" si="76"/>
        <v>45.464285714285715</v>
      </c>
      <c r="S816" t="str">
        <f t="shared" si="77"/>
        <v>music</v>
      </c>
      <c r="T816" t="str">
        <f t="shared" si="72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4">
        <f t="shared" si="73"/>
        <v>41914.917858796296</v>
      </c>
      <c r="L817" s="14">
        <f t="shared" si="74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5"/>
        <v>1.07</v>
      </c>
      <c r="R817" s="8">
        <f t="shared" si="76"/>
        <v>99.534883720930239</v>
      </c>
      <c r="S817" t="str">
        <f t="shared" si="77"/>
        <v>music</v>
      </c>
      <c r="T817" t="str">
        <f t="shared" si="72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4">
        <f t="shared" si="73"/>
        <v>41341.870868055557</v>
      </c>
      <c r="L818" s="14">
        <f t="shared" si="74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75"/>
        <v>1.1512214285714286</v>
      </c>
      <c r="R818" s="8">
        <f t="shared" si="76"/>
        <v>39.31</v>
      </c>
      <c r="S818" t="str">
        <f t="shared" si="77"/>
        <v>music</v>
      </c>
      <c r="T818" t="str">
        <f t="shared" si="72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4">
        <f t="shared" si="73"/>
        <v>40925.599664351852</v>
      </c>
      <c r="L819" s="14">
        <f t="shared" si="74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75"/>
        <v>1.3711066666666665</v>
      </c>
      <c r="R819" s="8">
        <f t="shared" si="76"/>
        <v>89.419999999999987</v>
      </c>
      <c r="S819" t="str">
        <f t="shared" si="77"/>
        <v>music</v>
      </c>
      <c r="T819" t="str">
        <f t="shared" si="72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4">
        <f t="shared" si="73"/>
        <v>41120.882881944446</v>
      </c>
      <c r="L820" s="14">
        <f t="shared" si="74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75"/>
        <v>1.5571428571428572</v>
      </c>
      <c r="R820" s="8">
        <f t="shared" si="76"/>
        <v>28.684210526315791</v>
      </c>
      <c r="S820" t="str">
        <f t="shared" si="77"/>
        <v>music</v>
      </c>
      <c r="T820" t="str">
        <f t="shared" si="72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4">
        <f t="shared" si="73"/>
        <v>41619.998310185183</v>
      </c>
      <c r="L821" s="14">
        <f t="shared" si="74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75"/>
        <v>1.0874999999999999</v>
      </c>
      <c r="R821" s="8">
        <f t="shared" si="76"/>
        <v>31.071428571428573</v>
      </c>
      <c r="S821" t="str">
        <f t="shared" si="77"/>
        <v>music</v>
      </c>
      <c r="T821" t="str">
        <f t="shared" si="72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4">
        <f t="shared" si="73"/>
        <v>41768.841921296298</v>
      </c>
      <c r="L822" s="14">
        <f t="shared" si="74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75"/>
        <v>1.3405</v>
      </c>
      <c r="R822" s="8">
        <f t="shared" si="76"/>
        <v>70.55263157894737</v>
      </c>
      <c r="S822" t="str">
        <f t="shared" si="77"/>
        <v>music</v>
      </c>
      <c r="T822" t="str">
        <f t="shared" si="72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4">
        <f t="shared" si="73"/>
        <v>42093.922048611115</v>
      </c>
      <c r="L823" s="14">
        <f t="shared" si="74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75"/>
        <v>1</v>
      </c>
      <c r="R823" s="8">
        <f t="shared" si="76"/>
        <v>224.12820512820514</v>
      </c>
      <c r="S823" t="str">
        <f t="shared" si="77"/>
        <v>music</v>
      </c>
      <c r="T823" t="str">
        <f t="shared" si="72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4">
        <f t="shared" si="73"/>
        <v>41157.947337962964</v>
      </c>
      <c r="L824" s="14">
        <f t="shared" si="74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5"/>
        <v>1.1916666666666667</v>
      </c>
      <c r="R824" s="8">
        <f t="shared" si="76"/>
        <v>51.811594202898547</v>
      </c>
      <c r="S824" t="str">
        <f t="shared" si="77"/>
        <v>music</v>
      </c>
      <c r="T824" t="str">
        <f t="shared" si="72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4">
        <f t="shared" si="73"/>
        <v>42055.972824074073</v>
      </c>
      <c r="L825" s="14">
        <f t="shared" si="74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75"/>
        <v>1.7949999999999999</v>
      </c>
      <c r="R825" s="8">
        <f t="shared" si="76"/>
        <v>43.515151515151516</v>
      </c>
      <c r="S825" t="str">
        <f t="shared" si="77"/>
        <v>music</v>
      </c>
      <c r="T825" t="str">
        <f t="shared" si="72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4">
        <f t="shared" si="73"/>
        <v>40250.242106481484</v>
      </c>
      <c r="L826" s="14">
        <f t="shared" si="74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75"/>
        <v>1.3438124999999999</v>
      </c>
      <c r="R826" s="8">
        <f t="shared" si="76"/>
        <v>39.816666666666663</v>
      </c>
      <c r="S826" t="str">
        <f t="shared" si="77"/>
        <v>music</v>
      </c>
      <c r="T826" t="str">
        <f t="shared" si="72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4">
        <f t="shared" si="73"/>
        <v>41186.306527777779</v>
      </c>
      <c r="L827" s="14">
        <f t="shared" si="74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5"/>
        <v>1.0043200000000001</v>
      </c>
      <c r="R827" s="8">
        <f t="shared" si="76"/>
        <v>126.8080808080808</v>
      </c>
      <c r="S827" t="str">
        <f t="shared" si="77"/>
        <v>music</v>
      </c>
      <c r="T827" t="str">
        <f t="shared" si="72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4">
        <f t="shared" si="73"/>
        <v>40973.038541666669</v>
      </c>
      <c r="L828" s="14">
        <f t="shared" si="74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75"/>
        <v>1.0145454545454546</v>
      </c>
      <c r="R828" s="8">
        <f t="shared" si="76"/>
        <v>113.87755102040816</v>
      </c>
      <c r="S828" t="str">
        <f t="shared" si="77"/>
        <v>music</v>
      </c>
      <c r="T828" t="str">
        <f t="shared" si="72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4">
        <f t="shared" si="73"/>
        <v>40927.473460648151</v>
      </c>
      <c r="L829" s="14">
        <f t="shared" si="74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75"/>
        <v>1.0333333333333334</v>
      </c>
      <c r="R829" s="8">
        <f t="shared" si="76"/>
        <v>28.181818181818183</v>
      </c>
      <c r="S829" t="str">
        <f t="shared" si="77"/>
        <v>music</v>
      </c>
      <c r="T829" t="str">
        <f t="shared" si="72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4">
        <f t="shared" si="73"/>
        <v>41073.050717592596</v>
      </c>
      <c r="L830" s="14">
        <f t="shared" si="74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75"/>
        <v>1.07</v>
      </c>
      <c r="R830" s="8">
        <f t="shared" si="76"/>
        <v>36.60526315789474</v>
      </c>
      <c r="S830" t="str">
        <f t="shared" si="77"/>
        <v>music</v>
      </c>
      <c r="T830" t="str">
        <f t="shared" si="72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4">
        <f t="shared" si="73"/>
        <v>42504.801388888889</v>
      </c>
      <c r="L831" s="14">
        <f t="shared" si="74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5"/>
        <v>1.04</v>
      </c>
      <c r="R831" s="8">
        <f t="shared" si="76"/>
        <v>32.5</v>
      </c>
      <c r="S831" t="str">
        <f t="shared" si="77"/>
        <v>music</v>
      </c>
      <c r="T831" t="str">
        <f t="shared" si="72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4">
        <f t="shared" si="73"/>
        <v>41325.525752314818</v>
      </c>
      <c r="L832" s="14">
        <f t="shared" si="74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75"/>
        <v>1.0783333333333334</v>
      </c>
      <c r="R832" s="8">
        <f t="shared" si="76"/>
        <v>60.65625</v>
      </c>
      <c r="S832" t="str">
        <f t="shared" si="77"/>
        <v>music</v>
      </c>
      <c r="T832" t="str">
        <f t="shared" si="72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4">
        <f t="shared" si="73"/>
        <v>40996.646921296298</v>
      </c>
      <c r="L833" s="14">
        <f t="shared" si="74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5"/>
        <v>2.3333333333333335</v>
      </c>
      <c r="R833" s="8">
        <f t="shared" si="76"/>
        <v>175</v>
      </c>
      <c r="S833" t="str">
        <f t="shared" si="77"/>
        <v>music</v>
      </c>
      <c r="T833" t="str">
        <f t="shared" si="72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4">
        <f t="shared" si="73"/>
        <v>40869.675173611111</v>
      </c>
      <c r="L834" s="14">
        <f t="shared" si="74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si="75"/>
        <v>1.0060706666666666</v>
      </c>
      <c r="R834" s="8">
        <f t="shared" si="76"/>
        <v>97.993896103896105</v>
      </c>
      <c r="S834" t="str">
        <f t="shared" si="77"/>
        <v>music</v>
      </c>
      <c r="T834" t="str">
        <f t="shared" ref="T834:T897" si="78">RIGHT(P834,LEN(P834)-FIND("/",P834))</f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4">
        <f t="shared" ref="K835:K898" si="79">(((J835/60)/60)/24)+DATE(1970,1,1)</f>
        <v>41718.878182870372</v>
      </c>
      <c r="L835" s="14">
        <f t="shared" ref="L835:L898" si="80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81">E835/D835</f>
        <v>1.0166666666666666</v>
      </c>
      <c r="R835" s="8">
        <f t="shared" ref="R835:R898" si="82">E835/N835</f>
        <v>148.78048780487805</v>
      </c>
      <c r="S835" t="str">
        <f t="shared" ref="S835:S898" si="83">LEFT(P835,FIND("/",P835)-1)</f>
        <v>music</v>
      </c>
      <c r="T835" t="str">
        <f t="shared" si="78"/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4">
        <f t="shared" si="79"/>
        <v>41422.822824074072</v>
      </c>
      <c r="L836" s="14">
        <f t="shared" si="80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81"/>
        <v>1.3101818181818181</v>
      </c>
      <c r="R836" s="8">
        <f t="shared" si="82"/>
        <v>96.08</v>
      </c>
      <c r="S836" t="str">
        <f t="shared" si="83"/>
        <v>music</v>
      </c>
      <c r="T836" t="str">
        <f t="shared" si="78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4">
        <f t="shared" si="79"/>
        <v>41005.45784722222</v>
      </c>
      <c r="L837" s="14">
        <f t="shared" si="80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81"/>
        <v>1.1725000000000001</v>
      </c>
      <c r="R837" s="8">
        <f t="shared" si="82"/>
        <v>58.625</v>
      </c>
      <c r="S837" t="str">
        <f t="shared" si="83"/>
        <v>music</v>
      </c>
      <c r="T837" t="str">
        <f t="shared" si="78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4">
        <f t="shared" si="79"/>
        <v>41524.056921296295</v>
      </c>
      <c r="L838" s="14">
        <f t="shared" si="80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81"/>
        <v>1.009304</v>
      </c>
      <c r="R838" s="8">
        <f t="shared" si="82"/>
        <v>109.70695652173914</v>
      </c>
      <c r="S838" t="str">
        <f t="shared" si="83"/>
        <v>music</v>
      </c>
      <c r="T838" t="str">
        <f t="shared" si="78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4">
        <f t="shared" si="79"/>
        <v>41730.998402777775</v>
      </c>
      <c r="L839" s="14">
        <f t="shared" si="80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81"/>
        <v>1.218</v>
      </c>
      <c r="R839" s="8">
        <f t="shared" si="82"/>
        <v>49.112903225806448</v>
      </c>
      <c r="S839" t="str">
        <f t="shared" si="83"/>
        <v>music</v>
      </c>
      <c r="T839" t="str">
        <f t="shared" si="78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4">
        <f t="shared" si="79"/>
        <v>40895.897974537038</v>
      </c>
      <c r="L840" s="14">
        <f t="shared" si="80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81"/>
        <v>1.454</v>
      </c>
      <c r="R840" s="8">
        <f t="shared" si="82"/>
        <v>47.672131147540981</v>
      </c>
      <c r="S840" t="str">
        <f t="shared" si="83"/>
        <v>music</v>
      </c>
      <c r="T840" t="str">
        <f t="shared" si="78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4">
        <f t="shared" si="79"/>
        <v>41144.763379629629</v>
      </c>
      <c r="L841" s="14">
        <f t="shared" si="80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81"/>
        <v>1.166166</v>
      </c>
      <c r="R841" s="8">
        <f t="shared" si="82"/>
        <v>60.737812499999997</v>
      </c>
      <c r="S841" t="str">
        <f t="shared" si="83"/>
        <v>music</v>
      </c>
      <c r="T841" t="str">
        <f t="shared" si="78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4">
        <f t="shared" si="79"/>
        <v>42607.226701388892</v>
      </c>
      <c r="L842" s="14">
        <f t="shared" si="80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81"/>
        <v>1.2041660000000001</v>
      </c>
      <c r="R842" s="8">
        <f t="shared" si="82"/>
        <v>63.37715789473684</v>
      </c>
      <c r="S842" t="str">
        <f t="shared" si="83"/>
        <v>music</v>
      </c>
      <c r="T842" t="str">
        <f t="shared" si="78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4">
        <f t="shared" si="79"/>
        <v>41923.838692129626</v>
      </c>
      <c r="L843" s="14">
        <f t="shared" si="80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81"/>
        <v>1.0132000000000001</v>
      </c>
      <c r="R843" s="8">
        <f t="shared" si="82"/>
        <v>53.893617021276597</v>
      </c>
      <c r="S843" t="str">
        <f t="shared" si="83"/>
        <v>music</v>
      </c>
      <c r="T843" t="str">
        <f t="shared" si="78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4">
        <f t="shared" si="79"/>
        <v>41526.592395833337</v>
      </c>
      <c r="L844" s="14">
        <f t="shared" si="80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81"/>
        <v>1.0431999999999999</v>
      </c>
      <c r="R844" s="8">
        <f t="shared" si="82"/>
        <v>66.871794871794876</v>
      </c>
      <c r="S844" t="str">
        <f t="shared" si="83"/>
        <v>music</v>
      </c>
      <c r="T844" t="str">
        <f t="shared" si="78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4">
        <f t="shared" si="79"/>
        <v>42695.257870370369</v>
      </c>
      <c r="L845" s="14">
        <f t="shared" si="80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81"/>
        <v>2.6713333333333331</v>
      </c>
      <c r="R845" s="8">
        <f t="shared" si="82"/>
        <v>63.102362204724407</v>
      </c>
      <c r="S845" t="str">
        <f t="shared" si="83"/>
        <v>music</v>
      </c>
      <c r="T845" t="str">
        <f t="shared" si="78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4">
        <f t="shared" si="79"/>
        <v>41905.684629629628</v>
      </c>
      <c r="L846" s="14">
        <f t="shared" si="80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81"/>
        <v>1.9413333333333334</v>
      </c>
      <c r="R846" s="8">
        <f t="shared" si="82"/>
        <v>36.628930817610062</v>
      </c>
      <c r="S846" t="str">
        <f t="shared" si="83"/>
        <v>music</v>
      </c>
      <c r="T846" t="str">
        <f t="shared" si="78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4">
        <f t="shared" si="79"/>
        <v>42578.205972222218</v>
      </c>
      <c r="L847" s="14">
        <f t="shared" si="80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81"/>
        <v>1.203802</v>
      </c>
      <c r="R847" s="8">
        <f t="shared" si="82"/>
        <v>34.005706214689269</v>
      </c>
      <c r="S847" t="str">
        <f t="shared" si="83"/>
        <v>music</v>
      </c>
      <c r="T847" t="str">
        <f t="shared" si="78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4">
        <f t="shared" si="79"/>
        <v>41694.391840277778</v>
      </c>
      <c r="L848" s="14">
        <f t="shared" si="80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81"/>
        <v>1.2200090909090908</v>
      </c>
      <c r="R848" s="8">
        <f t="shared" si="82"/>
        <v>28.553404255319148</v>
      </c>
      <c r="S848" t="str">
        <f t="shared" si="83"/>
        <v>music</v>
      </c>
      <c r="T848" t="str">
        <f t="shared" si="78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4">
        <f t="shared" si="79"/>
        <v>42165.79833333334</v>
      </c>
      <c r="L849" s="14">
        <f t="shared" si="80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81"/>
        <v>1</v>
      </c>
      <c r="R849" s="8">
        <f t="shared" si="82"/>
        <v>10</v>
      </c>
      <c r="S849" t="str">
        <f t="shared" si="83"/>
        <v>music</v>
      </c>
      <c r="T849" t="str">
        <f t="shared" si="78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4">
        <f t="shared" si="79"/>
        <v>42078.792048611111</v>
      </c>
      <c r="L850" s="14">
        <f t="shared" si="80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81"/>
        <v>1</v>
      </c>
      <c r="R850" s="8">
        <f t="shared" si="82"/>
        <v>18.75</v>
      </c>
      <c r="S850" t="str">
        <f t="shared" si="83"/>
        <v>music</v>
      </c>
      <c r="T850" t="str">
        <f t="shared" si="78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4">
        <f t="shared" si="79"/>
        <v>42051.148888888885</v>
      </c>
      <c r="L851" s="14">
        <f t="shared" si="80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81"/>
        <v>1.1990000000000001</v>
      </c>
      <c r="R851" s="8">
        <f t="shared" si="82"/>
        <v>41.704347826086959</v>
      </c>
      <c r="S851" t="str">
        <f t="shared" si="83"/>
        <v>music</v>
      </c>
      <c r="T851" t="str">
        <f t="shared" si="78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4">
        <f t="shared" si="79"/>
        <v>42452.827743055561</v>
      </c>
      <c r="L852" s="14">
        <f t="shared" si="80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81"/>
        <v>1.55175</v>
      </c>
      <c r="R852" s="8">
        <f t="shared" si="82"/>
        <v>46.669172932330824</v>
      </c>
      <c r="S852" t="str">
        <f t="shared" si="83"/>
        <v>music</v>
      </c>
      <c r="T852" t="str">
        <f t="shared" si="78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4">
        <f t="shared" si="79"/>
        <v>42522.880243055552</v>
      </c>
      <c r="L853" s="14">
        <f t="shared" si="80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81"/>
        <v>1.3045</v>
      </c>
      <c r="R853" s="8">
        <f t="shared" si="82"/>
        <v>37.271428571428572</v>
      </c>
      <c r="S853" t="str">
        <f t="shared" si="83"/>
        <v>music</v>
      </c>
      <c r="T853" t="str">
        <f t="shared" si="78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4">
        <f t="shared" si="79"/>
        <v>42656.805497685185</v>
      </c>
      <c r="L854" s="14">
        <f t="shared" si="80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81"/>
        <v>1.0497142857142858</v>
      </c>
      <c r="R854" s="8">
        <f t="shared" si="82"/>
        <v>59.258064516129032</v>
      </c>
      <c r="S854" t="str">
        <f t="shared" si="83"/>
        <v>music</v>
      </c>
      <c r="T854" t="str">
        <f t="shared" si="78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4">
        <f t="shared" si="79"/>
        <v>42021.832280092596</v>
      </c>
      <c r="L855" s="14">
        <f t="shared" si="80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81"/>
        <v>1</v>
      </c>
      <c r="R855" s="8">
        <f t="shared" si="82"/>
        <v>30</v>
      </c>
      <c r="S855" t="str">
        <f t="shared" si="83"/>
        <v>music</v>
      </c>
      <c r="T855" t="str">
        <f t="shared" si="78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4">
        <f t="shared" si="79"/>
        <v>42702.212337962963</v>
      </c>
      <c r="L856" s="14">
        <f t="shared" si="80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81"/>
        <v>1.1822050359712231</v>
      </c>
      <c r="R856" s="8">
        <f t="shared" si="82"/>
        <v>65.8623246492986</v>
      </c>
      <c r="S856" t="str">
        <f t="shared" si="83"/>
        <v>music</v>
      </c>
      <c r="T856" t="str">
        <f t="shared" si="78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4">
        <f t="shared" si="79"/>
        <v>42545.125196759262</v>
      </c>
      <c r="L857" s="14">
        <f t="shared" si="80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81"/>
        <v>1.0344827586206897</v>
      </c>
      <c r="R857" s="8">
        <f t="shared" si="82"/>
        <v>31.914893617021278</v>
      </c>
      <c r="S857" t="str">
        <f t="shared" si="83"/>
        <v>music</v>
      </c>
      <c r="T857" t="str">
        <f t="shared" si="78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4">
        <f t="shared" si="79"/>
        <v>42609.311990740738</v>
      </c>
      <c r="L858" s="14">
        <f t="shared" si="80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81"/>
        <v>2.1800000000000002</v>
      </c>
      <c r="R858" s="8">
        <f t="shared" si="82"/>
        <v>19.464285714285715</v>
      </c>
      <c r="S858" t="str">
        <f t="shared" si="83"/>
        <v>music</v>
      </c>
      <c r="T858" t="str">
        <f t="shared" si="78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4">
        <f t="shared" si="79"/>
        <v>42291.581377314811</v>
      </c>
      <c r="L859" s="14">
        <f t="shared" si="80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81"/>
        <v>1</v>
      </c>
      <c r="R859" s="8">
        <f t="shared" si="82"/>
        <v>50</v>
      </c>
      <c r="S859" t="str">
        <f t="shared" si="83"/>
        <v>music</v>
      </c>
      <c r="T859" t="str">
        <f t="shared" si="78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4">
        <f t="shared" si="79"/>
        <v>42079.745578703703</v>
      </c>
      <c r="L860" s="14">
        <f t="shared" si="80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81"/>
        <v>1.4400583333333332</v>
      </c>
      <c r="R860" s="8">
        <f t="shared" si="82"/>
        <v>22.737763157894737</v>
      </c>
      <c r="S860" t="str">
        <f t="shared" si="83"/>
        <v>music</v>
      </c>
      <c r="T860" t="str">
        <f t="shared" si="78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4">
        <f t="shared" si="79"/>
        <v>42128.820231481484</v>
      </c>
      <c r="L861" s="14">
        <f t="shared" si="80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81"/>
        <v>1.0467500000000001</v>
      </c>
      <c r="R861" s="8">
        <f t="shared" si="82"/>
        <v>42.724489795918366</v>
      </c>
      <c r="S861" t="str">
        <f t="shared" si="83"/>
        <v>music</v>
      </c>
      <c r="T861" t="str">
        <f t="shared" si="78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4">
        <f t="shared" si="79"/>
        <v>41570.482789351852</v>
      </c>
      <c r="L862" s="14">
        <f t="shared" si="80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81"/>
        <v>0.18142857142857144</v>
      </c>
      <c r="R862" s="8">
        <f t="shared" si="82"/>
        <v>52.916666666666664</v>
      </c>
      <c r="S862" t="str">
        <f t="shared" si="83"/>
        <v>music</v>
      </c>
      <c r="T862" t="str">
        <f t="shared" si="78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4">
        <f t="shared" si="79"/>
        <v>42599.965324074074</v>
      </c>
      <c r="L863" s="14">
        <f t="shared" si="80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81"/>
        <v>2.2444444444444444E-2</v>
      </c>
      <c r="R863" s="8">
        <f t="shared" si="82"/>
        <v>50.5</v>
      </c>
      <c r="S863" t="str">
        <f t="shared" si="83"/>
        <v>music</v>
      </c>
      <c r="T863" t="str">
        <f t="shared" si="78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4">
        <f t="shared" si="79"/>
        <v>41559.5549537037</v>
      </c>
      <c r="L864" s="14">
        <f t="shared" si="80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81"/>
        <v>3.3999999999999998E-3</v>
      </c>
      <c r="R864" s="8">
        <f t="shared" si="82"/>
        <v>42.5</v>
      </c>
      <c r="S864" t="str">
        <f t="shared" si="83"/>
        <v>music</v>
      </c>
      <c r="T864" t="str">
        <f t="shared" si="78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4">
        <f t="shared" si="79"/>
        <v>40921.117662037039</v>
      </c>
      <c r="L865" s="14">
        <f t="shared" si="80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81"/>
        <v>4.4999999999999998E-2</v>
      </c>
      <c r="R865" s="8">
        <f t="shared" si="82"/>
        <v>18</v>
      </c>
      <c r="S865" t="str">
        <f t="shared" si="83"/>
        <v>music</v>
      </c>
      <c r="T865" t="str">
        <f t="shared" si="78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4">
        <f t="shared" si="79"/>
        <v>41541.106921296298</v>
      </c>
      <c r="L866" s="14">
        <f t="shared" si="80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81"/>
        <v>0.41538461538461541</v>
      </c>
      <c r="R866" s="8">
        <f t="shared" si="82"/>
        <v>34.177215189873415</v>
      </c>
      <c r="S866" t="str">
        <f t="shared" si="83"/>
        <v>music</v>
      </c>
      <c r="T866" t="str">
        <f t="shared" si="78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4">
        <f t="shared" si="79"/>
        <v>41230.77311342593</v>
      </c>
      <c r="L867" s="14">
        <f t="shared" si="80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81"/>
        <v>2.0454545454545454E-2</v>
      </c>
      <c r="R867" s="8">
        <f t="shared" si="82"/>
        <v>22.5</v>
      </c>
      <c r="S867" t="str">
        <f t="shared" si="83"/>
        <v>music</v>
      </c>
      <c r="T867" t="str">
        <f t="shared" si="78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4">
        <f t="shared" si="79"/>
        <v>42025.637939814813</v>
      </c>
      <c r="L868" s="14">
        <f t="shared" si="80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81"/>
        <v>0.18285714285714286</v>
      </c>
      <c r="R868" s="8">
        <f t="shared" si="82"/>
        <v>58.18181818181818</v>
      </c>
      <c r="S868" t="str">
        <f t="shared" si="83"/>
        <v>music</v>
      </c>
      <c r="T868" t="str">
        <f t="shared" si="78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4">
        <f t="shared" si="79"/>
        <v>40088.105393518519</v>
      </c>
      <c r="L869" s="14">
        <f t="shared" si="80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81"/>
        <v>0.2402</v>
      </c>
      <c r="R869" s="8">
        <f t="shared" si="82"/>
        <v>109.18181818181819</v>
      </c>
      <c r="S869" t="str">
        <f t="shared" si="83"/>
        <v>music</v>
      </c>
      <c r="T869" t="str">
        <f t="shared" si="78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4">
        <f t="shared" si="79"/>
        <v>41616.027754629627</v>
      </c>
      <c r="L870" s="14">
        <f t="shared" si="80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81"/>
        <v>1.1111111111111111E-3</v>
      </c>
      <c r="R870" s="8">
        <f t="shared" si="82"/>
        <v>50</v>
      </c>
      <c r="S870" t="str">
        <f t="shared" si="83"/>
        <v>music</v>
      </c>
      <c r="T870" t="str">
        <f t="shared" si="78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4">
        <f t="shared" si="79"/>
        <v>41342.845567129632</v>
      </c>
      <c r="L871" s="14">
        <f t="shared" si="80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81"/>
        <v>0.11818181818181818</v>
      </c>
      <c r="R871" s="8">
        <f t="shared" si="82"/>
        <v>346.66666666666669</v>
      </c>
      <c r="S871" t="str">
        <f t="shared" si="83"/>
        <v>music</v>
      </c>
      <c r="T871" t="str">
        <f t="shared" si="78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4">
        <f t="shared" si="79"/>
        <v>41488.022256944445</v>
      </c>
      <c r="L872" s="14">
        <f t="shared" si="80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81"/>
        <v>3.0999999999999999E-3</v>
      </c>
      <c r="R872" s="8">
        <f t="shared" si="82"/>
        <v>12.4</v>
      </c>
      <c r="S872" t="str">
        <f t="shared" si="83"/>
        <v>music</v>
      </c>
      <c r="T872" t="str">
        <f t="shared" si="78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4">
        <f t="shared" si="79"/>
        <v>41577.561284722222</v>
      </c>
      <c r="L873" s="14">
        <f t="shared" si="80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81"/>
        <v>5.4166666666666669E-2</v>
      </c>
      <c r="R873" s="8">
        <f t="shared" si="82"/>
        <v>27.083333333333332</v>
      </c>
      <c r="S873" t="str">
        <f t="shared" si="83"/>
        <v>music</v>
      </c>
      <c r="T873" t="str">
        <f t="shared" si="78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4">
        <f t="shared" si="79"/>
        <v>40567.825543981482</v>
      </c>
      <c r="L874" s="14">
        <f t="shared" si="80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81"/>
        <v>8.1250000000000003E-3</v>
      </c>
      <c r="R874" s="8">
        <f t="shared" si="82"/>
        <v>32.5</v>
      </c>
      <c r="S874" t="str">
        <f t="shared" si="83"/>
        <v>music</v>
      </c>
      <c r="T874" t="str">
        <f t="shared" si="78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4">
        <f t="shared" si="79"/>
        <v>41184.167129629634</v>
      </c>
      <c r="L875" s="14">
        <f t="shared" si="80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81"/>
        <v>1.2857142857142857E-2</v>
      </c>
      <c r="R875" s="8">
        <f t="shared" si="82"/>
        <v>9</v>
      </c>
      <c r="S875" t="str">
        <f t="shared" si="83"/>
        <v>music</v>
      </c>
      <c r="T875" t="str">
        <f t="shared" si="78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4">
        <f t="shared" si="79"/>
        <v>41368.583726851852</v>
      </c>
      <c r="L876" s="14">
        <f t="shared" si="80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81"/>
        <v>0.24333333333333335</v>
      </c>
      <c r="R876" s="8">
        <f t="shared" si="82"/>
        <v>34.761904761904759</v>
      </c>
      <c r="S876" t="str">
        <f t="shared" si="83"/>
        <v>music</v>
      </c>
      <c r="T876" t="str">
        <f t="shared" si="78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4">
        <f t="shared" si="79"/>
        <v>42248.723738425921</v>
      </c>
      <c r="L877" s="14">
        <f t="shared" si="80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81"/>
        <v>0</v>
      </c>
      <c r="R877" s="8" t="e">
        <f t="shared" si="82"/>
        <v>#DIV/0!</v>
      </c>
      <c r="S877" t="str">
        <f t="shared" si="83"/>
        <v>music</v>
      </c>
      <c r="T877" t="str">
        <f t="shared" si="78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4">
        <f t="shared" si="79"/>
        <v>41276.496840277774</v>
      </c>
      <c r="L878" s="14">
        <f t="shared" si="80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81"/>
        <v>0.40799492385786801</v>
      </c>
      <c r="R878" s="8">
        <f t="shared" si="82"/>
        <v>28.577777777777779</v>
      </c>
      <c r="S878" t="str">
        <f t="shared" si="83"/>
        <v>music</v>
      </c>
      <c r="T878" t="str">
        <f t="shared" si="78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4">
        <f t="shared" si="79"/>
        <v>41597.788888888892</v>
      </c>
      <c r="L879" s="14">
        <f t="shared" si="80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81"/>
        <v>0.67549999999999999</v>
      </c>
      <c r="R879" s="8">
        <f t="shared" si="82"/>
        <v>46.586206896551722</v>
      </c>
      <c r="S879" t="str">
        <f t="shared" si="83"/>
        <v>music</v>
      </c>
      <c r="T879" t="str">
        <f t="shared" si="78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4">
        <f t="shared" si="79"/>
        <v>40505.232916666668</v>
      </c>
      <c r="L880" s="14">
        <f t="shared" si="80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81"/>
        <v>1.2999999999999999E-2</v>
      </c>
      <c r="R880" s="8">
        <f t="shared" si="82"/>
        <v>32.5</v>
      </c>
      <c r="S880" t="str">
        <f t="shared" si="83"/>
        <v>music</v>
      </c>
      <c r="T880" t="str">
        <f t="shared" si="78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4">
        <f t="shared" si="79"/>
        <v>41037.829918981479</v>
      </c>
      <c r="L881" s="14">
        <f t="shared" si="80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81"/>
        <v>0.30666666666666664</v>
      </c>
      <c r="R881" s="8">
        <f t="shared" si="82"/>
        <v>21.466666666666665</v>
      </c>
      <c r="S881" t="str">
        <f t="shared" si="83"/>
        <v>music</v>
      </c>
      <c r="T881" t="str">
        <f t="shared" si="78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4">
        <f t="shared" si="79"/>
        <v>41179.32104166667</v>
      </c>
      <c r="L882" s="14">
        <f t="shared" si="80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81"/>
        <v>2.9894179894179893E-2</v>
      </c>
      <c r="R882" s="8">
        <f t="shared" si="82"/>
        <v>14.125</v>
      </c>
      <c r="S882" t="str">
        <f t="shared" si="83"/>
        <v>music</v>
      </c>
      <c r="T882" t="str">
        <f t="shared" si="78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4">
        <f t="shared" si="79"/>
        <v>40877.25099537037</v>
      </c>
      <c r="L883" s="14">
        <f t="shared" si="80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81"/>
        <v>8.0000000000000002E-3</v>
      </c>
      <c r="R883" s="8">
        <f t="shared" si="82"/>
        <v>30</v>
      </c>
      <c r="S883" t="str">
        <f t="shared" si="83"/>
        <v>music</v>
      </c>
      <c r="T883" t="str">
        <f t="shared" si="78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4">
        <f t="shared" si="79"/>
        <v>40759.860532407409</v>
      </c>
      <c r="L884" s="14">
        <f t="shared" si="80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81"/>
        <v>0.20133333333333334</v>
      </c>
      <c r="R884" s="8">
        <f t="shared" si="82"/>
        <v>21.571428571428573</v>
      </c>
      <c r="S884" t="str">
        <f t="shared" si="83"/>
        <v>music</v>
      </c>
      <c r="T884" t="str">
        <f t="shared" si="78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4">
        <f t="shared" si="79"/>
        <v>42371.935590277775</v>
      </c>
      <c r="L885" s="14">
        <f t="shared" si="80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81"/>
        <v>0.4002</v>
      </c>
      <c r="R885" s="8">
        <f t="shared" si="82"/>
        <v>83.375</v>
      </c>
      <c r="S885" t="str">
        <f t="shared" si="83"/>
        <v>music</v>
      </c>
      <c r="T885" t="str">
        <f t="shared" si="78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4">
        <f t="shared" si="79"/>
        <v>40981.802615740737</v>
      </c>
      <c r="L886" s="14">
        <f t="shared" si="80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81"/>
        <v>0.01</v>
      </c>
      <c r="R886" s="8">
        <f t="shared" si="82"/>
        <v>10</v>
      </c>
      <c r="S886" t="str">
        <f t="shared" si="83"/>
        <v>music</v>
      </c>
      <c r="T886" t="str">
        <f t="shared" si="78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4">
        <f t="shared" si="79"/>
        <v>42713.941099537042</v>
      </c>
      <c r="L887" s="14">
        <f t="shared" si="80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81"/>
        <v>0.75</v>
      </c>
      <c r="R887" s="8">
        <f t="shared" si="82"/>
        <v>35.714285714285715</v>
      </c>
      <c r="S887" t="str">
        <f t="shared" si="83"/>
        <v>music</v>
      </c>
      <c r="T887" t="str">
        <f t="shared" si="78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4">
        <f t="shared" si="79"/>
        <v>42603.870520833334</v>
      </c>
      <c r="L888" s="14">
        <f t="shared" si="80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81"/>
        <v>0.41</v>
      </c>
      <c r="R888" s="8">
        <f t="shared" si="82"/>
        <v>29.285714285714285</v>
      </c>
      <c r="S888" t="str">
        <f t="shared" si="83"/>
        <v>music</v>
      </c>
      <c r="T888" t="str">
        <f t="shared" si="78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4">
        <f t="shared" si="79"/>
        <v>41026.958969907406</v>
      </c>
      <c r="L889" s="14">
        <f t="shared" si="80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81"/>
        <v>0</v>
      </c>
      <c r="R889" s="8" t="e">
        <f t="shared" si="82"/>
        <v>#DIV/0!</v>
      </c>
      <c r="S889" t="str">
        <f t="shared" si="83"/>
        <v>music</v>
      </c>
      <c r="T889" t="str">
        <f t="shared" si="78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4">
        <f t="shared" si="79"/>
        <v>40751.753298611111</v>
      </c>
      <c r="L890" s="14">
        <f t="shared" si="80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81"/>
        <v>7.1999999999999995E-2</v>
      </c>
      <c r="R890" s="8">
        <f t="shared" si="82"/>
        <v>18</v>
      </c>
      <c r="S890" t="str">
        <f t="shared" si="83"/>
        <v>music</v>
      </c>
      <c r="T890" t="str">
        <f t="shared" si="78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4">
        <f t="shared" si="79"/>
        <v>41887.784062500003</v>
      </c>
      <c r="L891" s="14">
        <f t="shared" si="80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81"/>
        <v>9.4412800000000005E-2</v>
      </c>
      <c r="R891" s="8">
        <f t="shared" si="82"/>
        <v>73.760000000000005</v>
      </c>
      <c r="S891" t="str">
        <f t="shared" si="83"/>
        <v>music</v>
      </c>
      <c r="T891" t="str">
        <f t="shared" si="78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4">
        <f t="shared" si="79"/>
        <v>41569.698831018519</v>
      </c>
      <c r="L892" s="14">
        <f t="shared" si="80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81"/>
        <v>4.1666666666666664E-2</v>
      </c>
      <c r="R892" s="8">
        <f t="shared" si="82"/>
        <v>31.25</v>
      </c>
      <c r="S892" t="str">
        <f t="shared" si="83"/>
        <v>music</v>
      </c>
      <c r="T892" t="str">
        <f t="shared" si="78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4">
        <f t="shared" si="79"/>
        <v>41842.031597222223</v>
      </c>
      <c r="L893" s="14">
        <f t="shared" si="80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81"/>
        <v>3.2500000000000001E-2</v>
      </c>
      <c r="R893" s="8">
        <f t="shared" si="82"/>
        <v>28.888888888888889</v>
      </c>
      <c r="S893" t="str">
        <f t="shared" si="83"/>
        <v>music</v>
      </c>
      <c r="T893" t="str">
        <f t="shared" si="78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4">
        <f t="shared" si="79"/>
        <v>40304.20003472222</v>
      </c>
      <c r="L894" s="14">
        <f t="shared" si="80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81"/>
        <v>0.40749999999999997</v>
      </c>
      <c r="R894" s="8">
        <f t="shared" si="82"/>
        <v>143.8235294117647</v>
      </c>
      <c r="S894" t="str">
        <f t="shared" si="83"/>
        <v>music</v>
      </c>
      <c r="T894" t="str">
        <f t="shared" si="78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4">
        <f t="shared" si="79"/>
        <v>42065.897719907407</v>
      </c>
      <c r="L895" s="14">
        <f t="shared" si="80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81"/>
        <v>0.1</v>
      </c>
      <c r="R895" s="8">
        <f t="shared" si="82"/>
        <v>40</v>
      </c>
      <c r="S895" t="str">
        <f t="shared" si="83"/>
        <v>music</v>
      </c>
      <c r="T895" t="str">
        <f t="shared" si="78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4">
        <f t="shared" si="79"/>
        <v>42496.981597222228</v>
      </c>
      <c r="L896" s="14">
        <f t="shared" si="80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81"/>
        <v>0.39169999999999999</v>
      </c>
      <c r="R896" s="8">
        <f t="shared" si="82"/>
        <v>147.81132075471697</v>
      </c>
      <c r="S896" t="str">
        <f t="shared" si="83"/>
        <v>music</v>
      </c>
      <c r="T896" t="str">
        <f t="shared" si="78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4">
        <f t="shared" si="79"/>
        <v>40431.127650462964</v>
      </c>
      <c r="L897" s="14">
        <f t="shared" si="80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81"/>
        <v>2.4375000000000001E-2</v>
      </c>
      <c r="R897" s="8">
        <f t="shared" si="82"/>
        <v>27.857142857142858</v>
      </c>
      <c r="S897" t="str">
        <f t="shared" si="83"/>
        <v>music</v>
      </c>
      <c r="T897" t="str">
        <f t="shared" si="78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4">
        <f t="shared" si="79"/>
        <v>42218.872986111113</v>
      </c>
      <c r="L898" s="14">
        <f t="shared" si="80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si="81"/>
        <v>0.4</v>
      </c>
      <c r="R898" s="8">
        <f t="shared" si="82"/>
        <v>44.444444444444443</v>
      </c>
      <c r="S898" t="str">
        <f t="shared" si="83"/>
        <v>music</v>
      </c>
      <c r="T898" t="str">
        <f t="shared" ref="T898:T961" si="84">RIGHT(P898,LEN(P898)-FIND("/",P898))</f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4">
        <f t="shared" ref="K899:K962" si="85">(((J899/60)/60)/24)+DATE(1970,1,1)</f>
        <v>41211.688750000001</v>
      </c>
      <c r="L899" s="14">
        <f t="shared" ref="L899:L962" si="86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87">E899/D899</f>
        <v>0</v>
      </c>
      <c r="R899" s="8" t="e">
        <f t="shared" ref="R899:R962" si="88">E899/N899</f>
        <v>#DIV/0!</v>
      </c>
      <c r="S899" t="str">
        <f t="shared" ref="S899:S962" si="89">LEFT(P899,FIND("/",P899)-1)</f>
        <v>music</v>
      </c>
      <c r="T899" t="str">
        <f t="shared" si="84"/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4">
        <f t="shared" si="85"/>
        <v>40878.758217592593</v>
      </c>
      <c r="L900" s="14">
        <f t="shared" si="86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7"/>
        <v>2.8000000000000001E-2</v>
      </c>
      <c r="R900" s="8">
        <f t="shared" si="88"/>
        <v>35</v>
      </c>
      <c r="S900" t="str">
        <f t="shared" si="89"/>
        <v>music</v>
      </c>
      <c r="T900" t="str">
        <f t="shared" si="84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4">
        <f t="shared" si="85"/>
        <v>40646.099097222221</v>
      </c>
      <c r="L901" s="14">
        <f t="shared" si="86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7"/>
        <v>0.37333333333333335</v>
      </c>
      <c r="R901" s="8">
        <f t="shared" si="88"/>
        <v>35</v>
      </c>
      <c r="S901" t="str">
        <f t="shared" si="89"/>
        <v>music</v>
      </c>
      <c r="T901" t="str">
        <f t="shared" si="84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4">
        <f t="shared" si="85"/>
        <v>42429.84956018519</v>
      </c>
      <c r="L902" s="14">
        <f t="shared" si="86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7"/>
        <v>4.1999999999999997E-3</v>
      </c>
      <c r="R902" s="8">
        <f t="shared" si="88"/>
        <v>10.5</v>
      </c>
      <c r="S902" t="str">
        <f t="shared" si="89"/>
        <v>music</v>
      </c>
      <c r="T902" t="str">
        <f t="shared" si="84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4">
        <f t="shared" si="85"/>
        <v>40291.81150462963</v>
      </c>
      <c r="L903" s="14">
        <f t="shared" si="86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87"/>
        <v>0</v>
      </c>
      <c r="R903" s="8" t="e">
        <f t="shared" si="88"/>
        <v>#DIV/0!</v>
      </c>
      <c r="S903" t="str">
        <f t="shared" si="89"/>
        <v>music</v>
      </c>
      <c r="T903" t="str">
        <f t="shared" si="84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4">
        <f t="shared" si="85"/>
        <v>41829.965532407405</v>
      </c>
      <c r="L904" s="14">
        <f t="shared" si="86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87"/>
        <v>3.0000000000000001E-3</v>
      </c>
      <c r="R904" s="8">
        <f t="shared" si="88"/>
        <v>30</v>
      </c>
      <c r="S904" t="str">
        <f t="shared" si="89"/>
        <v>music</v>
      </c>
      <c r="T904" t="str">
        <f t="shared" si="84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4">
        <f t="shared" si="85"/>
        <v>41149.796064814815</v>
      </c>
      <c r="L905" s="14">
        <f t="shared" si="86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87"/>
        <v>3.2000000000000001E-2</v>
      </c>
      <c r="R905" s="8">
        <f t="shared" si="88"/>
        <v>40</v>
      </c>
      <c r="S905" t="str">
        <f t="shared" si="89"/>
        <v>music</v>
      </c>
      <c r="T905" t="str">
        <f t="shared" si="84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4">
        <f t="shared" si="85"/>
        <v>42342.080289351856</v>
      </c>
      <c r="L906" s="14">
        <f t="shared" si="86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7"/>
        <v>3.0200000000000001E-3</v>
      </c>
      <c r="R906" s="8">
        <f t="shared" si="88"/>
        <v>50.333333333333336</v>
      </c>
      <c r="S906" t="str">
        <f t="shared" si="89"/>
        <v>music</v>
      </c>
      <c r="T906" t="str">
        <f t="shared" si="84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4">
        <f t="shared" si="85"/>
        <v>40507.239884259259</v>
      </c>
      <c r="L907" s="14">
        <f t="shared" si="86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7"/>
        <v>3.0153846153846153E-2</v>
      </c>
      <c r="R907" s="8">
        <f t="shared" si="88"/>
        <v>32.666666666666664</v>
      </c>
      <c r="S907" t="str">
        <f t="shared" si="89"/>
        <v>music</v>
      </c>
      <c r="T907" t="str">
        <f t="shared" si="84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4">
        <f t="shared" si="85"/>
        <v>41681.189699074072</v>
      </c>
      <c r="L908" s="14">
        <f t="shared" si="86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87"/>
        <v>0</v>
      </c>
      <c r="R908" s="8" t="e">
        <f t="shared" si="88"/>
        <v>#DIV/0!</v>
      </c>
      <c r="S908" t="str">
        <f t="shared" si="89"/>
        <v>music</v>
      </c>
      <c r="T908" t="str">
        <f t="shared" si="84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4">
        <f t="shared" si="85"/>
        <v>40767.192395833335</v>
      </c>
      <c r="L909" s="14">
        <f t="shared" si="86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7"/>
        <v>0</v>
      </c>
      <c r="R909" s="8" t="e">
        <f t="shared" si="88"/>
        <v>#DIV/0!</v>
      </c>
      <c r="S909" t="str">
        <f t="shared" si="89"/>
        <v>music</v>
      </c>
      <c r="T909" t="str">
        <f t="shared" si="84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4">
        <f t="shared" si="85"/>
        <v>40340.801562499997</v>
      </c>
      <c r="L910" s="14">
        <f t="shared" si="86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87"/>
        <v>0</v>
      </c>
      <c r="R910" s="8" t="e">
        <f t="shared" si="88"/>
        <v>#DIV/0!</v>
      </c>
      <c r="S910" t="str">
        <f t="shared" si="89"/>
        <v>music</v>
      </c>
      <c r="T910" t="str">
        <f t="shared" si="84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4">
        <f t="shared" si="85"/>
        <v>41081.69027777778</v>
      </c>
      <c r="L911" s="14">
        <f t="shared" si="86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87"/>
        <v>3.2500000000000001E-2</v>
      </c>
      <c r="R911" s="8">
        <f t="shared" si="88"/>
        <v>65</v>
      </c>
      <c r="S911" t="str">
        <f t="shared" si="89"/>
        <v>music</v>
      </c>
      <c r="T911" t="str">
        <f t="shared" si="84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4">
        <f t="shared" si="85"/>
        <v>42737.545358796298</v>
      </c>
      <c r="L912" s="14">
        <f t="shared" si="86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7"/>
        <v>0.22363636363636363</v>
      </c>
      <c r="R912" s="8">
        <f t="shared" si="88"/>
        <v>24.6</v>
      </c>
      <c r="S912" t="str">
        <f t="shared" si="89"/>
        <v>music</v>
      </c>
      <c r="T912" t="str">
        <f t="shared" si="84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4">
        <f t="shared" si="85"/>
        <v>41642.005150462966</v>
      </c>
      <c r="L913" s="14">
        <f t="shared" si="86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7"/>
        <v>0</v>
      </c>
      <c r="R913" s="8" t="e">
        <f t="shared" si="88"/>
        <v>#DIV/0!</v>
      </c>
      <c r="S913" t="str">
        <f t="shared" si="89"/>
        <v>music</v>
      </c>
      <c r="T913" t="str">
        <f t="shared" si="84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4">
        <f t="shared" si="85"/>
        <v>41194.109340277777</v>
      </c>
      <c r="L914" s="14">
        <f t="shared" si="86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87"/>
        <v>8.5714285714285719E-3</v>
      </c>
      <c r="R914" s="8">
        <f t="shared" si="88"/>
        <v>15</v>
      </c>
      <c r="S914" t="str">
        <f t="shared" si="89"/>
        <v>music</v>
      </c>
      <c r="T914" t="str">
        <f t="shared" si="84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4">
        <f t="shared" si="85"/>
        <v>41004.139108796298</v>
      </c>
      <c r="L915" s="14">
        <f t="shared" si="86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7"/>
        <v>6.6066666666666662E-2</v>
      </c>
      <c r="R915" s="8">
        <f t="shared" si="88"/>
        <v>82.583333333333329</v>
      </c>
      <c r="S915" t="str">
        <f t="shared" si="89"/>
        <v>music</v>
      </c>
      <c r="T915" t="str">
        <f t="shared" si="84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4">
        <f t="shared" si="85"/>
        <v>41116.763275462967</v>
      </c>
      <c r="L916" s="14">
        <f t="shared" si="86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7"/>
        <v>0</v>
      </c>
      <c r="R916" s="8" t="e">
        <f t="shared" si="88"/>
        <v>#DIV/0!</v>
      </c>
      <c r="S916" t="str">
        <f t="shared" si="89"/>
        <v>music</v>
      </c>
      <c r="T916" t="str">
        <f t="shared" si="84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4">
        <f t="shared" si="85"/>
        <v>40937.679560185185</v>
      </c>
      <c r="L917" s="14">
        <f t="shared" si="86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87"/>
        <v>5.7692307692307696E-2</v>
      </c>
      <c r="R917" s="8">
        <f t="shared" si="88"/>
        <v>41.666666666666664</v>
      </c>
      <c r="S917" t="str">
        <f t="shared" si="89"/>
        <v>music</v>
      </c>
      <c r="T917" t="str">
        <f t="shared" si="84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4">
        <f t="shared" si="85"/>
        <v>40434.853402777779</v>
      </c>
      <c r="L918" s="14">
        <f t="shared" si="86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87"/>
        <v>0</v>
      </c>
      <c r="R918" s="8" t="e">
        <f t="shared" si="88"/>
        <v>#DIV/0!</v>
      </c>
      <c r="S918" t="str">
        <f t="shared" si="89"/>
        <v>music</v>
      </c>
      <c r="T918" t="str">
        <f t="shared" si="84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4">
        <f t="shared" si="85"/>
        <v>41802.94363425926</v>
      </c>
      <c r="L919" s="14">
        <f t="shared" si="86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87"/>
        <v>6.0000000000000001E-3</v>
      </c>
      <c r="R919" s="8">
        <f t="shared" si="88"/>
        <v>30</v>
      </c>
      <c r="S919" t="str">
        <f t="shared" si="89"/>
        <v>music</v>
      </c>
      <c r="T919" t="str">
        <f t="shared" si="84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4">
        <f t="shared" si="85"/>
        <v>41944.916215277779</v>
      </c>
      <c r="L920" s="14">
        <f t="shared" si="86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87"/>
        <v>5.0256410256410255E-2</v>
      </c>
      <c r="R920" s="8">
        <f t="shared" si="88"/>
        <v>19.600000000000001</v>
      </c>
      <c r="S920" t="str">
        <f t="shared" si="89"/>
        <v>music</v>
      </c>
      <c r="T920" t="str">
        <f t="shared" si="84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4">
        <f t="shared" si="85"/>
        <v>41227.641724537039</v>
      </c>
      <c r="L921" s="14">
        <f t="shared" si="86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7"/>
        <v>5.0000000000000001E-3</v>
      </c>
      <c r="R921" s="8">
        <f t="shared" si="88"/>
        <v>100</v>
      </c>
      <c r="S921" t="str">
        <f t="shared" si="89"/>
        <v>music</v>
      </c>
      <c r="T921" t="str">
        <f t="shared" si="84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4">
        <f t="shared" si="85"/>
        <v>41562.67155092593</v>
      </c>
      <c r="L922" s="14">
        <f t="shared" si="86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87"/>
        <v>0</v>
      </c>
      <c r="R922" s="8" t="e">
        <f t="shared" si="88"/>
        <v>#DIV/0!</v>
      </c>
      <c r="S922" t="str">
        <f t="shared" si="89"/>
        <v>music</v>
      </c>
      <c r="T922" t="str">
        <f t="shared" si="84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4">
        <f t="shared" si="85"/>
        <v>40847.171018518515</v>
      </c>
      <c r="L923" s="14">
        <f t="shared" si="86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87"/>
        <v>0.309</v>
      </c>
      <c r="R923" s="8">
        <f t="shared" si="88"/>
        <v>231.75</v>
      </c>
      <c r="S923" t="str">
        <f t="shared" si="89"/>
        <v>music</v>
      </c>
      <c r="T923" t="str">
        <f t="shared" si="84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4">
        <f t="shared" si="85"/>
        <v>41878.530011574076</v>
      </c>
      <c r="L924" s="14">
        <f t="shared" si="86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7"/>
        <v>0.21037037037037037</v>
      </c>
      <c r="R924" s="8">
        <f t="shared" si="88"/>
        <v>189.33333333333334</v>
      </c>
      <c r="S924" t="str">
        <f t="shared" si="89"/>
        <v>music</v>
      </c>
      <c r="T924" t="str">
        <f t="shared" si="84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4">
        <f t="shared" si="85"/>
        <v>41934.959756944445</v>
      </c>
      <c r="L925" s="14">
        <f t="shared" si="86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87"/>
        <v>2.1999999999999999E-2</v>
      </c>
      <c r="R925" s="8">
        <f t="shared" si="88"/>
        <v>55</v>
      </c>
      <c r="S925" t="str">
        <f t="shared" si="89"/>
        <v>music</v>
      </c>
      <c r="T925" t="str">
        <f t="shared" si="84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4">
        <f t="shared" si="85"/>
        <v>41288.942928240744</v>
      </c>
      <c r="L926" s="14">
        <f t="shared" si="86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7"/>
        <v>0.109</v>
      </c>
      <c r="R926" s="8">
        <f t="shared" si="88"/>
        <v>21.8</v>
      </c>
      <c r="S926" t="str">
        <f t="shared" si="89"/>
        <v>music</v>
      </c>
      <c r="T926" t="str">
        <f t="shared" si="84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4">
        <f t="shared" si="85"/>
        <v>41575.880914351852</v>
      </c>
      <c r="L927" s="14">
        <f t="shared" si="86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87"/>
        <v>2.6666666666666668E-2</v>
      </c>
      <c r="R927" s="8">
        <f t="shared" si="88"/>
        <v>32</v>
      </c>
      <c r="S927" t="str">
        <f t="shared" si="89"/>
        <v>music</v>
      </c>
      <c r="T927" t="str">
        <f t="shared" si="84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4">
        <f t="shared" si="85"/>
        <v>40338.02002314815</v>
      </c>
      <c r="L928" s="14">
        <f t="shared" si="86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87"/>
        <v>0</v>
      </c>
      <c r="R928" s="8" t="e">
        <f t="shared" si="88"/>
        <v>#DIV/0!</v>
      </c>
      <c r="S928" t="str">
        <f t="shared" si="89"/>
        <v>music</v>
      </c>
      <c r="T928" t="str">
        <f t="shared" si="84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4">
        <f t="shared" si="85"/>
        <v>41013.822858796295</v>
      </c>
      <c r="L929" s="14">
        <f t="shared" si="86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7"/>
        <v>0</v>
      </c>
      <c r="R929" s="8" t="e">
        <f t="shared" si="88"/>
        <v>#DIV/0!</v>
      </c>
      <c r="S929" t="str">
        <f t="shared" si="89"/>
        <v>music</v>
      </c>
      <c r="T929" t="str">
        <f t="shared" si="84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4">
        <f t="shared" si="85"/>
        <v>41180.86241898148</v>
      </c>
      <c r="L930" s="14">
        <f t="shared" si="86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87"/>
        <v>0.10862068965517241</v>
      </c>
      <c r="R930" s="8">
        <f t="shared" si="88"/>
        <v>56.25</v>
      </c>
      <c r="S930" t="str">
        <f t="shared" si="89"/>
        <v>music</v>
      </c>
      <c r="T930" t="str">
        <f t="shared" si="84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4">
        <f t="shared" si="85"/>
        <v>40978.238067129627</v>
      </c>
      <c r="L931" s="14">
        <f t="shared" si="86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87"/>
        <v>0</v>
      </c>
      <c r="R931" s="8" t="e">
        <f t="shared" si="88"/>
        <v>#DIV/0!</v>
      </c>
      <c r="S931" t="str">
        <f t="shared" si="89"/>
        <v>music</v>
      </c>
      <c r="T931" t="str">
        <f t="shared" si="84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4">
        <f t="shared" si="85"/>
        <v>40312.915578703702</v>
      </c>
      <c r="L932" s="14">
        <f t="shared" si="86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87"/>
        <v>0.38333333333333336</v>
      </c>
      <c r="R932" s="8">
        <f t="shared" si="88"/>
        <v>69</v>
      </c>
      <c r="S932" t="str">
        <f t="shared" si="89"/>
        <v>music</v>
      </c>
      <c r="T932" t="str">
        <f t="shared" si="84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4">
        <f t="shared" si="85"/>
        <v>41680.359976851854</v>
      </c>
      <c r="L933" s="14">
        <f t="shared" si="86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87"/>
        <v>6.5500000000000003E-2</v>
      </c>
      <c r="R933" s="8">
        <f t="shared" si="88"/>
        <v>18.714285714285715</v>
      </c>
      <c r="S933" t="str">
        <f t="shared" si="89"/>
        <v>music</v>
      </c>
      <c r="T933" t="str">
        <f t="shared" si="84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4">
        <f t="shared" si="85"/>
        <v>41310.969270833331</v>
      </c>
      <c r="L934" s="14">
        <f t="shared" si="86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87"/>
        <v>0.14536842105263159</v>
      </c>
      <c r="R934" s="8">
        <f t="shared" si="88"/>
        <v>46.033333333333331</v>
      </c>
      <c r="S934" t="str">
        <f t="shared" si="89"/>
        <v>music</v>
      </c>
      <c r="T934" t="str">
        <f t="shared" si="84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4">
        <f t="shared" si="85"/>
        <v>41711.169085648151</v>
      </c>
      <c r="L935" s="14">
        <f t="shared" si="86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7"/>
        <v>0.06</v>
      </c>
      <c r="R935" s="8">
        <f t="shared" si="88"/>
        <v>60</v>
      </c>
      <c r="S935" t="str">
        <f t="shared" si="89"/>
        <v>music</v>
      </c>
      <c r="T935" t="str">
        <f t="shared" si="84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4">
        <f t="shared" si="85"/>
        <v>41733.737083333333</v>
      </c>
      <c r="L936" s="14">
        <f t="shared" si="86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87"/>
        <v>0.30399999999999999</v>
      </c>
      <c r="R936" s="8">
        <f t="shared" si="88"/>
        <v>50.666666666666664</v>
      </c>
      <c r="S936" t="str">
        <f t="shared" si="89"/>
        <v>music</v>
      </c>
      <c r="T936" t="str">
        <f t="shared" si="84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4">
        <f t="shared" si="85"/>
        <v>42368.333668981482</v>
      </c>
      <c r="L937" s="14">
        <f t="shared" si="86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7"/>
        <v>1.4285714285714285E-2</v>
      </c>
      <c r="R937" s="8">
        <f t="shared" si="88"/>
        <v>25</v>
      </c>
      <c r="S937" t="str">
        <f t="shared" si="89"/>
        <v>music</v>
      </c>
      <c r="T937" t="str">
        <f t="shared" si="84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4">
        <f t="shared" si="85"/>
        <v>40883.024178240739</v>
      </c>
      <c r="L938" s="14">
        <f t="shared" si="86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87"/>
        <v>0</v>
      </c>
      <c r="R938" s="8" t="e">
        <f t="shared" si="88"/>
        <v>#DIV/0!</v>
      </c>
      <c r="S938" t="str">
        <f t="shared" si="89"/>
        <v>music</v>
      </c>
      <c r="T938" t="str">
        <f t="shared" si="84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4">
        <f t="shared" si="85"/>
        <v>41551.798113425924</v>
      </c>
      <c r="L939" s="14">
        <f t="shared" si="86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87"/>
        <v>1.1428571428571429E-2</v>
      </c>
      <c r="R939" s="8">
        <f t="shared" si="88"/>
        <v>20</v>
      </c>
      <c r="S939" t="str">
        <f t="shared" si="89"/>
        <v>music</v>
      </c>
      <c r="T939" t="str">
        <f t="shared" si="84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4">
        <f t="shared" si="85"/>
        <v>41124.479722222226</v>
      </c>
      <c r="L940" s="14">
        <f t="shared" si="86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7"/>
        <v>3.5714285714285713E-3</v>
      </c>
      <c r="R940" s="8">
        <f t="shared" si="88"/>
        <v>25</v>
      </c>
      <c r="S940" t="str">
        <f t="shared" si="89"/>
        <v>music</v>
      </c>
      <c r="T940" t="str">
        <f t="shared" si="84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4">
        <f t="shared" si="85"/>
        <v>41416.763171296298</v>
      </c>
      <c r="L941" s="14">
        <f t="shared" si="86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87"/>
        <v>1.4545454545454545E-2</v>
      </c>
      <c r="R941" s="8">
        <f t="shared" si="88"/>
        <v>20</v>
      </c>
      <c r="S941" t="str">
        <f t="shared" si="89"/>
        <v>music</v>
      </c>
      <c r="T941" t="str">
        <f t="shared" si="84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4">
        <f t="shared" si="85"/>
        <v>42182.008402777778</v>
      </c>
      <c r="L942" s="14">
        <f t="shared" si="86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7"/>
        <v>0.17155555555555554</v>
      </c>
      <c r="R942" s="8">
        <f t="shared" si="88"/>
        <v>110.28571428571429</v>
      </c>
      <c r="S942" t="str">
        <f t="shared" si="89"/>
        <v>technology</v>
      </c>
      <c r="T942" t="str">
        <f t="shared" si="84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4">
        <f t="shared" si="85"/>
        <v>42746.096585648149</v>
      </c>
      <c r="L943" s="14">
        <f t="shared" si="86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7"/>
        <v>2.3220000000000001E-2</v>
      </c>
      <c r="R943" s="8">
        <f t="shared" si="88"/>
        <v>37.451612903225808</v>
      </c>
      <c r="S943" t="str">
        <f t="shared" si="89"/>
        <v>technology</v>
      </c>
      <c r="T943" t="str">
        <f t="shared" si="84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4">
        <f t="shared" si="85"/>
        <v>42382.843287037031</v>
      </c>
      <c r="L944" s="14">
        <f t="shared" si="86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7"/>
        <v>8.9066666666666669E-2</v>
      </c>
      <c r="R944" s="8">
        <f t="shared" si="88"/>
        <v>41.75</v>
      </c>
      <c r="S944" t="str">
        <f t="shared" si="89"/>
        <v>technology</v>
      </c>
      <c r="T944" t="str">
        <f t="shared" si="84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4">
        <f t="shared" si="85"/>
        <v>42673.66788194445</v>
      </c>
      <c r="L945" s="14">
        <f t="shared" si="86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87"/>
        <v>9.633333333333334E-2</v>
      </c>
      <c r="R945" s="8">
        <f t="shared" si="88"/>
        <v>24.083333333333332</v>
      </c>
      <c r="S945" t="str">
        <f t="shared" si="89"/>
        <v>technology</v>
      </c>
      <c r="T945" t="str">
        <f t="shared" si="84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4">
        <f t="shared" si="85"/>
        <v>42444.583912037036</v>
      </c>
      <c r="L946" s="14">
        <f t="shared" si="86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87"/>
        <v>0.13325999999999999</v>
      </c>
      <c r="R946" s="8">
        <f t="shared" si="88"/>
        <v>69.40625</v>
      </c>
      <c r="S946" t="str">
        <f t="shared" si="89"/>
        <v>technology</v>
      </c>
      <c r="T946" t="str">
        <f t="shared" si="84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4">
        <f t="shared" si="85"/>
        <v>42732.872986111113</v>
      </c>
      <c r="L947" s="14">
        <f t="shared" si="86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87"/>
        <v>2.4840000000000001E-2</v>
      </c>
      <c r="R947" s="8">
        <f t="shared" si="88"/>
        <v>155.25</v>
      </c>
      <c r="S947" t="str">
        <f t="shared" si="89"/>
        <v>technology</v>
      </c>
      <c r="T947" t="str">
        <f t="shared" si="84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4">
        <f t="shared" si="85"/>
        <v>42592.750555555554</v>
      </c>
      <c r="L948" s="14">
        <f t="shared" si="86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7"/>
        <v>1.9066666666666666E-2</v>
      </c>
      <c r="R948" s="8">
        <f t="shared" si="88"/>
        <v>57.2</v>
      </c>
      <c r="S948" t="str">
        <f t="shared" si="89"/>
        <v>technology</v>
      </c>
      <c r="T948" t="str">
        <f t="shared" si="84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4">
        <f t="shared" si="85"/>
        <v>42491.781319444446</v>
      </c>
      <c r="L949" s="14">
        <f t="shared" si="86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7"/>
        <v>0</v>
      </c>
      <c r="R949" s="8" t="e">
        <f t="shared" si="88"/>
        <v>#DIV/0!</v>
      </c>
      <c r="S949" t="str">
        <f t="shared" si="89"/>
        <v>technology</v>
      </c>
      <c r="T949" t="str">
        <f t="shared" si="84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4">
        <f t="shared" si="85"/>
        <v>42411.828287037039</v>
      </c>
      <c r="L950" s="14">
        <f t="shared" si="86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7"/>
        <v>0.12</v>
      </c>
      <c r="R950" s="8">
        <f t="shared" si="88"/>
        <v>60</v>
      </c>
      <c r="S950" t="str">
        <f t="shared" si="89"/>
        <v>technology</v>
      </c>
      <c r="T950" t="str">
        <f t="shared" si="84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4">
        <f t="shared" si="85"/>
        <v>42361.043703703705</v>
      </c>
      <c r="L951" s="14">
        <f t="shared" si="86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7"/>
        <v>1.3650000000000001E-2</v>
      </c>
      <c r="R951" s="8">
        <f t="shared" si="88"/>
        <v>39</v>
      </c>
      <c r="S951" t="str">
        <f t="shared" si="89"/>
        <v>technology</v>
      </c>
      <c r="T951" t="str">
        <f t="shared" si="84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4">
        <f t="shared" si="85"/>
        <v>42356.750706018516</v>
      </c>
      <c r="L952" s="14">
        <f t="shared" si="86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7"/>
        <v>0.28039999999999998</v>
      </c>
      <c r="R952" s="8">
        <f t="shared" si="88"/>
        <v>58.416666666666664</v>
      </c>
      <c r="S952" t="str">
        <f t="shared" si="89"/>
        <v>technology</v>
      </c>
      <c r="T952" t="str">
        <f t="shared" si="84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4">
        <f t="shared" si="85"/>
        <v>42480.653611111105</v>
      </c>
      <c r="L953" s="14">
        <f t="shared" si="86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7"/>
        <v>0.38390000000000002</v>
      </c>
      <c r="R953" s="8">
        <f t="shared" si="88"/>
        <v>158.63636363636363</v>
      </c>
      <c r="S953" t="str">
        <f t="shared" si="89"/>
        <v>technology</v>
      </c>
      <c r="T953" t="str">
        <f t="shared" si="84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4">
        <f t="shared" si="85"/>
        <v>42662.613564814819</v>
      </c>
      <c r="L954" s="14">
        <f t="shared" si="86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87"/>
        <v>0.39942857142857141</v>
      </c>
      <c r="R954" s="8">
        <f t="shared" si="88"/>
        <v>99.857142857142861</v>
      </c>
      <c r="S954" t="str">
        <f t="shared" si="89"/>
        <v>technology</v>
      </c>
      <c r="T954" t="str">
        <f t="shared" si="84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4">
        <f t="shared" si="85"/>
        <v>41999.164340277777</v>
      </c>
      <c r="L955" s="14">
        <f t="shared" si="86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7"/>
        <v>8.3999999999999995E-3</v>
      </c>
      <c r="R955" s="8">
        <f t="shared" si="88"/>
        <v>25.2</v>
      </c>
      <c r="S955" t="str">
        <f t="shared" si="89"/>
        <v>technology</v>
      </c>
      <c r="T955" t="str">
        <f t="shared" si="84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4">
        <f t="shared" si="85"/>
        <v>42194.833784722221</v>
      </c>
      <c r="L956" s="14">
        <f t="shared" si="86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7"/>
        <v>0.43406666666666666</v>
      </c>
      <c r="R956" s="8">
        <f t="shared" si="88"/>
        <v>89.191780821917803</v>
      </c>
      <c r="S956" t="str">
        <f t="shared" si="89"/>
        <v>technology</v>
      </c>
      <c r="T956" t="str">
        <f t="shared" si="84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4">
        <f t="shared" si="85"/>
        <v>42586.295138888891</v>
      </c>
      <c r="L957" s="14">
        <f t="shared" si="86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7"/>
        <v>5.6613333333333335E-2</v>
      </c>
      <c r="R957" s="8">
        <f t="shared" si="88"/>
        <v>182.6236559139785</v>
      </c>
      <c r="S957" t="str">
        <f t="shared" si="89"/>
        <v>technology</v>
      </c>
      <c r="T957" t="str">
        <f t="shared" si="84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4">
        <f t="shared" si="85"/>
        <v>42060.913877314815</v>
      </c>
      <c r="L958" s="14">
        <f t="shared" si="86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87"/>
        <v>1.7219999999999999E-2</v>
      </c>
      <c r="R958" s="8">
        <f t="shared" si="88"/>
        <v>50.647058823529413</v>
      </c>
      <c r="S958" t="str">
        <f t="shared" si="89"/>
        <v>technology</v>
      </c>
      <c r="T958" t="str">
        <f t="shared" si="84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4">
        <f t="shared" si="85"/>
        <v>42660.552465277782</v>
      </c>
      <c r="L959" s="14">
        <f t="shared" si="86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87"/>
        <v>1.9416666666666665E-2</v>
      </c>
      <c r="R959" s="8">
        <f t="shared" si="88"/>
        <v>33.285714285714285</v>
      </c>
      <c r="S959" t="str">
        <f t="shared" si="89"/>
        <v>technology</v>
      </c>
      <c r="T959" t="str">
        <f t="shared" si="84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4">
        <f t="shared" si="85"/>
        <v>42082.802812499998</v>
      </c>
      <c r="L960" s="14">
        <f t="shared" si="86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87"/>
        <v>0.11328275684711328</v>
      </c>
      <c r="R960" s="8">
        <f t="shared" si="88"/>
        <v>51.823529411764703</v>
      </c>
      <c r="S960" t="str">
        <f t="shared" si="89"/>
        <v>technology</v>
      </c>
      <c r="T960" t="str">
        <f t="shared" si="84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4">
        <f t="shared" si="85"/>
        <v>41993.174363425926</v>
      </c>
      <c r="L961" s="14">
        <f t="shared" si="86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7"/>
        <v>0.3886</v>
      </c>
      <c r="R961" s="8">
        <f t="shared" si="88"/>
        <v>113.62573099415205</v>
      </c>
      <c r="S961" t="str">
        <f t="shared" si="89"/>
        <v>technology</v>
      </c>
      <c r="T961" t="str">
        <f t="shared" si="84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4">
        <f t="shared" si="85"/>
        <v>42766.626793981486</v>
      </c>
      <c r="L962" s="14">
        <f t="shared" si="86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87"/>
        <v>0.46100628930817611</v>
      </c>
      <c r="R962" s="8">
        <f t="shared" si="88"/>
        <v>136.46276595744681</v>
      </c>
      <c r="S962" t="str">
        <f t="shared" si="89"/>
        <v>technology</v>
      </c>
      <c r="T962" t="str">
        <f t="shared" ref="T962:T1025" si="90">RIGHT(P962,LEN(P962)-FIND("/",P962))</f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4">
        <f t="shared" ref="K963:K1026" si="91">(((J963/60)/60)/24)+DATE(1970,1,1)</f>
        <v>42740.693692129629</v>
      </c>
      <c r="L963" s="14">
        <f t="shared" ref="L963:L1026" si="92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93">E963/D963</f>
        <v>0.42188421052631581</v>
      </c>
      <c r="R963" s="8">
        <f t="shared" ref="R963:R1026" si="94">E963/N963</f>
        <v>364.35454545454547</v>
      </c>
      <c r="S963" t="str">
        <f t="shared" ref="S963:S1026" si="95">LEFT(P963,FIND("/",P963)-1)</f>
        <v>technology</v>
      </c>
      <c r="T963" t="str">
        <f t="shared" si="90"/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4">
        <f t="shared" si="91"/>
        <v>42373.712418981479</v>
      </c>
      <c r="L964" s="14">
        <f t="shared" si="92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3"/>
        <v>0.2848</v>
      </c>
      <c r="R964" s="8">
        <f t="shared" si="94"/>
        <v>19.243243243243242</v>
      </c>
      <c r="S964" t="str">
        <f t="shared" si="95"/>
        <v>technology</v>
      </c>
      <c r="T964" t="str">
        <f t="shared" si="90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4">
        <f t="shared" si="91"/>
        <v>42625.635636574079</v>
      </c>
      <c r="L965" s="14">
        <f t="shared" si="92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3"/>
        <v>1.0771428571428571E-2</v>
      </c>
      <c r="R965" s="8">
        <f t="shared" si="94"/>
        <v>41.888888888888886</v>
      </c>
      <c r="S965" t="str">
        <f t="shared" si="95"/>
        <v>technology</v>
      </c>
      <c r="T965" t="str">
        <f t="shared" si="90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4">
        <f t="shared" si="91"/>
        <v>42208.628692129627</v>
      </c>
      <c r="L966" s="14">
        <f t="shared" si="92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3"/>
        <v>7.9909090909090902E-3</v>
      </c>
      <c r="R966" s="8">
        <f t="shared" si="94"/>
        <v>30.310344827586206</v>
      </c>
      <c r="S966" t="str">
        <f t="shared" si="95"/>
        <v>technology</v>
      </c>
      <c r="T966" t="str">
        <f t="shared" si="90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4">
        <f t="shared" si="91"/>
        <v>42637.016736111109</v>
      </c>
      <c r="L967" s="14">
        <f t="shared" si="92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93"/>
        <v>1.192E-2</v>
      </c>
      <c r="R967" s="8">
        <f t="shared" si="94"/>
        <v>49.666666666666664</v>
      </c>
      <c r="S967" t="str">
        <f t="shared" si="95"/>
        <v>technology</v>
      </c>
      <c r="T967" t="str">
        <f t="shared" si="90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4">
        <f t="shared" si="91"/>
        <v>42619.635787037041</v>
      </c>
      <c r="L968" s="14">
        <f t="shared" si="92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3"/>
        <v>0.14799999999999999</v>
      </c>
      <c r="R968" s="8">
        <f t="shared" si="94"/>
        <v>59.2</v>
      </c>
      <c r="S968" t="str">
        <f t="shared" si="95"/>
        <v>technology</v>
      </c>
      <c r="T968" t="str">
        <f t="shared" si="90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4">
        <f t="shared" si="91"/>
        <v>42422.254328703704</v>
      </c>
      <c r="L969" s="14">
        <f t="shared" si="92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3"/>
        <v>0.17810000000000001</v>
      </c>
      <c r="R969" s="8">
        <f t="shared" si="94"/>
        <v>43.97530864197531</v>
      </c>
      <c r="S969" t="str">
        <f t="shared" si="95"/>
        <v>technology</v>
      </c>
      <c r="T969" t="str">
        <f t="shared" si="90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4">
        <f t="shared" si="91"/>
        <v>41836.847615740742</v>
      </c>
      <c r="L970" s="14">
        <f t="shared" si="92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3"/>
        <v>1.325E-2</v>
      </c>
      <c r="R970" s="8">
        <f t="shared" si="94"/>
        <v>26.5</v>
      </c>
      <c r="S970" t="str">
        <f t="shared" si="95"/>
        <v>technology</v>
      </c>
      <c r="T970" t="str">
        <f t="shared" si="90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4">
        <f t="shared" si="91"/>
        <v>42742.30332175926</v>
      </c>
      <c r="L971" s="14">
        <f t="shared" si="92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3"/>
        <v>0.46666666666666667</v>
      </c>
      <c r="R971" s="8">
        <f t="shared" si="94"/>
        <v>1272.7272727272727</v>
      </c>
      <c r="S971" t="str">
        <f t="shared" si="95"/>
        <v>technology</v>
      </c>
      <c r="T971" t="str">
        <f t="shared" si="90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4">
        <f t="shared" si="91"/>
        <v>42721.220520833333</v>
      </c>
      <c r="L972" s="14">
        <f t="shared" si="92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93"/>
        <v>0.4592</v>
      </c>
      <c r="R972" s="8">
        <f t="shared" si="94"/>
        <v>164</v>
      </c>
      <c r="S972" t="str">
        <f t="shared" si="95"/>
        <v>technology</v>
      </c>
      <c r="T972" t="str">
        <f t="shared" si="90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4">
        <f t="shared" si="91"/>
        <v>42111.709027777775</v>
      </c>
      <c r="L973" s="14">
        <f t="shared" si="92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3"/>
        <v>2.2599999999999999E-3</v>
      </c>
      <c r="R973" s="8">
        <f t="shared" si="94"/>
        <v>45.2</v>
      </c>
      <c r="S973" t="str">
        <f t="shared" si="95"/>
        <v>technology</v>
      </c>
      <c r="T973" t="str">
        <f t="shared" si="90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4">
        <f t="shared" si="91"/>
        <v>41856.865717592591</v>
      </c>
      <c r="L974" s="14">
        <f t="shared" si="92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93"/>
        <v>0.34625</v>
      </c>
      <c r="R974" s="8">
        <f t="shared" si="94"/>
        <v>153.88888888888889</v>
      </c>
      <c r="S974" t="str">
        <f t="shared" si="95"/>
        <v>technology</v>
      </c>
      <c r="T974" t="str">
        <f t="shared" si="90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4">
        <f t="shared" si="91"/>
        <v>42257.014965277776</v>
      </c>
      <c r="L975" s="14">
        <f t="shared" si="92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93"/>
        <v>2.0549999999999999E-2</v>
      </c>
      <c r="R975" s="8">
        <f t="shared" si="94"/>
        <v>51.375</v>
      </c>
      <c r="S975" t="str">
        <f t="shared" si="95"/>
        <v>technology</v>
      </c>
      <c r="T975" t="str">
        <f t="shared" si="90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4">
        <f t="shared" si="91"/>
        <v>42424.749490740738</v>
      </c>
      <c r="L976" s="14">
        <f t="shared" si="92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93"/>
        <v>5.5999999999999999E-3</v>
      </c>
      <c r="R976" s="8">
        <f t="shared" si="94"/>
        <v>93.333333333333329</v>
      </c>
      <c r="S976" t="str">
        <f t="shared" si="95"/>
        <v>technology</v>
      </c>
      <c r="T976" t="str">
        <f t="shared" si="90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4">
        <f t="shared" si="91"/>
        <v>42489.696585648147</v>
      </c>
      <c r="L977" s="14">
        <f t="shared" si="92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3"/>
        <v>2.6069999999999999E-2</v>
      </c>
      <c r="R977" s="8">
        <f t="shared" si="94"/>
        <v>108.625</v>
      </c>
      <c r="S977" t="str">
        <f t="shared" si="95"/>
        <v>technology</v>
      </c>
      <c r="T977" t="str">
        <f t="shared" si="90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4">
        <f t="shared" si="91"/>
        <v>42185.058993055558</v>
      </c>
      <c r="L978" s="14">
        <f t="shared" si="92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3"/>
        <v>1.9259999999999999E-2</v>
      </c>
      <c r="R978" s="8">
        <f t="shared" si="94"/>
        <v>160.5</v>
      </c>
      <c r="S978" t="str">
        <f t="shared" si="95"/>
        <v>technology</v>
      </c>
      <c r="T978" t="str">
        <f t="shared" si="90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4">
        <f t="shared" si="91"/>
        <v>42391.942094907412</v>
      </c>
      <c r="L979" s="14">
        <f t="shared" si="92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3"/>
        <v>0.33666666666666667</v>
      </c>
      <c r="R979" s="8">
        <f t="shared" si="94"/>
        <v>75.75</v>
      </c>
      <c r="S979" t="str">
        <f t="shared" si="95"/>
        <v>technology</v>
      </c>
      <c r="T979" t="str">
        <f t="shared" si="90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4">
        <f t="shared" si="91"/>
        <v>42395.309039351851</v>
      </c>
      <c r="L980" s="14">
        <f t="shared" si="92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3"/>
        <v>0.5626326718299024</v>
      </c>
      <c r="R980" s="8">
        <f t="shared" si="94"/>
        <v>790.83739837398377</v>
      </c>
      <c r="S980" t="str">
        <f t="shared" si="95"/>
        <v>technology</v>
      </c>
      <c r="T980" t="str">
        <f t="shared" si="90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4">
        <f t="shared" si="91"/>
        <v>42506.416990740734</v>
      </c>
      <c r="L981" s="14">
        <f t="shared" si="92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93"/>
        <v>0.82817600000000002</v>
      </c>
      <c r="R981" s="8">
        <f t="shared" si="94"/>
        <v>301.93916666666667</v>
      </c>
      <c r="S981" t="str">
        <f t="shared" si="95"/>
        <v>technology</v>
      </c>
      <c r="T981" t="str">
        <f t="shared" si="90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4">
        <f t="shared" si="91"/>
        <v>41928.904189814813</v>
      </c>
      <c r="L982" s="14">
        <f t="shared" si="92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93"/>
        <v>0.14860000000000001</v>
      </c>
      <c r="R982" s="8">
        <f t="shared" si="94"/>
        <v>47.935483870967744</v>
      </c>
      <c r="S982" t="str">
        <f t="shared" si="95"/>
        <v>technology</v>
      </c>
      <c r="T982" t="str">
        <f t="shared" si="90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4">
        <f t="shared" si="91"/>
        <v>41830.947013888886</v>
      </c>
      <c r="L983" s="14">
        <f t="shared" si="92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3"/>
        <v>1.2375123751237513E-4</v>
      </c>
      <c r="R983" s="8">
        <f t="shared" si="94"/>
        <v>2.75</v>
      </c>
      <c r="S983" t="str">
        <f t="shared" si="95"/>
        <v>technology</v>
      </c>
      <c r="T983" t="str">
        <f t="shared" si="90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4">
        <f t="shared" si="91"/>
        <v>42615.753310185188</v>
      </c>
      <c r="L984" s="14">
        <f t="shared" si="92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3"/>
        <v>1.7142857142857143E-4</v>
      </c>
      <c r="R984" s="8">
        <f t="shared" si="94"/>
        <v>1</v>
      </c>
      <c r="S984" t="str">
        <f t="shared" si="95"/>
        <v>technology</v>
      </c>
      <c r="T984" t="str">
        <f t="shared" si="90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4">
        <f t="shared" si="91"/>
        <v>42574.667650462965</v>
      </c>
      <c r="L985" s="14">
        <f t="shared" si="92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93"/>
        <v>0.2950613611721471</v>
      </c>
      <c r="R985" s="8">
        <f t="shared" si="94"/>
        <v>171.79329608938548</v>
      </c>
      <c r="S985" t="str">
        <f t="shared" si="95"/>
        <v>technology</v>
      </c>
      <c r="T985" t="str">
        <f t="shared" si="90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4">
        <f t="shared" si="91"/>
        <v>42061.11583333333</v>
      </c>
      <c r="L986" s="14">
        <f t="shared" si="92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93"/>
        <v>1.06E-2</v>
      </c>
      <c r="R986" s="8">
        <f t="shared" si="94"/>
        <v>35.333333333333336</v>
      </c>
      <c r="S986" t="str">
        <f t="shared" si="95"/>
        <v>technology</v>
      </c>
      <c r="T986" t="str">
        <f t="shared" si="90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4">
        <f t="shared" si="91"/>
        <v>42339.967708333337</v>
      </c>
      <c r="L987" s="14">
        <f t="shared" si="92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93"/>
        <v>6.2933333333333327E-2</v>
      </c>
      <c r="R987" s="8">
        <f t="shared" si="94"/>
        <v>82.086956521739125</v>
      </c>
      <c r="S987" t="str">
        <f t="shared" si="95"/>
        <v>technology</v>
      </c>
      <c r="T987" t="str">
        <f t="shared" si="90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4">
        <f t="shared" si="91"/>
        <v>42324.767361111109</v>
      </c>
      <c r="L988" s="14">
        <f t="shared" si="92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93"/>
        <v>0.1275</v>
      </c>
      <c r="R988" s="8">
        <f t="shared" si="94"/>
        <v>110.8695652173913</v>
      </c>
      <c r="S988" t="str">
        <f t="shared" si="95"/>
        <v>technology</v>
      </c>
      <c r="T988" t="str">
        <f t="shared" si="90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4">
        <f t="shared" si="91"/>
        <v>41773.294560185182</v>
      </c>
      <c r="L989" s="14">
        <f t="shared" si="92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3"/>
        <v>0.13220000000000001</v>
      </c>
      <c r="R989" s="8">
        <f t="shared" si="94"/>
        <v>161.21951219512195</v>
      </c>
      <c r="S989" t="str">
        <f t="shared" si="95"/>
        <v>technology</v>
      </c>
      <c r="T989" t="str">
        <f t="shared" si="90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4">
        <f t="shared" si="91"/>
        <v>42614.356770833328</v>
      </c>
      <c r="L990" s="14">
        <f t="shared" si="92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3"/>
        <v>0</v>
      </c>
      <c r="R990" s="8" t="e">
        <f t="shared" si="94"/>
        <v>#DIV/0!</v>
      </c>
      <c r="S990" t="str">
        <f t="shared" si="95"/>
        <v>technology</v>
      </c>
      <c r="T990" t="str">
        <f t="shared" si="90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4">
        <f t="shared" si="91"/>
        <v>42611.933969907404</v>
      </c>
      <c r="L991" s="14">
        <f t="shared" si="92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3"/>
        <v>0.16769999999999999</v>
      </c>
      <c r="R991" s="8">
        <f t="shared" si="94"/>
        <v>52.40625</v>
      </c>
      <c r="S991" t="str">
        <f t="shared" si="95"/>
        <v>technology</v>
      </c>
      <c r="T991" t="str">
        <f t="shared" si="90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4">
        <f t="shared" si="91"/>
        <v>41855.784305555557</v>
      </c>
      <c r="L992" s="14">
        <f t="shared" si="92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3"/>
        <v>1.0399999999999999E-3</v>
      </c>
      <c r="R992" s="8">
        <f t="shared" si="94"/>
        <v>13</v>
      </c>
      <c r="S992" t="str">
        <f t="shared" si="95"/>
        <v>technology</v>
      </c>
      <c r="T992" t="str">
        <f t="shared" si="90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4">
        <f t="shared" si="91"/>
        <v>42538.75680555556</v>
      </c>
      <c r="L993" s="14">
        <f t="shared" si="92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93"/>
        <v>4.24E-2</v>
      </c>
      <c r="R993" s="8">
        <f t="shared" si="94"/>
        <v>30.285714285714285</v>
      </c>
      <c r="S993" t="str">
        <f t="shared" si="95"/>
        <v>technology</v>
      </c>
      <c r="T993" t="str">
        <f t="shared" si="90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4">
        <f t="shared" si="91"/>
        <v>42437.924988425926</v>
      </c>
      <c r="L994" s="14">
        <f t="shared" si="92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93"/>
        <v>4.6699999999999997E-3</v>
      </c>
      <c r="R994" s="8">
        <f t="shared" si="94"/>
        <v>116.75</v>
      </c>
      <c r="S994" t="str">
        <f t="shared" si="95"/>
        <v>technology</v>
      </c>
      <c r="T994" t="str">
        <f t="shared" si="90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4">
        <f t="shared" si="91"/>
        <v>42652.964907407411</v>
      </c>
      <c r="L995" s="14">
        <f t="shared" si="92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93"/>
        <v>0.25087142857142858</v>
      </c>
      <c r="R995" s="8">
        <f t="shared" si="94"/>
        <v>89.59693877551021</v>
      </c>
      <c r="S995" t="str">
        <f t="shared" si="95"/>
        <v>technology</v>
      </c>
      <c r="T995" t="str">
        <f t="shared" si="90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4">
        <f t="shared" si="91"/>
        <v>41921.263078703705</v>
      </c>
      <c r="L996" s="14">
        <f t="shared" si="92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93"/>
        <v>2.3345000000000001E-2</v>
      </c>
      <c r="R996" s="8">
        <f t="shared" si="94"/>
        <v>424.45454545454544</v>
      </c>
      <c r="S996" t="str">
        <f t="shared" si="95"/>
        <v>technology</v>
      </c>
      <c r="T996" t="str">
        <f t="shared" si="90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4">
        <f t="shared" si="91"/>
        <v>41947.940740740742</v>
      </c>
      <c r="L997" s="14">
        <f t="shared" si="92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93"/>
        <v>7.2599999999999998E-2</v>
      </c>
      <c r="R997" s="8">
        <f t="shared" si="94"/>
        <v>80.666666666666671</v>
      </c>
      <c r="S997" t="str">
        <f t="shared" si="95"/>
        <v>technology</v>
      </c>
      <c r="T997" t="str">
        <f t="shared" si="90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4">
        <f t="shared" si="91"/>
        <v>41817.866435185184</v>
      </c>
      <c r="L998" s="14">
        <f t="shared" si="92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93"/>
        <v>1.6250000000000001E-2</v>
      </c>
      <c r="R998" s="8">
        <f t="shared" si="94"/>
        <v>13</v>
      </c>
      <c r="S998" t="str">
        <f t="shared" si="95"/>
        <v>technology</v>
      </c>
      <c r="T998" t="str">
        <f t="shared" si="90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4">
        <f t="shared" si="91"/>
        <v>41941.10297453704</v>
      </c>
      <c r="L999" s="14">
        <f t="shared" si="92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3"/>
        <v>1.2999999999999999E-2</v>
      </c>
      <c r="R999" s="8">
        <f t="shared" si="94"/>
        <v>8.125</v>
      </c>
      <c r="S999" t="str">
        <f t="shared" si="95"/>
        <v>technology</v>
      </c>
      <c r="T999" t="str">
        <f t="shared" si="90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4">
        <f t="shared" si="91"/>
        <v>42282.168993055559</v>
      </c>
      <c r="L1000" s="14">
        <f t="shared" si="92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3"/>
        <v>0.58558333333333334</v>
      </c>
      <c r="R1000" s="8">
        <f t="shared" si="94"/>
        <v>153.42794759825327</v>
      </c>
      <c r="S1000" t="str">
        <f t="shared" si="95"/>
        <v>technology</v>
      </c>
      <c r="T1000" t="str">
        <f t="shared" si="90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4">
        <f t="shared" si="91"/>
        <v>41926.29965277778</v>
      </c>
      <c r="L1001" s="14">
        <f t="shared" si="92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3"/>
        <v>7.7886666666666673E-2</v>
      </c>
      <c r="R1001" s="8">
        <f t="shared" si="94"/>
        <v>292.07499999999999</v>
      </c>
      <c r="S1001" t="str">
        <f t="shared" si="95"/>
        <v>technology</v>
      </c>
      <c r="T1001" t="str">
        <f t="shared" si="90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4">
        <f t="shared" si="91"/>
        <v>42749.059722222228</v>
      </c>
      <c r="L1002" s="14">
        <f t="shared" si="92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3"/>
        <v>2.2157147647256063E-2</v>
      </c>
      <c r="R1002" s="8">
        <f t="shared" si="94"/>
        <v>3304</v>
      </c>
      <c r="S1002" t="str">
        <f t="shared" si="95"/>
        <v>technology</v>
      </c>
      <c r="T1002" t="str">
        <f t="shared" si="90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4">
        <f t="shared" si="91"/>
        <v>42720.720057870371</v>
      </c>
      <c r="L1003" s="14">
        <f t="shared" si="92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3"/>
        <v>1.04</v>
      </c>
      <c r="R1003" s="8">
        <f t="shared" si="94"/>
        <v>1300</v>
      </c>
      <c r="S1003" t="str">
        <f t="shared" si="95"/>
        <v>technology</v>
      </c>
      <c r="T1003" t="str">
        <f t="shared" si="90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4">
        <f t="shared" si="91"/>
        <v>42325.684189814812</v>
      </c>
      <c r="L1004" s="14">
        <f t="shared" si="92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3"/>
        <v>0.29602960296029601</v>
      </c>
      <c r="R1004" s="8">
        <f t="shared" si="94"/>
        <v>134.54545454545453</v>
      </c>
      <c r="S1004" t="str">
        <f t="shared" si="95"/>
        <v>technology</v>
      </c>
      <c r="T1004" t="str">
        <f t="shared" si="90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4">
        <f t="shared" si="91"/>
        <v>42780.709039351852</v>
      </c>
      <c r="L1005" s="14">
        <f t="shared" si="92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3"/>
        <v>0.16055</v>
      </c>
      <c r="R1005" s="8">
        <f t="shared" si="94"/>
        <v>214.06666666666666</v>
      </c>
      <c r="S1005" t="str">
        <f t="shared" si="95"/>
        <v>technology</v>
      </c>
      <c r="T1005" t="str">
        <f t="shared" si="90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4">
        <f t="shared" si="91"/>
        <v>42388.708645833336</v>
      </c>
      <c r="L1006" s="14">
        <f t="shared" si="92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3"/>
        <v>0.82208000000000003</v>
      </c>
      <c r="R1006" s="8">
        <f t="shared" si="94"/>
        <v>216.33684210526314</v>
      </c>
      <c r="S1006" t="str">
        <f t="shared" si="95"/>
        <v>technology</v>
      </c>
      <c r="T1006" t="str">
        <f t="shared" si="90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4">
        <f t="shared" si="91"/>
        <v>42276.624803240738</v>
      </c>
      <c r="L1007" s="14">
        <f t="shared" si="92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3"/>
        <v>0.75051000000000001</v>
      </c>
      <c r="R1007" s="8">
        <f t="shared" si="94"/>
        <v>932.31055900621118</v>
      </c>
      <c r="S1007" t="str">
        <f t="shared" si="95"/>
        <v>technology</v>
      </c>
      <c r="T1007" t="str">
        <f t="shared" si="90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4">
        <f t="shared" si="91"/>
        <v>41977.040185185186</v>
      </c>
      <c r="L1008" s="14">
        <f t="shared" si="92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3"/>
        <v>5.8500000000000003E-2</v>
      </c>
      <c r="R1008" s="8">
        <f t="shared" si="94"/>
        <v>29.25</v>
      </c>
      <c r="S1008" t="str">
        <f t="shared" si="95"/>
        <v>technology</v>
      </c>
      <c r="T1008" t="str">
        <f t="shared" si="90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4">
        <f t="shared" si="91"/>
        <v>42676.583599537036</v>
      </c>
      <c r="L1009" s="14">
        <f t="shared" si="92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3"/>
        <v>0.44319999999999998</v>
      </c>
      <c r="R1009" s="8">
        <f t="shared" si="94"/>
        <v>174.94736842105263</v>
      </c>
      <c r="S1009" t="str">
        <f t="shared" si="95"/>
        <v>technology</v>
      </c>
      <c r="T1009" t="str">
        <f t="shared" si="90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4">
        <f t="shared" si="91"/>
        <v>42702.809201388889</v>
      </c>
      <c r="L1010" s="14">
        <f t="shared" si="92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3"/>
        <v>2.6737967914438501E-3</v>
      </c>
      <c r="R1010" s="8">
        <f t="shared" si="94"/>
        <v>250</v>
      </c>
      <c r="S1010" t="str">
        <f t="shared" si="95"/>
        <v>technology</v>
      </c>
      <c r="T1010" t="str">
        <f t="shared" si="90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4">
        <f t="shared" si="91"/>
        <v>42510.604699074072</v>
      </c>
      <c r="L1011" s="14">
        <f t="shared" si="92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3"/>
        <v>0.1313</v>
      </c>
      <c r="R1011" s="8">
        <f t="shared" si="94"/>
        <v>65</v>
      </c>
      <c r="S1011" t="str">
        <f t="shared" si="95"/>
        <v>technology</v>
      </c>
      <c r="T1011" t="str">
        <f t="shared" si="90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4">
        <f t="shared" si="91"/>
        <v>42561.829421296294</v>
      </c>
      <c r="L1012" s="14">
        <f t="shared" si="92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3"/>
        <v>1.9088937093275488E-3</v>
      </c>
      <c r="R1012" s="8">
        <f t="shared" si="94"/>
        <v>55</v>
      </c>
      <c r="S1012" t="str">
        <f t="shared" si="95"/>
        <v>technology</v>
      </c>
      <c r="T1012" t="str">
        <f t="shared" si="90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4">
        <f t="shared" si="91"/>
        <v>41946.898090277777</v>
      </c>
      <c r="L1013" s="14">
        <f t="shared" si="92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3"/>
        <v>3.7499999999999999E-3</v>
      </c>
      <c r="R1013" s="8">
        <f t="shared" si="94"/>
        <v>75</v>
      </c>
      <c r="S1013" t="str">
        <f t="shared" si="95"/>
        <v>technology</v>
      </c>
      <c r="T1013" t="str">
        <f t="shared" si="90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4">
        <f t="shared" si="91"/>
        <v>42714.440416666665</v>
      </c>
      <c r="L1014" s="14">
        <f t="shared" si="92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3"/>
        <v>215.35021</v>
      </c>
      <c r="R1014" s="8">
        <f t="shared" si="94"/>
        <v>1389.3561935483872</v>
      </c>
      <c r="S1014" t="str">
        <f t="shared" si="95"/>
        <v>technology</v>
      </c>
      <c r="T1014" t="str">
        <f t="shared" si="90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4">
        <f t="shared" si="91"/>
        <v>42339.833981481483</v>
      </c>
      <c r="L1015" s="14">
        <f t="shared" si="92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3"/>
        <v>0.34527999999999998</v>
      </c>
      <c r="R1015" s="8">
        <f t="shared" si="94"/>
        <v>95.911111111111111</v>
      </c>
      <c r="S1015" t="str">
        <f t="shared" si="95"/>
        <v>technology</v>
      </c>
      <c r="T1015" t="str">
        <f t="shared" si="90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4">
        <f t="shared" si="91"/>
        <v>41955.002488425926</v>
      </c>
      <c r="L1016" s="14">
        <f t="shared" si="92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3"/>
        <v>0.30599999999999999</v>
      </c>
      <c r="R1016" s="8">
        <f t="shared" si="94"/>
        <v>191.25</v>
      </c>
      <c r="S1016" t="str">
        <f t="shared" si="95"/>
        <v>technology</v>
      </c>
      <c r="T1016" t="str">
        <f t="shared" si="90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4">
        <f t="shared" si="91"/>
        <v>42303.878414351857</v>
      </c>
      <c r="L1017" s="14">
        <f t="shared" si="92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3"/>
        <v>2.6666666666666668E-2</v>
      </c>
      <c r="R1017" s="8">
        <f t="shared" si="94"/>
        <v>40</v>
      </c>
      <c r="S1017" t="str">
        <f t="shared" si="95"/>
        <v>technology</v>
      </c>
      <c r="T1017" t="str">
        <f t="shared" si="90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4">
        <f t="shared" si="91"/>
        <v>42422.107129629629</v>
      </c>
      <c r="L1018" s="14">
        <f t="shared" si="92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3"/>
        <v>2.8420000000000001E-2</v>
      </c>
      <c r="R1018" s="8">
        <f t="shared" si="94"/>
        <v>74.78947368421052</v>
      </c>
      <c r="S1018" t="str">
        <f t="shared" si="95"/>
        <v>technology</v>
      </c>
      <c r="T1018" t="str">
        <f t="shared" si="90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4">
        <f t="shared" si="91"/>
        <v>42289.675173611111</v>
      </c>
      <c r="L1019" s="14">
        <f t="shared" si="92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3"/>
        <v>0.22878799999999999</v>
      </c>
      <c r="R1019" s="8">
        <f t="shared" si="94"/>
        <v>161.11830985915492</v>
      </c>
      <c r="S1019" t="str">
        <f t="shared" si="95"/>
        <v>technology</v>
      </c>
      <c r="T1019" t="str">
        <f t="shared" si="90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4">
        <f t="shared" si="91"/>
        <v>42535.492280092592</v>
      </c>
      <c r="L1020" s="14">
        <f t="shared" si="92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3"/>
        <v>3.1050000000000001E-2</v>
      </c>
      <c r="R1020" s="8">
        <f t="shared" si="94"/>
        <v>88.714285714285708</v>
      </c>
      <c r="S1020" t="str">
        <f t="shared" si="95"/>
        <v>technology</v>
      </c>
      <c r="T1020" t="str">
        <f t="shared" si="90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4">
        <f t="shared" si="91"/>
        <v>42009.973946759259</v>
      </c>
      <c r="L1021" s="14">
        <f t="shared" si="92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3"/>
        <v>0.47333333333333333</v>
      </c>
      <c r="R1021" s="8">
        <f t="shared" si="94"/>
        <v>53.25</v>
      </c>
      <c r="S1021" t="str">
        <f t="shared" si="95"/>
        <v>technology</v>
      </c>
      <c r="T1021" t="str">
        <f t="shared" si="90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4">
        <f t="shared" si="91"/>
        <v>42127.069548611107</v>
      </c>
      <c r="L1022" s="14">
        <f t="shared" si="92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3"/>
        <v>2.0554838709677421</v>
      </c>
      <c r="R1022" s="8">
        <f t="shared" si="94"/>
        <v>106.2</v>
      </c>
      <c r="S1022" t="str">
        <f t="shared" si="95"/>
        <v>music</v>
      </c>
      <c r="T1022" t="str">
        <f t="shared" si="90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4">
        <f t="shared" si="91"/>
        <v>42271.251979166671</v>
      </c>
      <c r="L1023" s="14">
        <f t="shared" si="92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3"/>
        <v>3.5180366666666667</v>
      </c>
      <c r="R1023" s="8">
        <f t="shared" si="94"/>
        <v>22.079728033472804</v>
      </c>
      <c r="S1023" t="str">
        <f t="shared" si="95"/>
        <v>music</v>
      </c>
      <c r="T1023" t="str">
        <f t="shared" si="90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4">
        <f t="shared" si="91"/>
        <v>42111.646724537044</v>
      </c>
      <c r="L1024" s="14">
        <f t="shared" si="92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3"/>
        <v>1.149</v>
      </c>
      <c r="R1024" s="8">
        <f t="shared" si="94"/>
        <v>31.054054054054053</v>
      </c>
      <c r="S1024" t="str">
        <f t="shared" si="95"/>
        <v>music</v>
      </c>
      <c r="T1024" t="str">
        <f t="shared" si="90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4">
        <f t="shared" si="91"/>
        <v>42145.919687500005</v>
      </c>
      <c r="L1025" s="14">
        <f t="shared" si="92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3"/>
        <v>2.3715000000000002</v>
      </c>
      <c r="R1025" s="8">
        <f t="shared" si="94"/>
        <v>36.206106870229007</v>
      </c>
      <c r="S1025" t="str">
        <f t="shared" si="95"/>
        <v>music</v>
      </c>
      <c r="T1025" t="str">
        <f t="shared" si="90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4">
        <f t="shared" si="91"/>
        <v>42370.580590277779</v>
      </c>
      <c r="L1026" s="14">
        <f t="shared" si="92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93"/>
        <v>1.1863774999999999</v>
      </c>
      <c r="R1026" s="8">
        <f t="shared" si="94"/>
        <v>388.9762295081967</v>
      </c>
      <c r="S1026" t="str">
        <f t="shared" si="95"/>
        <v>music</v>
      </c>
      <c r="T1026" t="str">
        <f t="shared" ref="T1026:T1089" si="96">RIGHT(P1026,LEN(P1026)-FIND("/",P1026))</f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4">
        <f t="shared" ref="K1027:K1090" si="97">(((J1027/60)/60)/24)+DATE(1970,1,1)</f>
        <v>42049.833761574075</v>
      </c>
      <c r="L1027" s="14">
        <f t="shared" ref="L1027:L1090" si="98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99">E1027/D1027</f>
        <v>1.099283142857143</v>
      </c>
      <c r="R1027" s="8">
        <f t="shared" ref="R1027:R1090" si="100">E1027/N1027</f>
        <v>71.848571428571432</v>
      </c>
      <c r="S1027" t="str">
        <f t="shared" ref="S1027:S1090" si="101">LEFT(P1027,FIND("/",P1027)-1)</f>
        <v>music</v>
      </c>
      <c r="T1027" t="str">
        <f t="shared" si="96"/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4">
        <f t="shared" si="97"/>
        <v>42426.407592592594</v>
      </c>
      <c r="L1028" s="14">
        <f t="shared" si="98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9"/>
        <v>1.0000828571428571</v>
      </c>
      <c r="R1028" s="8">
        <f t="shared" si="100"/>
        <v>57.381803278688523</v>
      </c>
      <c r="S1028" t="str">
        <f t="shared" si="101"/>
        <v>music</v>
      </c>
      <c r="T1028" t="str">
        <f t="shared" si="96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4">
        <f t="shared" si="97"/>
        <v>41905.034108796295</v>
      </c>
      <c r="L1029" s="14">
        <f t="shared" si="98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9"/>
        <v>1.0309292094387414</v>
      </c>
      <c r="R1029" s="8">
        <f t="shared" si="100"/>
        <v>69.666666666666671</v>
      </c>
      <c r="S1029" t="str">
        <f t="shared" si="101"/>
        <v>music</v>
      </c>
      <c r="T1029" t="str">
        <f t="shared" si="96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4">
        <f t="shared" si="97"/>
        <v>42755.627372685187</v>
      </c>
      <c r="L1030" s="14">
        <f t="shared" si="98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9"/>
        <v>1.1727000000000001</v>
      </c>
      <c r="R1030" s="8">
        <f t="shared" si="100"/>
        <v>45.988235294117644</v>
      </c>
      <c r="S1030" t="str">
        <f t="shared" si="101"/>
        <v>music</v>
      </c>
      <c r="T1030" t="str">
        <f t="shared" si="96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4">
        <f t="shared" si="97"/>
        <v>42044.711886574078</v>
      </c>
      <c r="L1031" s="14">
        <f t="shared" si="98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9"/>
        <v>1.1175999999999999</v>
      </c>
      <c r="R1031" s="8">
        <f t="shared" si="100"/>
        <v>79.262411347517727</v>
      </c>
      <c r="S1031" t="str">
        <f t="shared" si="101"/>
        <v>music</v>
      </c>
      <c r="T1031" t="str">
        <f t="shared" si="96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4">
        <f t="shared" si="97"/>
        <v>42611.483206018514</v>
      </c>
      <c r="L1032" s="14">
        <f t="shared" si="98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9"/>
        <v>3.4209999999999998</v>
      </c>
      <c r="R1032" s="8">
        <f t="shared" si="100"/>
        <v>43.031446540880502</v>
      </c>
      <c r="S1032" t="str">
        <f t="shared" si="101"/>
        <v>music</v>
      </c>
      <c r="T1032" t="str">
        <f t="shared" si="96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4">
        <f t="shared" si="97"/>
        <v>42324.764004629629</v>
      </c>
      <c r="L1033" s="14">
        <f t="shared" si="98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9"/>
        <v>1.0740000000000001</v>
      </c>
      <c r="R1033" s="8">
        <f t="shared" si="100"/>
        <v>108.48484848484848</v>
      </c>
      <c r="S1033" t="str">
        <f t="shared" si="101"/>
        <v>music</v>
      </c>
      <c r="T1033" t="str">
        <f t="shared" si="96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4">
        <f t="shared" si="97"/>
        <v>42514.666956018518</v>
      </c>
      <c r="L1034" s="14">
        <f t="shared" si="98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9"/>
        <v>1.0849703703703704</v>
      </c>
      <c r="R1034" s="8">
        <f t="shared" si="100"/>
        <v>61.029583333333335</v>
      </c>
      <c r="S1034" t="str">
        <f t="shared" si="101"/>
        <v>music</v>
      </c>
      <c r="T1034" t="str">
        <f t="shared" si="96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4">
        <f t="shared" si="97"/>
        <v>42688.732407407413</v>
      </c>
      <c r="L1035" s="14">
        <f t="shared" si="98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9"/>
        <v>1.0286144578313252</v>
      </c>
      <c r="R1035" s="8">
        <f t="shared" si="100"/>
        <v>50.592592592592595</v>
      </c>
      <c r="S1035" t="str">
        <f t="shared" si="101"/>
        <v>music</v>
      </c>
      <c r="T1035" t="str">
        <f t="shared" si="96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4">
        <f t="shared" si="97"/>
        <v>42555.166712962964</v>
      </c>
      <c r="L1036" s="14">
        <f t="shared" si="98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9"/>
        <v>1.3000180000000001</v>
      </c>
      <c r="R1036" s="8">
        <f t="shared" si="100"/>
        <v>39.157168674698795</v>
      </c>
      <c r="S1036" t="str">
        <f t="shared" si="101"/>
        <v>music</v>
      </c>
      <c r="T1036" t="str">
        <f t="shared" si="96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4">
        <f t="shared" si="97"/>
        <v>42016.641435185185</v>
      </c>
      <c r="L1037" s="14">
        <f t="shared" si="98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9"/>
        <v>1.0765217391304347</v>
      </c>
      <c r="R1037" s="8">
        <f t="shared" si="100"/>
        <v>65.15789473684211</v>
      </c>
      <c r="S1037" t="str">
        <f t="shared" si="101"/>
        <v>music</v>
      </c>
      <c r="T1037" t="str">
        <f t="shared" si="96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4">
        <f t="shared" si="97"/>
        <v>41249.448958333334</v>
      </c>
      <c r="L1038" s="14">
        <f t="shared" si="98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9"/>
        <v>1.1236044444444444</v>
      </c>
      <c r="R1038" s="8">
        <f t="shared" si="100"/>
        <v>23.963127962085309</v>
      </c>
      <c r="S1038" t="str">
        <f t="shared" si="101"/>
        <v>music</v>
      </c>
      <c r="T1038" t="str">
        <f t="shared" si="96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4">
        <f t="shared" si="97"/>
        <v>42119.822476851856</v>
      </c>
      <c r="L1039" s="14">
        <f t="shared" si="98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9"/>
        <v>1.0209999999999999</v>
      </c>
      <c r="R1039" s="8">
        <f t="shared" si="100"/>
        <v>48.61904761904762</v>
      </c>
      <c r="S1039" t="str">
        <f t="shared" si="101"/>
        <v>music</v>
      </c>
      <c r="T1039" t="str">
        <f t="shared" si="96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4">
        <f t="shared" si="97"/>
        <v>42418.231747685189</v>
      </c>
      <c r="L1040" s="14">
        <f t="shared" si="98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9"/>
        <v>1.4533333333333334</v>
      </c>
      <c r="R1040" s="8">
        <f t="shared" si="100"/>
        <v>35.73770491803279</v>
      </c>
      <c r="S1040" t="str">
        <f t="shared" si="101"/>
        <v>music</v>
      </c>
      <c r="T1040" t="str">
        <f t="shared" si="96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4">
        <f t="shared" si="97"/>
        <v>42692.109328703707</v>
      </c>
      <c r="L1041" s="14">
        <f t="shared" si="98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9"/>
        <v>1.282</v>
      </c>
      <c r="R1041" s="8">
        <f t="shared" si="100"/>
        <v>21.366666666666667</v>
      </c>
      <c r="S1041" t="str">
        <f t="shared" si="101"/>
        <v>music</v>
      </c>
      <c r="T1041" t="str">
        <f t="shared" si="96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4">
        <f t="shared" si="97"/>
        <v>42579.708437499998</v>
      </c>
      <c r="L1042" s="14">
        <f t="shared" si="98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9"/>
        <v>2.9411764705882353E-3</v>
      </c>
      <c r="R1042" s="8">
        <f t="shared" si="100"/>
        <v>250</v>
      </c>
      <c r="S1042" t="str">
        <f t="shared" si="101"/>
        <v>journalism</v>
      </c>
      <c r="T1042" t="str">
        <f t="shared" si="96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4">
        <f t="shared" si="97"/>
        <v>41831.060092592597</v>
      </c>
      <c r="L1043" s="14">
        <f t="shared" si="98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9"/>
        <v>0</v>
      </c>
      <c r="R1043" s="8" t="e">
        <f t="shared" si="100"/>
        <v>#DIV/0!</v>
      </c>
      <c r="S1043" t="str">
        <f t="shared" si="101"/>
        <v>journalism</v>
      </c>
      <c r="T1043" t="str">
        <f t="shared" si="96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4">
        <f t="shared" si="97"/>
        <v>41851.696157407408</v>
      </c>
      <c r="L1044" s="14">
        <f t="shared" si="98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9"/>
        <v>1.5384615384615385E-2</v>
      </c>
      <c r="R1044" s="8">
        <f t="shared" si="100"/>
        <v>10</v>
      </c>
      <c r="S1044" t="str">
        <f t="shared" si="101"/>
        <v>journalism</v>
      </c>
      <c r="T1044" t="str">
        <f t="shared" si="96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4">
        <f t="shared" si="97"/>
        <v>42114.252951388888</v>
      </c>
      <c r="L1045" s="14">
        <f t="shared" si="98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9"/>
        <v>8.5370000000000001E-2</v>
      </c>
      <c r="R1045" s="8">
        <f t="shared" si="100"/>
        <v>29.236301369863014</v>
      </c>
      <c r="S1045" t="str">
        <f t="shared" si="101"/>
        <v>journalism</v>
      </c>
      <c r="T1045" t="str">
        <f t="shared" si="96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4">
        <f t="shared" si="97"/>
        <v>42011.925937499997</v>
      </c>
      <c r="L1046" s="14">
        <f t="shared" si="98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9"/>
        <v>8.571428571428571E-4</v>
      </c>
      <c r="R1046" s="8">
        <f t="shared" si="100"/>
        <v>3</v>
      </c>
      <c r="S1046" t="str">
        <f t="shared" si="101"/>
        <v>journalism</v>
      </c>
      <c r="T1046" t="str">
        <f t="shared" si="96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4">
        <f t="shared" si="97"/>
        <v>41844.874421296299</v>
      </c>
      <c r="L1047" s="14">
        <f t="shared" si="98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9"/>
        <v>2.6599999999999999E-2</v>
      </c>
      <c r="R1047" s="8">
        <f t="shared" si="100"/>
        <v>33.25</v>
      </c>
      <c r="S1047" t="str">
        <f t="shared" si="101"/>
        <v>journalism</v>
      </c>
      <c r="T1047" t="str">
        <f t="shared" si="96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4">
        <f t="shared" si="97"/>
        <v>42319.851388888885</v>
      </c>
      <c r="L1048" s="14">
        <f t="shared" si="98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9"/>
        <v>0</v>
      </c>
      <c r="R1048" s="8" t="e">
        <f t="shared" si="100"/>
        <v>#DIV/0!</v>
      </c>
      <c r="S1048" t="str">
        <f t="shared" si="101"/>
        <v>journalism</v>
      </c>
      <c r="T1048" t="str">
        <f t="shared" si="96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4">
        <f t="shared" si="97"/>
        <v>41918.818460648145</v>
      </c>
      <c r="L1049" s="14">
        <f t="shared" si="98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9"/>
        <v>5.0000000000000001E-4</v>
      </c>
      <c r="R1049" s="8">
        <f t="shared" si="100"/>
        <v>1</v>
      </c>
      <c r="S1049" t="str">
        <f t="shared" si="101"/>
        <v>journalism</v>
      </c>
      <c r="T1049" t="str">
        <f t="shared" si="96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4">
        <f t="shared" si="97"/>
        <v>42598.053113425922</v>
      </c>
      <c r="L1050" s="14">
        <f t="shared" si="98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9"/>
        <v>1.4133333333333333E-2</v>
      </c>
      <c r="R1050" s="8">
        <f t="shared" si="100"/>
        <v>53</v>
      </c>
      <c r="S1050" t="str">
        <f t="shared" si="101"/>
        <v>journalism</v>
      </c>
      <c r="T1050" t="str">
        <f t="shared" si="96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4">
        <f t="shared" si="97"/>
        <v>42382.431076388893</v>
      </c>
      <c r="L1051" s="14">
        <f t="shared" si="98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9"/>
        <v>0</v>
      </c>
      <c r="R1051" s="8" t="e">
        <f t="shared" si="100"/>
        <v>#DIV/0!</v>
      </c>
      <c r="S1051" t="str">
        <f t="shared" si="101"/>
        <v>journalism</v>
      </c>
      <c r="T1051" t="str">
        <f t="shared" si="96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4">
        <f t="shared" si="97"/>
        <v>42231.7971875</v>
      </c>
      <c r="L1052" s="14">
        <f t="shared" si="98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9"/>
        <v>0</v>
      </c>
      <c r="R1052" s="8" t="e">
        <f t="shared" si="100"/>
        <v>#DIV/0!</v>
      </c>
      <c r="S1052" t="str">
        <f t="shared" si="101"/>
        <v>journalism</v>
      </c>
      <c r="T1052" t="str">
        <f t="shared" si="96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4">
        <f t="shared" si="97"/>
        <v>41850.014178240745</v>
      </c>
      <c r="L1053" s="14">
        <f t="shared" si="98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9"/>
        <v>0</v>
      </c>
      <c r="R1053" s="8" t="e">
        <f t="shared" si="100"/>
        <v>#DIV/0!</v>
      </c>
      <c r="S1053" t="str">
        <f t="shared" si="101"/>
        <v>journalism</v>
      </c>
      <c r="T1053" t="str">
        <f t="shared" si="96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4">
        <f t="shared" si="97"/>
        <v>42483.797395833331</v>
      </c>
      <c r="L1054" s="14">
        <f t="shared" si="98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9"/>
        <v>0</v>
      </c>
      <c r="R1054" s="8" t="e">
        <f t="shared" si="100"/>
        <v>#DIV/0!</v>
      </c>
      <c r="S1054" t="str">
        <f t="shared" si="101"/>
        <v>journalism</v>
      </c>
      <c r="T1054" t="str">
        <f t="shared" si="96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4">
        <f t="shared" si="97"/>
        <v>42775.172824074078</v>
      </c>
      <c r="L1055" s="14">
        <f t="shared" si="98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9"/>
        <v>0.01</v>
      </c>
      <c r="R1055" s="8">
        <f t="shared" si="100"/>
        <v>15</v>
      </c>
      <c r="S1055" t="str">
        <f t="shared" si="101"/>
        <v>journalism</v>
      </c>
      <c r="T1055" t="str">
        <f t="shared" si="96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4">
        <f t="shared" si="97"/>
        <v>41831.851840277777</v>
      </c>
      <c r="L1056" s="14">
        <f t="shared" si="98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9"/>
        <v>0</v>
      </c>
      <c r="R1056" s="8" t="e">
        <f t="shared" si="100"/>
        <v>#DIV/0!</v>
      </c>
      <c r="S1056" t="str">
        <f t="shared" si="101"/>
        <v>journalism</v>
      </c>
      <c r="T1056" t="str">
        <f t="shared" si="96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4">
        <f t="shared" si="97"/>
        <v>42406.992418981477</v>
      </c>
      <c r="L1057" s="14">
        <f t="shared" si="98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9"/>
        <v>0</v>
      </c>
      <c r="R1057" s="8" t="e">
        <f t="shared" si="100"/>
        <v>#DIV/0!</v>
      </c>
      <c r="S1057" t="str">
        <f t="shared" si="101"/>
        <v>journalism</v>
      </c>
      <c r="T1057" t="str">
        <f t="shared" si="96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4">
        <f t="shared" si="97"/>
        <v>42058.719641203701</v>
      </c>
      <c r="L1058" s="14">
        <f t="shared" si="98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9"/>
        <v>0</v>
      </c>
      <c r="R1058" s="8" t="e">
        <f t="shared" si="100"/>
        <v>#DIV/0!</v>
      </c>
      <c r="S1058" t="str">
        <f t="shared" si="101"/>
        <v>journalism</v>
      </c>
      <c r="T1058" t="str">
        <f t="shared" si="96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4">
        <f t="shared" si="97"/>
        <v>42678.871331018512</v>
      </c>
      <c r="L1059" s="14">
        <f t="shared" si="98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9"/>
        <v>0</v>
      </c>
      <c r="R1059" s="8" t="e">
        <f t="shared" si="100"/>
        <v>#DIV/0!</v>
      </c>
      <c r="S1059" t="str">
        <f t="shared" si="101"/>
        <v>journalism</v>
      </c>
      <c r="T1059" t="str">
        <f t="shared" si="96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4">
        <f t="shared" si="97"/>
        <v>42047.900960648149</v>
      </c>
      <c r="L1060" s="14">
        <f t="shared" si="98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9"/>
        <v>0</v>
      </c>
      <c r="R1060" s="8" t="e">
        <f t="shared" si="100"/>
        <v>#DIV/0!</v>
      </c>
      <c r="S1060" t="str">
        <f t="shared" si="101"/>
        <v>journalism</v>
      </c>
      <c r="T1060" t="str">
        <f t="shared" si="96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4">
        <f t="shared" si="97"/>
        <v>42046.79</v>
      </c>
      <c r="L1061" s="14">
        <f t="shared" si="98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9"/>
        <v>0</v>
      </c>
      <c r="R1061" s="8" t="e">
        <f t="shared" si="100"/>
        <v>#DIV/0!</v>
      </c>
      <c r="S1061" t="str">
        <f t="shared" si="101"/>
        <v>journalism</v>
      </c>
      <c r="T1061" t="str">
        <f t="shared" si="96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4">
        <f t="shared" si="97"/>
        <v>42079.913113425922</v>
      </c>
      <c r="L1062" s="14">
        <f t="shared" si="98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9"/>
        <v>0.01</v>
      </c>
      <c r="R1062" s="8">
        <f t="shared" si="100"/>
        <v>50</v>
      </c>
      <c r="S1062" t="str">
        <f t="shared" si="101"/>
        <v>journalism</v>
      </c>
      <c r="T1062" t="str">
        <f t="shared" si="96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4">
        <f t="shared" si="97"/>
        <v>42432.276712962965</v>
      </c>
      <c r="L1063" s="14">
        <f t="shared" si="98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9"/>
        <v>0</v>
      </c>
      <c r="R1063" s="8" t="e">
        <f t="shared" si="100"/>
        <v>#DIV/0!</v>
      </c>
      <c r="S1063" t="str">
        <f t="shared" si="101"/>
        <v>journalism</v>
      </c>
      <c r="T1063" t="str">
        <f t="shared" si="96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4">
        <f t="shared" si="97"/>
        <v>42556.807187500002</v>
      </c>
      <c r="L1064" s="14">
        <f t="shared" si="98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9"/>
        <v>0.95477386934673369</v>
      </c>
      <c r="R1064" s="8">
        <f t="shared" si="100"/>
        <v>47.5</v>
      </c>
      <c r="S1064" t="str">
        <f t="shared" si="101"/>
        <v>journalism</v>
      </c>
      <c r="T1064" t="str">
        <f t="shared" si="96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4">
        <f t="shared" si="97"/>
        <v>42583.030810185184</v>
      </c>
      <c r="L1065" s="14">
        <f t="shared" si="98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9"/>
        <v>0</v>
      </c>
      <c r="R1065" s="8" t="e">
        <f t="shared" si="100"/>
        <v>#DIV/0!</v>
      </c>
      <c r="S1065" t="str">
        <f t="shared" si="101"/>
        <v>journalism</v>
      </c>
      <c r="T1065" t="str">
        <f t="shared" si="96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4">
        <f t="shared" si="97"/>
        <v>41417.228043981479</v>
      </c>
      <c r="L1066" s="14">
        <f t="shared" si="98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9"/>
        <v>8.9744444444444446E-2</v>
      </c>
      <c r="R1066" s="8">
        <f t="shared" si="100"/>
        <v>65.666666666666671</v>
      </c>
      <c r="S1066" t="str">
        <f t="shared" si="101"/>
        <v>games</v>
      </c>
      <c r="T1066" t="str">
        <f t="shared" si="96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4">
        <f t="shared" si="97"/>
        <v>41661.381041666667</v>
      </c>
      <c r="L1067" s="14">
        <f t="shared" si="98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9"/>
        <v>2.7E-2</v>
      </c>
      <c r="R1067" s="8">
        <f t="shared" si="100"/>
        <v>16.2</v>
      </c>
      <c r="S1067" t="str">
        <f t="shared" si="101"/>
        <v>games</v>
      </c>
      <c r="T1067" t="str">
        <f t="shared" si="96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4">
        <f t="shared" si="97"/>
        <v>41445.962754629632</v>
      </c>
      <c r="L1068" s="14">
        <f t="shared" si="98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9"/>
        <v>3.3673333333333333E-2</v>
      </c>
      <c r="R1068" s="8">
        <f t="shared" si="100"/>
        <v>34.128378378378379</v>
      </c>
      <c r="S1068" t="str">
        <f t="shared" si="101"/>
        <v>games</v>
      </c>
      <c r="T1068" t="str">
        <f t="shared" si="96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4">
        <f t="shared" si="97"/>
        <v>41599.855682870373</v>
      </c>
      <c r="L1069" s="14">
        <f t="shared" si="98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9"/>
        <v>0.26</v>
      </c>
      <c r="R1069" s="8">
        <f t="shared" si="100"/>
        <v>13</v>
      </c>
      <c r="S1069" t="str">
        <f t="shared" si="101"/>
        <v>games</v>
      </c>
      <c r="T1069" t="str">
        <f t="shared" si="96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4">
        <f t="shared" si="97"/>
        <v>42440.371111111104</v>
      </c>
      <c r="L1070" s="14">
        <f t="shared" si="98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9"/>
        <v>1.5E-3</v>
      </c>
      <c r="R1070" s="8">
        <f t="shared" si="100"/>
        <v>11.25</v>
      </c>
      <c r="S1070" t="str">
        <f t="shared" si="101"/>
        <v>games</v>
      </c>
      <c r="T1070" t="str">
        <f t="shared" si="96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4">
        <f t="shared" si="97"/>
        <v>41572.229849537034</v>
      </c>
      <c r="L1071" s="14">
        <f t="shared" si="98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9"/>
        <v>0.38636363636363635</v>
      </c>
      <c r="R1071" s="8">
        <f t="shared" si="100"/>
        <v>40.476190476190474</v>
      </c>
      <c r="S1071" t="str">
        <f t="shared" si="101"/>
        <v>games</v>
      </c>
      <c r="T1071" t="str">
        <f t="shared" si="96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4">
        <f t="shared" si="97"/>
        <v>41163.011828703704</v>
      </c>
      <c r="L1072" s="14">
        <f t="shared" si="98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9"/>
        <v>7.0000000000000001E-3</v>
      </c>
      <c r="R1072" s="8">
        <f t="shared" si="100"/>
        <v>35</v>
      </c>
      <c r="S1072" t="str">
        <f t="shared" si="101"/>
        <v>games</v>
      </c>
      <c r="T1072" t="str">
        <f t="shared" si="96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4">
        <f t="shared" si="97"/>
        <v>42295.753391203703</v>
      </c>
      <c r="L1073" s="14">
        <f t="shared" si="98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9"/>
        <v>0</v>
      </c>
      <c r="R1073" s="8" t="e">
        <f t="shared" si="100"/>
        <v>#DIV/0!</v>
      </c>
      <c r="S1073" t="str">
        <f t="shared" si="101"/>
        <v>games</v>
      </c>
      <c r="T1073" t="str">
        <f t="shared" si="96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4">
        <f t="shared" si="97"/>
        <v>41645.832141203704</v>
      </c>
      <c r="L1074" s="14">
        <f t="shared" si="98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9"/>
        <v>6.8000000000000005E-4</v>
      </c>
      <c r="R1074" s="8">
        <f t="shared" si="100"/>
        <v>12.75</v>
      </c>
      <c r="S1074" t="str">
        <f t="shared" si="101"/>
        <v>games</v>
      </c>
      <c r="T1074" t="str">
        <f t="shared" si="96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4">
        <f t="shared" si="97"/>
        <v>40802.964594907404</v>
      </c>
      <c r="L1075" s="14">
        <f t="shared" si="98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9"/>
        <v>1.3333333333333334E-2</v>
      </c>
      <c r="R1075" s="8">
        <f t="shared" si="100"/>
        <v>10</v>
      </c>
      <c r="S1075" t="str">
        <f t="shared" si="101"/>
        <v>games</v>
      </c>
      <c r="T1075" t="str">
        <f t="shared" si="96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4">
        <f t="shared" si="97"/>
        <v>41613.172974537039</v>
      </c>
      <c r="L1076" s="14">
        <f t="shared" si="98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9"/>
        <v>6.3092592592592589E-2</v>
      </c>
      <c r="R1076" s="8">
        <f t="shared" si="100"/>
        <v>113.56666666666666</v>
      </c>
      <c r="S1076" t="str">
        <f t="shared" si="101"/>
        <v>games</v>
      </c>
      <c r="T1076" t="str">
        <f t="shared" si="96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4">
        <f t="shared" si="97"/>
        <v>41005.904120370367</v>
      </c>
      <c r="L1077" s="14">
        <f t="shared" si="98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9"/>
        <v>4.4999999999999998E-2</v>
      </c>
      <c r="R1077" s="8">
        <f t="shared" si="100"/>
        <v>15</v>
      </c>
      <c r="S1077" t="str">
        <f t="shared" si="101"/>
        <v>games</v>
      </c>
      <c r="T1077" t="str">
        <f t="shared" si="96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4">
        <f t="shared" si="97"/>
        <v>41838.377893518518</v>
      </c>
      <c r="L1078" s="14">
        <f t="shared" si="98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9"/>
        <v>0.62765333333333329</v>
      </c>
      <c r="R1078" s="8">
        <f t="shared" si="100"/>
        <v>48.281025641025643</v>
      </c>
      <c r="S1078" t="str">
        <f t="shared" si="101"/>
        <v>games</v>
      </c>
      <c r="T1078" t="str">
        <f t="shared" si="96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4">
        <f t="shared" si="97"/>
        <v>42353.16679398148</v>
      </c>
      <c r="L1079" s="14">
        <f t="shared" si="98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9"/>
        <v>0.29376000000000002</v>
      </c>
      <c r="R1079" s="8">
        <f t="shared" si="100"/>
        <v>43.976047904191617</v>
      </c>
      <c r="S1079" t="str">
        <f t="shared" si="101"/>
        <v>games</v>
      </c>
      <c r="T1079" t="str">
        <f t="shared" si="96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4">
        <f t="shared" si="97"/>
        <v>40701.195844907408</v>
      </c>
      <c r="L1080" s="14">
        <f t="shared" si="98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9"/>
        <v>7.4999999999999997E-2</v>
      </c>
      <c r="R1080" s="8">
        <f t="shared" si="100"/>
        <v>9</v>
      </c>
      <c r="S1080" t="str">
        <f t="shared" si="101"/>
        <v>games</v>
      </c>
      <c r="T1080" t="str">
        <f t="shared" si="96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4">
        <f t="shared" si="97"/>
        <v>42479.566388888896</v>
      </c>
      <c r="L1081" s="14">
        <f t="shared" si="98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9"/>
        <v>2.6076923076923077E-2</v>
      </c>
      <c r="R1081" s="8">
        <f t="shared" si="100"/>
        <v>37.666666666666664</v>
      </c>
      <c r="S1081" t="str">
        <f t="shared" si="101"/>
        <v>games</v>
      </c>
      <c r="T1081" t="str">
        <f t="shared" si="96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4">
        <f t="shared" si="97"/>
        <v>41740.138113425928</v>
      </c>
      <c r="L1082" s="14">
        <f t="shared" si="98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9"/>
        <v>9.1050000000000006E-2</v>
      </c>
      <c r="R1082" s="8">
        <f t="shared" si="100"/>
        <v>18.581632653061224</v>
      </c>
      <c r="S1082" t="str">
        <f t="shared" si="101"/>
        <v>games</v>
      </c>
      <c r="T1082" t="str">
        <f t="shared" si="96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4">
        <f t="shared" si="97"/>
        <v>42002.926990740743</v>
      </c>
      <c r="L1083" s="14">
        <f t="shared" si="98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9"/>
        <v>1.7647058823529413E-4</v>
      </c>
      <c r="R1083" s="8">
        <f t="shared" si="100"/>
        <v>3</v>
      </c>
      <c r="S1083" t="str">
        <f t="shared" si="101"/>
        <v>games</v>
      </c>
      <c r="T1083" t="str">
        <f t="shared" si="96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4">
        <f t="shared" si="97"/>
        <v>41101.906111111115</v>
      </c>
      <c r="L1084" s="14">
        <f t="shared" si="98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9"/>
        <v>5.5999999999999999E-3</v>
      </c>
      <c r="R1084" s="8">
        <f t="shared" si="100"/>
        <v>18.666666666666668</v>
      </c>
      <c r="S1084" t="str">
        <f t="shared" si="101"/>
        <v>games</v>
      </c>
      <c r="T1084" t="str">
        <f t="shared" si="96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4">
        <f t="shared" si="97"/>
        <v>41793.659525462965</v>
      </c>
      <c r="L1085" s="14">
        <f t="shared" si="98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9"/>
        <v>8.2000000000000007E-3</v>
      </c>
      <c r="R1085" s="8">
        <f t="shared" si="100"/>
        <v>410</v>
      </c>
      <c r="S1085" t="str">
        <f t="shared" si="101"/>
        <v>games</v>
      </c>
      <c r="T1085" t="str">
        <f t="shared" si="96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4">
        <f t="shared" si="97"/>
        <v>41829.912083333329</v>
      </c>
      <c r="L1086" s="14">
        <f t="shared" si="98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9"/>
        <v>0</v>
      </c>
      <c r="R1086" s="8" t="e">
        <f t="shared" si="100"/>
        <v>#DIV/0!</v>
      </c>
      <c r="S1086" t="str">
        <f t="shared" si="101"/>
        <v>games</v>
      </c>
      <c r="T1086" t="str">
        <f t="shared" si="96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4">
        <f t="shared" si="97"/>
        <v>42413.671006944445</v>
      </c>
      <c r="L1087" s="14">
        <f t="shared" si="98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9"/>
        <v>3.4200000000000001E-2</v>
      </c>
      <c r="R1087" s="8">
        <f t="shared" si="100"/>
        <v>114</v>
      </c>
      <c r="S1087" t="str">
        <f t="shared" si="101"/>
        <v>games</v>
      </c>
      <c r="T1087" t="str">
        <f t="shared" si="96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4">
        <f t="shared" si="97"/>
        <v>41845.866793981484</v>
      </c>
      <c r="L1088" s="14">
        <f t="shared" si="98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9"/>
        <v>8.3333333333333339E-4</v>
      </c>
      <c r="R1088" s="8">
        <f t="shared" si="100"/>
        <v>7.5</v>
      </c>
      <c r="S1088" t="str">
        <f t="shared" si="101"/>
        <v>games</v>
      </c>
      <c r="T1088" t="str">
        <f t="shared" si="96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4">
        <f t="shared" si="97"/>
        <v>41775.713969907411</v>
      </c>
      <c r="L1089" s="14">
        <f t="shared" si="98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9"/>
        <v>0</v>
      </c>
      <c r="R1089" s="8" t="e">
        <f t="shared" si="100"/>
        <v>#DIV/0!</v>
      </c>
      <c r="S1089" t="str">
        <f t="shared" si="101"/>
        <v>games</v>
      </c>
      <c r="T1089" t="str">
        <f t="shared" si="96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4">
        <f t="shared" si="97"/>
        <v>41723.799386574072</v>
      </c>
      <c r="L1090" s="14">
        <f t="shared" si="98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99"/>
        <v>0.14182977777777778</v>
      </c>
      <c r="R1090" s="8">
        <f t="shared" si="100"/>
        <v>43.41727891156463</v>
      </c>
      <c r="S1090" t="str">
        <f t="shared" si="101"/>
        <v>games</v>
      </c>
      <c r="T1090" t="str">
        <f t="shared" ref="T1090:T1153" si="102">RIGHT(P1090,LEN(P1090)-FIND("/",P1090))</f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4">
        <f t="shared" ref="K1091:K1154" si="103">(((J1091/60)/60)/24)+DATE(1970,1,1)</f>
        <v>42151.189525462964</v>
      </c>
      <c r="L1091" s="14">
        <f t="shared" ref="L1091:L1154" si="104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105">E1091/D1091</f>
        <v>7.8266666666666665E-2</v>
      </c>
      <c r="R1091" s="8">
        <f t="shared" ref="R1091:R1154" si="106">E1091/N1091</f>
        <v>23.959183673469386</v>
      </c>
      <c r="S1091" t="str">
        <f t="shared" ref="S1091:S1154" si="107">LEFT(P1091,FIND("/",P1091)-1)</f>
        <v>games</v>
      </c>
      <c r="T1091" t="str">
        <f t="shared" si="102"/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4">
        <f t="shared" si="103"/>
        <v>42123.185798611114</v>
      </c>
      <c r="L1092" s="14">
        <f t="shared" si="104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5"/>
        <v>3.8464497269020693E-4</v>
      </c>
      <c r="R1092" s="8">
        <f t="shared" si="106"/>
        <v>5</v>
      </c>
      <c r="S1092" t="str">
        <f t="shared" si="107"/>
        <v>games</v>
      </c>
      <c r="T1092" t="str">
        <f t="shared" si="102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4">
        <f t="shared" si="103"/>
        <v>42440.820277777777</v>
      </c>
      <c r="L1093" s="14">
        <f t="shared" si="104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5"/>
        <v>0.125</v>
      </c>
      <c r="R1093" s="8">
        <f t="shared" si="106"/>
        <v>12.5</v>
      </c>
      <c r="S1093" t="str">
        <f t="shared" si="107"/>
        <v>games</v>
      </c>
      <c r="T1093" t="str">
        <f t="shared" si="102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4">
        <f t="shared" si="103"/>
        <v>41250.025902777779</v>
      </c>
      <c r="L1094" s="14">
        <f t="shared" si="104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5"/>
        <v>1.0500000000000001E-2</v>
      </c>
      <c r="R1094" s="8">
        <f t="shared" si="106"/>
        <v>3</v>
      </c>
      <c r="S1094" t="str">
        <f t="shared" si="107"/>
        <v>games</v>
      </c>
      <c r="T1094" t="str">
        <f t="shared" si="102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4">
        <f t="shared" si="103"/>
        <v>42396.973807870367</v>
      </c>
      <c r="L1095" s="14">
        <f t="shared" si="104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5"/>
        <v>0.14083333333333334</v>
      </c>
      <c r="R1095" s="8">
        <f t="shared" si="106"/>
        <v>10.5625</v>
      </c>
      <c r="S1095" t="str">
        <f t="shared" si="107"/>
        <v>games</v>
      </c>
      <c r="T1095" t="str">
        <f t="shared" si="102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4">
        <f t="shared" si="103"/>
        <v>40795.713344907403</v>
      </c>
      <c r="L1096" s="14">
        <f t="shared" si="104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5"/>
        <v>0.18300055555555556</v>
      </c>
      <c r="R1096" s="8">
        <f t="shared" si="106"/>
        <v>122.00037037037038</v>
      </c>
      <c r="S1096" t="str">
        <f t="shared" si="107"/>
        <v>games</v>
      </c>
      <c r="T1096" t="str">
        <f t="shared" si="102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4">
        <f t="shared" si="103"/>
        <v>41486.537268518521</v>
      </c>
      <c r="L1097" s="14">
        <f t="shared" si="104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5"/>
        <v>5.0347999999999997E-2</v>
      </c>
      <c r="R1097" s="8">
        <f t="shared" si="106"/>
        <v>267.80851063829789</v>
      </c>
      <c r="S1097" t="str">
        <f t="shared" si="107"/>
        <v>games</v>
      </c>
      <c r="T1097" t="str">
        <f t="shared" si="102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4">
        <f t="shared" si="103"/>
        <v>41885.51798611111</v>
      </c>
      <c r="L1098" s="14">
        <f t="shared" si="104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5"/>
        <v>0.17933333333333334</v>
      </c>
      <c r="R1098" s="8">
        <f t="shared" si="106"/>
        <v>74.206896551724142</v>
      </c>
      <c r="S1098" t="str">
        <f t="shared" si="107"/>
        <v>games</v>
      </c>
      <c r="T1098" t="str">
        <f t="shared" si="102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4">
        <f t="shared" si="103"/>
        <v>41660.792557870373</v>
      </c>
      <c r="L1099" s="14">
        <f t="shared" si="104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5"/>
        <v>4.6999999999999999E-4</v>
      </c>
      <c r="R1099" s="8">
        <f t="shared" si="106"/>
        <v>6.7142857142857144</v>
      </c>
      <c r="S1099" t="str">
        <f t="shared" si="107"/>
        <v>games</v>
      </c>
      <c r="T1099" t="str">
        <f t="shared" si="102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4">
        <f t="shared" si="103"/>
        <v>41712.762673611112</v>
      </c>
      <c r="L1100" s="14">
        <f t="shared" si="104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5"/>
        <v>7.2120000000000004E-2</v>
      </c>
      <c r="R1100" s="8">
        <f t="shared" si="106"/>
        <v>81.954545454545453</v>
      </c>
      <c r="S1100" t="str">
        <f t="shared" si="107"/>
        <v>games</v>
      </c>
      <c r="T1100" t="str">
        <f t="shared" si="102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4">
        <f t="shared" si="103"/>
        <v>42107.836435185185</v>
      </c>
      <c r="L1101" s="14">
        <f t="shared" si="104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5"/>
        <v>5.0000000000000001E-3</v>
      </c>
      <c r="R1101" s="8">
        <f t="shared" si="106"/>
        <v>25</v>
      </c>
      <c r="S1101" t="str">
        <f t="shared" si="107"/>
        <v>games</v>
      </c>
      <c r="T1101" t="str">
        <f t="shared" si="102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4">
        <f t="shared" si="103"/>
        <v>42384.110775462963</v>
      </c>
      <c r="L1102" s="14">
        <f t="shared" si="104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5"/>
        <v>2.5000000000000001E-2</v>
      </c>
      <c r="R1102" s="8">
        <f t="shared" si="106"/>
        <v>10</v>
      </c>
      <c r="S1102" t="str">
        <f t="shared" si="107"/>
        <v>games</v>
      </c>
      <c r="T1102" t="str">
        <f t="shared" si="102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4">
        <f t="shared" si="103"/>
        <v>42538.77243055556</v>
      </c>
      <c r="L1103" s="14">
        <f t="shared" si="104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5"/>
        <v>4.0999999999999999E-4</v>
      </c>
      <c r="R1103" s="8">
        <f t="shared" si="106"/>
        <v>6.833333333333333</v>
      </c>
      <c r="S1103" t="str">
        <f t="shared" si="107"/>
        <v>games</v>
      </c>
      <c r="T1103" t="str">
        <f t="shared" si="102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4">
        <f t="shared" si="103"/>
        <v>41577.045428240745</v>
      </c>
      <c r="L1104" s="14">
        <f t="shared" si="104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5"/>
        <v>5.3124999999999999E-2</v>
      </c>
      <c r="R1104" s="8">
        <f t="shared" si="106"/>
        <v>17.708333333333332</v>
      </c>
      <c r="S1104" t="str">
        <f t="shared" si="107"/>
        <v>games</v>
      </c>
      <c r="T1104" t="str">
        <f t="shared" si="102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4">
        <f t="shared" si="103"/>
        <v>42479.22210648148</v>
      </c>
      <c r="L1105" s="14">
        <f t="shared" si="104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5"/>
        <v>1.6199999999999999E-2</v>
      </c>
      <c r="R1105" s="8">
        <f t="shared" si="106"/>
        <v>16.2</v>
      </c>
      <c r="S1105" t="str">
        <f t="shared" si="107"/>
        <v>games</v>
      </c>
      <c r="T1105" t="str">
        <f t="shared" si="102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4">
        <f t="shared" si="103"/>
        <v>41771.40996527778</v>
      </c>
      <c r="L1106" s="14">
        <f t="shared" si="104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5"/>
        <v>4.9516666666666667E-2</v>
      </c>
      <c r="R1106" s="8">
        <f t="shared" si="106"/>
        <v>80.297297297297291</v>
      </c>
      <c r="S1106" t="str">
        <f t="shared" si="107"/>
        <v>games</v>
      </c>
      <c r="T1106" t="str">
        <f t="shared" si="102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4">
        <f t="shared" si="103"/>
        <v>41692.135729166665</v>
      </c>
      <c r="L1107" s="14">
        <f t="shared" si="104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5"/>
        <v>1.5900000000000001E-3</v>
      </c>
      <c r="R1107" s="8">
        <f t="shared" si="106"/>
        <v>71.55</v>
      </c>
      <c r="S1107" t="str">
        <f t="shared" si="107"/>
        <v>games</v>
      </c>
      <c r="T1107" t="str">
        <f t="shared" si="102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4">
        <f t="shared" si="103"/>
        <v>40973.740451388891</v>
      </c>
      <c r="L1108" s="14">
        <f t="shared" si="104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5"/>
        <v>0.41249999999999998</v>
      </c>
      <c r="R1108" s="8">
        <f t="shared" si="106"/>
        <v>23.571428571428573</v>
      </c>
      <c r="S1108" t="str">
        <f t="shared" si="107"/>
        <v>games</v>
      </c>
      <c r="T1108" t="str">
        <f t="shared" si="102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4">
        <f t="shared" si="103"/>
        <v>41813.861388888887</v>
      </c>
      <c r="L1109" s="14">
        <f t="shared" si="104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5"/>
        <v>0</v>
      </c>
      <c r="R1109" s="8" t="e">
        <f t="shared" si="106"/>
        <v>#DIV/0!</v>
      </c>
      <c r="S1109" t="str">
        <f t="shared" si="107"/>
        <v>games</v>
      </c>
      <c r="T1109" t="str">
        <f t="shared" si="102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4">
        <f t="shared" si="103"/>
        <v>40952.636979166666</v>
      </c>
      <c r="L1110" s="14">
        <f t="shared" si="104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5"/>
        <v>2.93E-2</v>
      </c>
      <c r="R1110" s="8">
        <f t="shared" si="106"/>
        <v>34.88095238095238</v>
      </c>
      <c r="S1110" t="str">
        <f t="shared" si="107"/>
        <v>games</v>
      </c>
      <c r="T1110" t="str">
        <f t="shared" si="102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4">
        <f t="shared" si="103"/>
        <v>42662.752199074079</v>
      </c>
      <c r="L1111" s="14">
        <f t="shared" si="104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5"/>
        <v>4.4999999999999997E-3</v>
      </c>
      <c r="R1111" s="8">
        <f t="shared" si="106"/>
        <v>15</v>
      </c>
      <c r="S1111" t="str">
        <f t="shared" si="107"/>
        <v>games</v>
      </c>
      <c r="T1111" t="str">
        <f t="shared" si="102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4">
        <f t="shared" si="103"/>
        <v>41220.933124999996</v>
      </c>
      <c r="L1112" s="14">
        <f t="shared" si="104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5"/>
        <v>5.1000000000000004E-3</v>
      </c>
      <c r="R1112" s="8">
        <f t="shared" si="106"/>
        <v>23.181818181818183</v>
      </c>
      <c r="S1112" t="str">
        <f t="shared" si="107"/>
        <v>games</v>
      </c>
      <c r="T1112" t="str">
        <f t="shared" si="102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4">
        <f t="shared" si="103"/>
        <v>42347.203587962969</v>
      </c>
      <c r="L1113" s="14">
        <f t="shared" si="104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5"/>
        <v>4.0000000000000002E-4</v>
      </c>
      <c r="R1113" s="8">
        <f t="shared" si="106"/>
        <v>1</v>
      </c>
      <c r="S1113" t="str">
        <f t="shared" si="107"/>
        <v>games</v>
      </c>
      <c r="T1113" t="str">
        <f t="shared" si="102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4">
        <f t="shared" si="103"/>
        <v>41963.759386574078</v>
      </c>
      <c r="L1114" s="14">
        <f t="shared" si="104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5"/>
        <v>0.35537409090909089</v>
      </c>
      <c r="R1114" s="8">
        <f t="shared" si="106"/>
        <v>100.23371794871794</v>
      </c>
      <c r="S1114" t="str">
        <f t="shared" si="107"/>
        <v>games</v>
      </c>
      <c r="T1114" t="str">
        <f t="shared" si="102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4">
        <f t="shared" si="103"/>
        <v>41835.977083333331</v>
      </c>
      <c r="L1115" s="14">
        <f t="shared" si="104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5"/>
        <v>5.0000000000000001E-3</v>
      </c>
      <c r="R1115" s="8">
        <f t="shared" si="106"/>
        <v>5</v>
      </c>
      <c r="S1115" t="str">
        <f t="shared" si="107"/>
        <v>games</v>
      </c>
      <c r="T1115" t="str">
        <f t="shared" si="102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4">
        <f t="shared" si="103"/>
        <v>41526.345914351856</v>
      </c>
      <c r="L1116" s="14">
        <f t="shared" si="104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5"/>
        <v>1.6666666666666668E-3</v>
      </c>
      <c r="R1116" s="8">
        <f t="shared" si="106"/>
        <v>3.3333333333333335</v>
      </c>
      <c r="S1116" t="str">
        <f t="shared" si="107"/>
        <v>games</v>
      </c>
      <c r="T1116" t="str">
        <f t="shared" si="102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4">
        <f t="shared" si="103"/>
        <v>42429.695543981477</v>
      </c>
      <c r="L1117" s="14">
        <f t="shared" si="104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5"/>
        <v>1.325E-3</v>
      </c>
      <c r="R1117" s="8">
        <f t="shared" si="106"/>
        <v>13.25</v>
      </c>
      <c r="S1117" t="str">
        <f t="shared" si="107"/>
        <v>games</v>
      </c>
      <c r="T1117" t="str">
        <f t="shared" si="102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4">
        <f t="shared" si="103"/>
        <v>41009.847314814811</v>
      </c>
      <c r="L1118" s="14">
        <f t="shared" si="104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5"/>
        <v>3.5704000000000004E-4</v>
      </c>
      <c r="R1118" s="8">
        <f t="shared" si="106"/>
        <v>17.852</v>
      </c>
      <c r="S1118" t="str">
        <f t="shared" si="107"/>
        <v>games</v>
      </c>
      <c r="T1118" t="str">
        <f t="shared" si="102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4">
        <f t="shared" si="103"/>
        <v>42333.598530092597</v>
      </c>
      <c r="L1119" s="14">
        <f t="shared" si="104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5"/>
        <v>8.3000000000000004E-2</v>
      </c>
      <c r="R1119" s="8">
        <f t="shared" si="106"/>
        <v>10.375</v>
      </c>
      <c r="S1119" t="str">
        <f t="shared" si="107"/>
        <v>games</v>
      </c>
      <c r="T1119" t="str">
        <f t="shared" si="102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4">
        <f t="shared" si="103"/>
        <v>41704.16642361111</v>
      </c>
      <c r="L1120" s="14">
        <f t="shared" si="104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5"/>
        <v>2.4222222222222221E-2</v>
      </c>
      <c r="R1120" s="8">
        <f t="shared" si="106"/>
        <v>36.333333333333336</v>
      </c>
      <c r="S1120" t="str">
        <f t="shared" si="107"/>
        <v>games</v>
      </c>
      <c r="T1120" t="str">
        <f t="shared" si="102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4">
        <f t="shared" si="103"/>
        <v>41722.792407407411</v>
      </c>
      <c r="L1121" s="14">
        <f t="shared" si="104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5"/>
        <v>2.3809523809523812E-3</v>
      </c>
      <c r="R1121" s="8">
        <f t="shared" si="106"/>
        <v>5</v>
      </c>
      <c r="S1121" t="str">
        <f t="shared" si="107"/>
        <v>games</v>
      </c>
      <c r="T1121" t="str">
        <f t="shared" si="102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4">
        <f t="shared" si="103"/>
        <v>40799.872685185182</v>
      </c>
      <c r="L1122" s="14">
        <f t="shared" si="104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5"/>
        <v>0</v>
      </c>
      <c r="R1122" s="8" t="e">
        <f t="shared" si="106"/>
        <v>#DIV/0!</v>
      </c>
      <c r="S1122" t="str">
        <f t="shared" si="107"/>
        <v>games</v>
      </c>
      <c r="T1122" t="str">
        <f t="shared" si="102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4">
        <f t="shared" si="103"/>
        <v>42412.934212962966</v>
      </c>
      <c r="L1123" s="14">
        <f t="shared" si="104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5"/>
        <v>1.16E-4</v>
      </c>
      <c r="R1123" s="8">
        <f t="shared" si="106"/>
        <v>5.8</v>
      </c>
      <c r="S1123" t="str">
        <f t="shared" si="107"/>
        <v>games</v>
      </c>
      <c r="T1123" t="str">
        <f t="shared" si="102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4">
        <f t="shared" si="103"/>
        <v>41410.703993055555</v>
      </c>
      <c r="L1124" s="14">
        <f t="shared" si="104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5"/>
        <v>0</v>
      </c>
      <c r="R1124" s="8" t="e">
        <f t="shared" si="106"/>
        <v>#DIV/0!</v>
      </c>
      <c r="S1124" t="str">
        <f t="shared" si="107"/>
        <v>games</v>
      </c>
      <c r="T1124" t="str">
        <f t="shared" si="102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4">
        <f t="shared" si="103"/>
        <v>41718.5237037037</v>
      </c>
      <c r="L1125" s="14">
        <f t="shared" si="104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5"/>
        <v>2.2000000000000001E-3</v>
      </c>
      <c r="R1125" s="8">
        <f t="shared" si="106"/>
        <v>3.6666666666666665</v>
      </c>
      <c r="S1125" t="str">
        <f t="shared" si="107"/>
        <v>games</v>
      </c>
      <c r="T1125" t="str">
        <f t="shared" si="102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4">
        <f t="shared" si="103"/>
        <v>42094.667256944449</v>
      </c>
      <c r="L1126" s="14">
        <f t="shared" si="104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5"/>
        <v>4.7222222222222223E-3</v>
      </c>
      <c r="R1126" s="8">
        <f t="shared" si="106"/>
        <v>60.714285714285715</v>
      </c>
      <c r="S1126" t="str">
        <f t="shared" si="107"/>
        <v>games</v>
      </c>
      <c r="T1126" t="str">
        <f t="shared" si="102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4">
        <f t="shared" si="103"/>
        <v>42212.624189814815</v>
      </c>
      <c r="L1127" s="14">
        <f t="shared" si="104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5"/>
        <v>0</v>
      </c>
      <c r="R1127" s="8" t="e">
        <f t="shared" si="106"/>
        <v>#DIV/0!</v>
      </c>
      <c r="S1127" t="str">
        <f t="shared" si="107"/>
        <v>games</v>
      </c>
      <c r="T1127" t="str">
        <f t="shared" si="102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4">
        <f t="shared" si="103"/>
        <v>42535.327476851846</v>
      </c>
      <c r="L1128" s="14">
        <f t="shared" si="104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5"/>
        <v>5.0000000000000001E-3</v>
      </c>
      <c r="R1128" s="8">
        <f t="shared" si="106"/>
        <v>5</v>
      </c>
      <c r="S1128" t="str">
        <f t="shared" si="107"/>
        <v>games</v>
      </c>
      <c r="T1128" t="str">
        <f t="shared" si="102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4">
        <f t="shared" si="103"/>
        <v>41926.854166666664</v>
      </c>
      <c r="L1129" s="14">
        <f t="shared" si="104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5"/>
        <v>1.6714285714285713E-2</v>
      </c>
      <c r="R1129" s="8">
        <f t="shared" si="106"/>
        <v>25.434782608695652</v>
      </c>
      <c r="S1129" t="str">
        <f t="shared" si="107"/>
        <v>games</v>
      </c>
      <c r="T1129" t="str">
        <f t="shared" si="102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4">
        <f t="shared" si="103"/>
        <v>41828.649502314816</v>
      </c>
      <c r="L1130" s="14">
        <f t="shared" si="104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5"/>
        <v>1E-3</v>
      </c>
      <c r="R1130" s="8">
        <f t="shared" si="106"/>
        <v>1</v>
      </c>
      <c r="S1130" t="str">
        <f t="shared" si="107"/>
        <v>games</v>
      </c>
      <c r="T1130" t="str">
        <f t="shared" si="102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4">
        <f t="shared" si="103"/>
        <v>42496.264965277776</v>
      </c>
      <c r="L1131" s="14">
        <f t="shared" si="104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5"/>
        <v>1.0499999999999999E-3</v>
      </c>
      <c r="R1131" s="8">
        <f t="shared" si="106"/>
        <v>10.5</v>
      </c>
      <c r="S1131" t="str">
        <f t="shared" si="107"/>
        <v>games</v>
      </c>
      <c r="T1131" t="str">
        <f t="shared" si="102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4">
        <f t="shared" si="103"/>
        <v>41908.996527777781</v>
      </c>
      <c r="L1132" s="14">
        <f t="shared" si="104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5"/>
        <v>2.2000000000000001E-3</v>
      </c>
      <c r="R1132" s="8">
        <f t="shared" si="106"/>
        <v>3.6666666666666665</v>
      </c>
      <c r="S1132" t="str">
        <f t="shared" si="107"/>
        <v>games</v>
      </c>
      <c r="T1132" t="str">
        <f t="shared" si="102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4">
        <f t="shared" si="103"/>
        <v>42332.908194444448</v>
      </c>
      <c r="L1133" s="14">
        <f t="shared" si="104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5"/>
        <v>0</v>
      </c>
      <c r="R1133" s="8" t="e">
        <f t="shared" si="106"/>
        <v>#DIV/0!</v>
      </c>
      <c r="S1133" t="str">
        <f t="shared" si="107"/>
        <v>games</v>
      </c>
      <c r="T1133" t="str">
        <f t="shared" si="102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4">
        <f t="shared" si="103"/>
        <v>42706.115405092598</v>
      </c>
      <c r="L1134" s="14">
        <f t="shared" si="104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5"/>
        <v>0.14380000000000001</v>
      </c>
      <c r="R1134" s="8">
        <f t="shared" si="106"/>
        <v>110.61538461538461</v>
      </c>
      <c r="S1134" t="str">
        <f t="shared" si="107"/>
        <v>games</v>
      </c>
      <c r="T1134" t="str">
        <f t="shared" si="102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4">
        <f t="shared" si="103"/>
        <v>41821.407187500001</v>
      </c>
      <c r="L1135" s="14">
        <f t="shared" si="104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5"/>
        <v>6.6666666666666671E-3</v>
      </c>
      <c r="R1135" s="8">
        <f t="shared" si="106"/>
        <v>20</v>
      </c>
      <c r="S1135" t="str">
        <f t="shared" si="107"/>
        <v>games</v>
      </c>
      <c r="T1135" t="str">
        <f t="shared" si="102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4">
        <f t="shared" si="103"/>
        <v>41958.285046296296</v>
      </c>
      <c r="L1136" s="14">
        <f t="shared" si="104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5"/>
        <v>4.0000000000000003E-5</v>
      </c>
      <c r="R1136" s="8">
        <f t="shared" si="106"/>
        <v>1</v>
      </c>
      <c r="S1136" t="str">
        <f t="shared" si="107"/>
        <v>games</v>
      </c>
      <c r="T1136" t="str">
        <f t="shared" si="102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4">
        <f t="shared" si="103"/>
        <v>42558.989513888882</v>
      </c>
      <c r="L1137" s="14">
        <f t="shared" si="104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5"/>
        <v>0.05</v>
      </c>
      <c r="R1137" s="8">
        <f t="shared" si="106"/>
        <v>50</v>
      </c>
      <c r="S1137" t="str">
        <f t="shared" si="107"/>
        <v>games</v>
      </c>
      <c r="T1137" t="str">
        <f t="shared" si="102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4">
        <f t="shared" si="103"/>
        <v>42327.671631944439</v>
      </c>
      <c r="L1138" s="14">
        <f t="shared" si="104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5"/>
        <v>6.4439140811455853E-2</v>
      </c>
      <c r="R1138" s="8">
        <f t="shared" si="106"/>
        <v>45</v>
      </c>
      <c r="S1138" t="str">
        <f t="shared" si="107"/>
        <v>games</v>
      </c>
      <c r="T1138" t="str">
        <f t="shared" si="102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4">
        <f t="shared" si="103"/>
        <v>42453.819687499999</v>
      </c>
      <c r="L1139" s="14">
        <f t="shared" si="104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5"/>
        <v>0.39500000000000002</v>
      </c>
      <c r="R1139" s="8">
        <f t="shared" si="106"/>
        <v>253.2051282051282</v>
      </c>
      <c r="S1139" t="str">
        <f t="shared" si="107"/>
        <v>games</v>
      </c>
      <c r="T1139" t="str">
        <f t="shared" si="102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4">
        <f t="shared" si="103"/>
        <v>42736.9066087963</v>
      </c>
      <c r="L1140" s="14">
        <f t="shared" si="104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5"/>
        <v>3.5714285714285713E-3</v>
      </c>
      <c r="R1140" s="8">
        <f t="shared" si="106"/>
        <v>31.25</v>
      </c>
      <c r="S1140" t="str">
        <f t="shared" si="107"/>
        <v>games</v>
      </c>
      <c r="T1140" t="str">
        <f t="shared" si="102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4">
        <f t="shared" si="103"/>
        <v>41975.347523148142</v>
      </c>
      <c r="L1141" s="14">
        <f t="shared" si="104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5"/>
        <v>6.2500000000000001E-4</v>
      </c>
      <c r="R1141" s="8">
        <f t="shared" si="106"/>
        <v>5</v>
      </c>
      <c r="S1141" t="str">
        <f t="shared" si="107"/>
        <v>games</v>
      </c>
      <c r="T1141" t="str">
        <f t="shared" si="102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4">
        <f t="shared" si="103"/>
        <v>42192.462048611109</v>
      </c>
      <c r="L1142" s="14">
        <f t="shared" si="104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5"/>
        <v>0</v>
      </c>
      <c r="R1142" s="8" t="e">
        <f t="shared" si="106"/>
        <v>#DIV/0!</v>
      </c>
      <c r="S1142" t="str">
        <f t="shared" si="107"/>
        <v>games</v>
      </c>
      <c r="T1142" t="str">
        <f t="shared" si="102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4">
        <f t="shared" si="103"/>
        <v>42164.699652777781</v>
      </c>
      <c r="L1143" s="14">
        <f t="shared" si="104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5"/>
        <v>0</v>
      </c>
      <c r="R1143" s="8" t="e">
        <f t="shared" si="106"/>
        <v>#DIV/0!</v>
      </c>
      <c r="S1143" t="str">
        <f t="shared" si="107"/>
        <v>games</v>
      </c>
      <c r="T1143" t="str">
        <f t="shared" si="102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4">
        <f t="shared" si="103"/>
        <v>42022.006099537044</v>
      </c>
      <c r="L1144" s="14">
        <f t="shared" si="104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5"/>
        <v>0</v>
      </c>
      <c r="R1144" s="8" t="e">
        <f t="shared" si="106"/>
        <v>#DIV/0!</v>
      </c>
      <c r="S1144" t="str">
        <f t="shared" si="107"/>
        <v>games</v>
      </c>
      <c r="T1144" t="str">
        <f t="shared" si="102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4">
        <f t="shared" si="103"/>
        <v>42325.19358796296</v>
      </c>
      <c r="L1145" s="14">
        <f t="shared" si="104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5"/>
        <v>4.1333333333333335E-3</v>
      </c>
      <c r="R1145" s="8">
        <f t="shared" si="106"/>
        <v>23.25</v>
      </c>
      <c r="S1145" t="str">
        <f t="shared" si="107"/>
        <v>games</v>
      </c>
      <c r="T1145" t="str">
        <f t="shared" si="102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4">
        <f t="shared" si="103"/>
        <v>42093.181944444441</v>
      </c>
      <c r="L1146" s="14">
        <f t="shared" si="104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5"/>
        <v>0</v>
      </c>
      <c r="R1146" s="8" t="e">
        <f t="shared" si="106"/>
        <v>#DIV/0!</v>
      </c>
      <c r="S1146" t="str">
        <f t="shared" si="107"/>
        <v>food</v>
      </c>
      <c r="T1146" t="str">
        <f t="shared" si="102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4">
        <f t="shared" si="103"/>
        <v>41854.747592592597</v>
      </c>
      <c r="L1147" s="14">
        <f t="shared" si="104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5"/>
        <v>1.25E-3</v>
      </c>
      <c r="R1147" s="8">
        <f t="shared" si="106"/>
        <v>100</v>
      </c>
      <c r="S1147" t="str">
        <f t="shared" si="107"/>
        <v>food</v>
      </c>
      <c r="T1147" t="str">
        <f t="shared" si="102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4">
        <f t="shared" si="103"/>
        <v>41723.9533912037</v>
      </c>
      <c r="L1148" s="14">
        <f t="shared" si="104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5"/>
        <v>8.8333333333333333E-2</v>
      </c>
      <c r="R1148" s="8">
        <f t="shared" si="106"/>
        <v>44.166666666666664</v>
      </c>
      <c r="S1148" t="str">
        <f t="shared" si="107"/>
        <v>food</v>
      </c>
      <c r="T1148" t="str">
        <f t="shared" si="102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4">
        <f t="shared" si="103"/>
        <v>41871.972025462965</v>
      </c>
      <c r="L1149" s="14">
        <f t="shared" si="104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5"/>
        <v>0</v>
      </c>
      <c r="R1149" s="8" t="e">
        <f t="shared" si="106"/>
        <v>#DIV/0!</v>
      </c>
      <c r="S1149" t="str">
        <f t="shared" si="107"/>
        <v>food</v>
      </c>
      <c r="T1149" t="str">
        <f t="shared" si="102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4">
        <f t="shared" si="103"/>
        <v>42675.171076388884</v>
      </c>
      <c r="L1150" s="14">
        <f t="shared" si="104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5"/>
        <v>4.8666666666666667E-3</v>
      </c>
      <c r="R1150" s="8">
        <f t="shared" si="106"/>
        <v>24.333333333333332</v>
      </c>
      <c r="S1150" t="str">
        <f t="shared" si="107"/>
        <v>food</v>
      </c>
      <c r="T1150" t="str">
        <f t="shared" si="102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4">
        <f t="shared" si="103"/>
        <v>42507.71025462963</v>
      </c>
      <c r="L1151" s="14">
        <f t="shared" si="104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5"/>
        <v>1.5E-3</v>
      </c>
      <c r="R1151" s="8">
        <f t="shared" si="106"/>
        <v>37.5</v>
      </c>
      <c r="S1151" t="str">
        <f t="shared" si="107"/>
        <v>food</v>
      </c>
      <c r="T1151" t="str">
        <f t="shared" si="102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4">
        <f t="shared" si="103"/>
        <v>42317.954571759255</v>
      </c>
      <c r="L1152" s="14">
        <f t="shared" si="104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5"/>
        <v>0.1008</v>
      </c>
      <c r="R1152" s="8">
        <f t="shared" si="106"/>
        <v>42</v>
      </c>
      <c r="S1152" t="str">
        <f t="shared" si="107"/>
        <v>food</v>
      </c>
      <c r="T1152" t="str">
        <f t="shared" si="102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4">
        <f t="shared" si="103"/>
        <v>42224.102581018517</v>
      </c>
      <c r="L1153" s="14">
        <f t="shared" si="104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5"/>
        <v>0</v>
      </c>
      <c r="R1153" s="8" t="e">
        <f t="shared" si="106"/>
        <v>#DIV/0!</v>
      </c>
      <c r="S1153" t="str">
        <f t="shared" si="107"/>
        <v>food</v>
      </c>
      <c r="T1153" t="str">
        <f t="shared" si="102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4">
        <f t="shared" si="103"/>
        <v>42109.709629629629</v>
      </c>
      <c r="L1154" s="14">
        <f t="shared" si="104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105"/>
        <v>5.6937500000000002E-2</v>
      </c>
      <c r="R1154" s="8">
        <f t="shared" si="106"/>
        <v>60.733333333333334</v>
      </c>
      <c r="S1154" t="str">
        <f t="shared" si="107"/>
        <v>food</v>
      </c>
      <c r="T1154" t="str">
        <f t="shared" ref="T1154:T1217" si="108">RIGHT(P1154,LEN(P1154)-FIND("/",P1154))</f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4">
        <f t="shared" ref="K1155:K1218" si="109">(((J1155/60)/60)/24)+DATE(1970,1,1)</f>
        <v>42143.714178240742</v>
      </c>
      <c r="L1155" s="14">
        <f t="shared" ref="L1155:L1218" si="110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111">E1155/D1155</f>
        <v>6.2500000000000003E-3</v>
      </c>
      <c r="R1155" s="8">
        <f t="shared" ref="R1155:R1218" si="112">E1155/N1155</f>
        <v>50</v>
      </c>
      <c r="S1155" t="str">
        <f t="shared" ref="S1155:S1218" si="113">LEFT(P1155,FIND("/",P1155)-1)</f>
        <v>food</v>
      </c>
      <c r="T1155" t="str">
        <f t="shared" si="108"/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4">
        <f t="shared" si="109"/>
        <v>42223.108865740738</v>
      </c>
      <c r="L1156" s="14">
        <f t="shared" si="110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11"/>
        <v>6.5000000000000002E-2</v>
      </c>
      <c r="R1156" s="8">
        <f t="shared" si="112"/>
        <v>108.33333333333333</v>
      </c>
      <c r="S1156" t="str">
        <f t="shared" si="113"/>
        <v>food</v>
      </c>
      <c r="T1156" t="str">
        <f t="shared" si="108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4">
        <f t="shared" si="109"/>
        <v>41835.763981481483</v>
      </c>
      <c r="L1157" s="14">
        <f t="shared" si="110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11"/>
        <v>7.5199999999999998E-3</v>
      </c>
      <c r="R1157" s="8">
        <f t="shared" si="112"/>
        <v>23.5</v>
      </c>
      <c r="S1157" t="str">
        <f t="shared" si="113"/>
        <v>food</v>
      </c>
      <c r="T1157" t="str">
        <f t="shared" si="108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4">
        <f t="shared" si="109"/>
        <v>42029.07131944444</v>
      </c>
      <c r="L1158" s="14">
        <f t="shared" si="110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11"/>
        <v>0</v>
      </c>
      <c r="R1158" s="8" t="e">
        <f t="shared" si="112"/>
        <v>#DIV/0!</v>
      </c>
      <c r="S1158" t="str">
        <f t="shared" si="113"/>
        <v>food</v>
      </c>
      <c r="T1158" t="str">
        <f t="shared" si="108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4">
        <f t="shared" si="109"/>
        <v>41918.628240740742</v>
      </c>
      <c r="L1159" s="14">
        <f t="shared" si="110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11"/>
        <v>1.5100000000000001E-2</v>
      </c>
      <c r="R1159" s="8">
        <f t="shared" si="112"/>
        <v>50.333333333333336</v>
      </c>
      <c r="S1159" t="str">
        <f t="shared" si="113"/>
        <v>food</v>
      </c>
      <c r="T1159" t="str">
        <f t="shared" si="108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4">
        <f t="shared" si="109"/>
        <v>41952.09175925926</v>
      </c>
      <c r="L1160" s="14">
        <f t="shared" si="110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11"/>
        <v>4.6666666666666671E-3</v>
      </c>
      <c r="R1160" s="8">
        <f t="shared" si="112"/>
        <v>11.666666666666666</v>
      </c>
      <c r="S1160" t="str">
        <f t="shared" si="113"/>
        <v>food</v>
      </c>
      <c r="T1160" t="str">
        <f t="shared" si="108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4">
        <f t="shared" si="109"/>
        <v>42154.726446759261</v>
      </c>
      <c r="L1161" s="14">
        <f t="shared" si="110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11"/>
        <v>0</v>
      </c>
      <c r="R1161" s="8" t="e">
        <f t="shared" si="112"/>
        <v>#DIV/0!</v>
      </c>
      <c r="S1161" t="str">
        <f t="shared" si="113"/>
        <v>food</v>
      </c>
      <c r="T1161" t="str">
        <f t="shared" si="108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4">
        <f t="shared" si="109"/>
        <v>42061.154930555553</v>
      </c>
      <c r="L1162" s="14">
        <f t="shared" si="110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11"/>
        <v>3.85E-2</v>
      </c>
      <c r="R1162" s="8">
        <f t="shared" si="112"/>
        <v>60.789473684210527</v>
      </c>
      <c r="S1162" t="str">
        <f t="shared" si="113"/>
        <v>food</v>
      </c>
      <c r="T1162" t="str">
        <f t="shared" si="108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4">
        <f t="shared" si="109"/>
        <v>42122.629502314812</v>
      </c>
      <c r="L1163" s="14">
        <f t="shared" si="110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11"/>
        <v>0</v>
      </c>
      <c r="R1163" s="8" t="e">
        <f t="shared" si="112"/>
        <v>#DIV/0!</v>
      </c>
      <c r="S1163" t="str">
        <f t="shared" si="113"/>
        <v>food</v>
      </c>
      <c r="T1163" t="str">
        <f t="shared" si="108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4">
        <f t="shared" si="109"/>
        <v>41876.683611111112</v>
      </c>
      <c r="L1164" s="14">
        <f t="shared" si="110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11"/>
        <v>5.8333333333333338E-4</v>
      </c>
      <c r="R1164" s="8">
        <f t="shared" si="112"/>
        <v>17.5</v>
      </c>
      <c r="S1164" t="str">
        <f t="shared" si="113"/>
        <v>food</v>
      </c>
      <c r="T1164" t="str">
        <f t="shared" si="108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4">
        <f t="shared" si="109"/>
        <v>41830.723611111112</v>
      </c>
      <c r="L1165" s="14">
        <f t="shared" si="110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11"/>
        <v>0</v>
      </c>
      <c r="R1165" s="8" t="e">
        <f t="shared" si="112"/>
        <v>#DIV/0!</v>
      </c>
      <c r="S1165" t="str">
        <f t="shared" si="113"/>
        <v>food</v>
      </c>
      <c r="T1165" t="str">
        <f t="shared" si="108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4">
        <f t="shared" si="109"/>
        <v>42509.724328703705</v>
      </c>
      <c r="L1166" s="14">
        <f t="shared" si="110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11"/>
        <v>0</v>
      </c>
      <c r="R1166" s="8" t="e">
        <f t="shared" si="112"/>
        <v>#DIV/0!</v>
      </c>
      <c r="S1166" t="str">
        <f t="shared" si="113"/>
        <v>food</v>
      </c>
      <c r="T1166" t="str">
        <f t="shared" si="108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4">
        <f t="shared" si="109"/>
        <v>41792.214467592588</v>
      </c>
      <c r="L1167" s="14">
        <f t="shared" si="110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11"/>
        <v>0.20705000000000001</v>
      </c>
      <c r="R1167" s="8">
        <f t="shared" si="112"/>
        <v>82.82</v>
      </c>
      <c r="S1167" t="str">
        <f t="shared" si="113"/>
        <v>food</v>
      </c>
      <c r="T1167" t="str">
        <f t="shared" si="108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4">
        <f t="shared" si="109"/>
        <v>42150.485439814816</v>
      </c>
      <c r="L1168" s="14">
        <f t="shared" si="110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11"/>
        <v>0.19139999999999999</v>
      </c>
      <c r="R1168" s="8">
        <f t="shared" si="112"/>
        <v>358.875</v>
      </c>
      <c r="S1168" t="str">
        <f t="shared" si="113"/>
        <v>food</v>
      </c>
      <c r="T1168" t="str">
        <f t="shared" si="108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4">
        <f t="shared" si="109"/>
        <v>41863.734895833331</v>
      </c>
      <c r="L1169" s="14">
        <f t="shared" si="110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11"/>
        <v>1.6316666666666667E-2</v>
      </c>
      <c r="R1169" s="8">
        <f t="shared" si="112"/>
        <v>61.1875</v>
      </c>
      <c r="S1169" t="str">
        <f t="shared" si="113"/>
        <v>food</v>
      </c>
      <c r="T1169" t="str">
        <f t="shared" si="108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4">
        <f t="shared" si="109"/>
        <v>42605.053993055553</v>
      </c>
      <c r="L1170" s="14">
        <f t="shared" si="110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11"/>
        <v>5.6666666666666664E-2</v>
      </c>
      <c r="R1170" s="8">
        <f t="shared" si="112"/>
        <v>340</v>
      </c>
      <c r="S1170" t="str">
        <f t="shared" si="113"/>
        <v>food</v>
      </c>
      <c r="T1170" t="str">
        <f t="shared" si="108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4">
        <f t="shared" si="109"/>
        <v>42027.353738425925</v>
      </c>
      <c r="L1171" s="14">
        <f t="shared" si="110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11"/>
        <v>1.6999999999999999E-3</v>
      </c>
      <c r="R1171" s="8">
        <f t="shared" si="112"/>
        <v>5.666666666666667</v>
      </c>
      <c r="S1171" t="str">
        <f t="shared" si="113"/>
        <v>food</v>
      </c>
      <c r="T1171" t="str">
        <f t="shared" si="108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4">
        <f t="shared" si="109"/>
        <v>42124.893182870372</v>
      </c>
      <c r="L1172" s="14">
        <f t="shared" si="110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11"/>
        <v>4.0000000000000001E-3</v>
      </c>
      <c r="R1172" s="8">
        <f t="shared" si="112"/>
        <v>50</v>
      </c>
      <c r="S1172" t="str">
        <f t="shared" si="113"/>
        <v>food</v>
      </c>
      <c r="T1172" t="str">
        <f t="shared" si="108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4">
        <f t="shared" si="109"/>
        <v>41938.804710648146</v>
      </c>
      <c r="L1173" s="14">
        <f t="shared" si="110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11"/>
        <v>1E-3</v>
      </c>
      <c r="R1173" s="8">
        <f t="shared" si="112"/>
        <v>25</v>
      </c>
      <c r="S1173" t="str">
        <f t="shared" si="113"/>
        <v>food</v>
      </c>
      <c r="T1173" t="str">
        <f t="shared" si="108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4">
        <f t="shared" si="109"/>
        <v>41841.682314814818</v>
      </c>
      <c r="L1174" s="14">
        <f t="shared" si="110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11"/>
        <v>0</v>
      </c>
      <c r="R1174" s="8" t="e">
        <f t="shared" si="112"/>
        <v>#DIV/0!</v>
      </c>
      <c r="S1174" t="str">
        <f t="shared" si="113"/>
        <v>food</v>
      </c>
      <c r="T1174" t="str">
        <f t="shared" si="108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4">
        <f t="shared" si="109"/>
        <v>42184.185844907406</v>
      </c>
      <c r="L1175" s="14">
        <f t="shared" si="110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11"/>
        <v>2.4000000000000001E-4</v>
      </c>
      <c r="R1175" s="8">
        <f t="shared" si="112"/>
        <v>30</v>
      </c>
      <c r="S1175" t="str">
        <f t="shared" si="113"/>
        <v>food</v>
      </c>
      <c r="T1175" t="str">
        <f t="shared" si="108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4">
        <f t="shared" si="109"/>
        <v>42468.84174768519</v>
      </c>
      <c r="L1176" s="14">
        <f t="shared" si="110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11"/>
        <v>5.906666666666667E-2</v>
      </c>
      <c r="R1176" s="8">
        <f t="shared" si="112"/>
        <v>46.631578947368418</v>
      </c>
      <c r="S1176" t="str">
        <f t="shared" si="113"/>
        <v>food</v>
      </c>
      <c r="T1176" t="str">
        <f t="shared" si="108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4">
        <f t="shared" si="109"/>
        <v>42170.728460648148</v>
      </c>
      <c r="L1177" s="14">
        <f t="shared" si="110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11"/>
        <v>2.9250000000000002E-2</v>
      </c>
      <c r="R1177" s="8">
        <f t="shared" si="112"/>
        <v>65</v>
      </c>
      <c r="S1177" t="str">
        <f t="shared" si="113"/>
        <v>food</v>
      </c>
      <c r="T1177" t="str">
        <f t="shared" si="108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4">
        <f t="shared" si="109"/>
        <v>42746.019652777773</v>
      </c>
      <c r="L1178" s="14">
        <f t="shared" si="110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11"/>
        <v>5.7142857142857142E-5</v>
      </c>
      <c r="R1178" s="8">
        <f t="shared" si="112"/>
        <v>10</v>
      </c>
      <c r="S1178" t="str">
        <f t="shared" si="113"/>
        <v>food</v>
      </c>
      <c r="T1178" t="str">
        <f t="shared" si="108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4">
        <f t="shared" si="109"/>
        <v>41897.660833333335</v>
      </c>
      <c r="L1179" s="14">
        <f t="shared" si="110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11"/>
        <v>0</v>
      </c>
      <c r="R1179" s="8" t="e">
        <f t="shared" si="112"/>
        <v>#DIV/0!</v>
      </c>
      <c r="S1179" t="str">
        <f t="shared" si="113"/>
        <v>food</v>
      </c>
      <c r="T1179" t="str">
        <f t="shared" si="108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4">
        <f t="shared" si="109"/>
        <v>41837.905694444446</v>
      </c>
      <c r="L1180" s="14">
        <f t="shared" si="110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11"/>
        <v>6.666666666666667E-5</v>
      </c>
      <c r="R1180" s="8">
        <f t="shared" si="112"/>
        <v>5</v>
      </c>
      <c r="S1180" t="str">
        <f t="shared" si="113"/>
        <v>food</v>
      </c>
      <c r="T1180" t="str">
        <f t="shared" si="108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4">
        <f t="shared" si="109"/>
        <v>42275.720219907409</v>
      </c>
      <c r="L1181" s="14">
        <f t="shared" si="110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11"/>
        <v>5.3333333333333337E-2</v>
      </c>
      <c r="R1181" s="8">
        <f t="shared" si="112"/>
        <v>640</v>
      </c>
      <c r="S1181" t="str">
        <f t="shared" si="113"/>
        <v>food</v>
      </c>
      <c r="T1181" t="str">
        <f t="shared" si="108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4">
        <f t="shared" si="109"/>
        <v>41781.806875000002</v>
      </c>
      <c r="L1182" s="14">
        <f t="shared" si="110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11"/>
        <v>0.11749999999999999</v>
      </c>
      <c r="R1182" s="8">
        <f t="shared" si="112"/>
        <v>69.117647058823536</v>
      </c>
      <c r="S1182" t="str">
        <f t="shared" si="113"/>
        <v>food</v>
      </c>
      <c r="T1182" t="str">
        <f t="shared" si="108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4">
        <f t="shared" si="109"/>
        <v>42034.339363425926</v>
      </c>
      <c r="L1183" s="14">
        <f t="shared" si="110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11"/>
        <v>8.0000000000000007E-5</v>
      </c>
      <c r="R1183" s="8">
        <f t="shared" si="112"/>
        <v>1.3333333333333333</v>
      </c>
      <c r="S1183" t="str">
        <f t="shared" si="113"/>
        <v>food</v>
      </c>
      <c r="T1183" t="str">
        <f t="shared" si="108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4">
        <f t="shared" si="109"/>
        <v>42728.827407407407</v>
      </c>
      <c r="L1184" s="14">
        <f t="shared" si="110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11"/>
        <v>4.2000000000000003E-2</v>
      </c>
      <c r="R1184" s="8">
        <f t="shared" si="112"/>
        <v>10.5</v>
      </c>
      <c r="S1184" t="str">
        <f t="shared" si="113"/>
        <v>food</v>
      </c>
      <c r="T1184" t="str">
        <f t="shared" si="108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4">
        <f t="shared" si="109"/>
        <v>42656.86137731481</v>
      </c>
      <c r="L1185" s="14">
        <f t="shared" si="110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11"/>
        <v>0.04</v>
      </c>
      <c r="R1185" s="8">
        <f t="shared" si="112"/>
        <v>33.333333333333336</v>
      </c>
      <c r="S1185" t="str">
        <f t="shared" si="113"/>
        <v>food</v>
      </c>
      <c r="T1185" t="str">
        <f t="shared" si="108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4">
        <f t="shared" si="109"/>
        <v>42741.599664351852</v>
      </c>
      <c r="L1186" s="14">
        <f t="shared" si="110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11"/>
        <v>1.0493636363636363</v>
      </c>
      <c r="R1186" s="8">
        <f t="shared" si="112"/>
        <v>61.562666666666665</v>
      </c>
      <c r="S1186" t="str">
        <f t="shared" si="113"/>
        <v>photography</v>
      </c>
      <c r="T1186" t="str">
        <f t="shared" si="108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4">
        <f t="shared" si="109"/>
        <v>42130.865150462967</v>
      </c>
      <c r="L1187" s="14">
        <f t="shared" si="110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11"/>
        <v>1.0544</v>
      </c>
      <c r="R1187" s="8">
        <f t="shared" si="112"/>
        <v>118.73873873873873</v>
      </c>
      <c r="S1187" t="str">
        <f t="shared" si="113"/>
        <v>photography</v>
      </c>
      <c r="T1187" t="str">
        <f t="shared" si="108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4">
        <f t="shared" si="109"/>
        <v>42123.86336805555</v>
      </c>
      <c r="L1188" s="14">
        <f t="shared" si="110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11"/>
        <v>1.0673333333333332</v>
      </c>
      <c r="R1188" s="8">
        <f t="shared" si="112"/>
        <v>65.081300813008127</v>
      </c>
      <c r="S1188" t="str">
        <f t="shared" si="113"/>
        <v>photography</v>
      </c>
      <c r="T1188" t="str">
        <f t="shared" si="108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4">
        <f t="shared" si="109"/>
        <v>42109.894942129627</v>
      </c>
      <c r="L1189" s="14">
        <f t="shared" si="110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11"/>
        <v>1.0412571428571429</v>
      </c>
      <c r="R1189" s="8">
        <f t="shared" si="112"/>
        <v>130.15714285714284</v>
      </c>
      <c r="S1189" t="str">
        <f t="shared" si="113"/>
        <v>photography</v>
      </c>
      <c r="T1189" t="str">
        <f t="shared" si="108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4">
        <f t="shared" si="109"/>
        <v>42711.700694444444</v>
      </c>
      <c r="L1190" s="14">
        <f t="shared" si="110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11"/>
        <v>1.6054999999999999</v>
      </c>
      <c r="R1190" s="8">
        <f t="shared" si="112"/>
        <v>37.776470588235291</v>
      </c>
      <c r="S1190" t="str">
        <f t="shared" si="113"/>
        <v>photography</v>
      </c>
      <c r="T1190" t="str">
        <f t="shared" si="108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4">
        <f t="shared" si="109"/>
        <v>42529.979108796295</v>
      </c>
      <c r="L1191" s="14">
        <f t="shared" si="110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11"/>
        <v>1.0777777777777777</v>
      </c>
      <c r="R1191" s="8">
        <f t="shared" si="112"/>
        <v>112.79069767441861</v>
      </c>
      <c r="S1191" t="str">
        <f t="shared" si="113"/>
        <v>photography</v>
      </c>
      <c r="T1191" t="str">
        <f t="shared" si="108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4">
        <f t="shared" si="109"/>
        <v>41852.665798611109</v>
      </c>
      <c r="L1192" s="14">
        <f t="shared" si="110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11"/>
        <v>1.35</v>
      </c>
      <c r="R1192" s="8">
        <f t="shared" si="112"/>
        <v>51.92307692307692</v>
      </c>
      <c r="S1192" t="str">
        <f t="shared" si="113"/>
        <v>photography</v>
      </c>
      <c r="T1192" t="str">
        <f t="shared" si="108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4">
        <f t="shared" si="109"/>
        <v>42419.603703703702</v>
      </c>
      <c r="L1193" s="14">
        <f t="shared" si="110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11"/>
        <v>1.0907407407407408</v>
      </c>
      <c r="R1193" s="8">
        <f t="shared" si="112"/>
        <v>89.242424242424249</v>
      </c>
      <c r="S1193" t="str">
        <f t="shared" si="113"/>
        <v>photography</v>
      </c>
      <c r="T1193" t="str">
        <f t="shared" si="108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4">
        <f t="shared" si="109"/>
        <v>42747.506689814814</v>
      </c>
      <c r="L1194" s="14">
        <f t="shared" si="110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11"/>
        <v>2.9</v>
      </c>
      <c r="R1194" s="8">
        <f t="shared" si="112"/>
        <v>19.333333333333332</v>
      </c>
      <c r="S1194" t="str">
        <f t="shared" si="113"/>
        <v>photography</v>
      </c>
      <c r="T1194" t="str">
        <f t="shared" si="108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4">
        <f t="shared" si="109"/>
        <v>42409.776076388895</v>
      </c>
      <c r="L1195" s="14">
        <f t="shared" si="110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11"/>
        <v>1.0395714285714286</v>
      </c>
      <c r="R1195" s="8">
        <f t="shared" si="112"/>
        <v>79.967032967032964</v>
      </c>
      <c r="S1195" t="str">
        <f t="shared" si="113"/>
        <v>photography</v>
      </c>
      <c r="T1195" t="str">
        <f t="shared" si="108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4">
        <f t="shared" si="109"/>
        <v>42072.488182870366</v>
      </c>
      <c r="L1196" s="14">
        <f t="shared" si="110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11"/>
        <v>3.2223999999999999</v>
      </c>
      <c r="R1196" s="8">
        <f t="shared" si="112"/>
        <v>56.414565826330531</v>
      </c>
      <c r="S1196" t="str">
        <f t="shared" si="113"/>
        <v>photography</v>
      </c>
      <c r="T1196" t="str">
        <f t="shared" si="108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4">
        <f t="shared" si="109"/>
        <v>42298.34783564815</v>
      </c>
      <c r="L1197" s="14">
        <f t="shared" si="110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11"/>
        <v>1.35</v>
      </c>
      <c r="R1197" s="8">
        <f t="shared" si="112"/>
        <v>79.411764705882348</v>
      </c>
      <c r="S1197" t="str">
        <f t="shared" si="113"/>
        <v>photography</v>
      </c>
      <c r="T1197" t="str">
        <f t="shared" si="108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4">
        <f t="shared" si="109"/>
        <v>42326.818738425922</v>
      </c>
      <c r="L1198" s="14">
        <f t="shared" si="110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11"/>
        <v>2.6991034482758622</v>
      </c>
      <c r="R1198" s="8">
        <f t="shared" si="112"/>
        <v>76.439453125</v>
      </c>
      <c r="S1198" t="str">
        <f t="shared" si="113"/>
        <v>photography</v>
      </c>
      <c r="T1198" t="str">
        <f t="shared" si="108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4">
        <f t="shared" si="109"/>
        <v>42503.66474537037</v>
      </c>
      <c r="L1199" s="14">
        <f t="shared" si="110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11"/>
        <v>2.5329333333333333</v>
      </c>
      <c r="R1199" s="8">
        <f t="shared" si="112"/>
        <v>121</v>
      </c>
      <c r="S1199" t="str">
        <f t="shared" si="113"/>
        <v>photography</v>
      </c>
      <c r="T1199" t="str">
        <f t="shared" si="108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4">
        <f t="shared" si="109"/>
        <v>42333.619050925925</v>
      </c>
      <c r="L1200" s="14">
        <f t="shared" si="110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11"/>
        <v>2.6059999999999999</v>
      </c>
      <c r="R1200" s="8">
        <f t="shared" si="112"/>
        <v>54.616766467065865</v>
      </c>
      <c r="S1200" t="str">
        <f t="shared" si="113"/>
        <v>photography</v>
      </c>
      <c r="T1200" t="str">
        <f t="shared" si="108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4">
        <f t="shared" si="109"/>
        <v>42161.770833333328</v>
      </c>
      <c r="L1201" s="14">
        <f t="shared" si="110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11"/>
        <v>1.0131677953348381</v>
      </c>
      <c r="R1201" s="8">
        <f t="shared" si="112"/>
        <v>299.22222222222223</v>
      </c>
      <c r="S1201" t="str">
        <f t="shared" si="113"/>
        <v>photography</v>
      </c>
      <c r="T1201" t="str">
        <f t="shared" si="108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4">
        <f t="shared" si="109"/>
        <v>42089.477500000001</v>
      </c>
      <c r="L1202" s="14">
        <f t="shared" si="110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11"/>
        <v>1.2560416666666667</v>
      </c>
      <c r="R1202" s="8">
        <f t="shared" si="112"/>
        <v>58.533980582524272</v>
      </c>
      <c r="S1202" t="str">
        <f t="shared" si="113"/>
        <v>photography</v>
      </c>
      <c r="T1202" t="str">
        <f t="shared" si="108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4">
        <f t="shared" si="109"/>
        <v>42536.60701388889</v>
      </c>
      <c r="L1203" s="14">
        <f t="shared" si="110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11"/>
        <v>1.0243783333333334</v>
      </c>
      <c r="R1203" s="8">
        <f t="shared" si="112"/>
        <v>55.371801801801809</v>
      </c>
      <c r="S1203" t="str">
        <f t="shared" si="113"/>
        <v>photography</v>
      </c>
      <c r="T1203" t="str">
        <f t="shared" si="108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4">
        <f t="shared" si="109"/>
        <v>42152.288819444439</v>
      </c>
      <c r="L1204" s="14">
        <f t="shared" si="110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11"/>
        <v>1.99244</v>
      </c>
      <c r="R1204" s="8">
        <f t="shared" si="112"/>
        <v>183.80442804428046</v>
      </c>
      <c r="S1204" t="str">
        <f t="shared" si="113"/>
        <v>photography</v>
      </c>
      <c r="T1204" t="str">
        <f t="shared" si="108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4">
        <f t="shared" si="109"/>
        <v>42125.614895833336</v>
      </c>
      <c r="L1205" s="14">
        <f t="shared" si="110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11"/>
        <v>1.0245398773006136</v>
      </c>
      <c r="R1205" s="8">
        <f t="shared" si="112"/>
        <v>165.34653465346534</v>
      </c>
      <c r="S1205" t="str">
        <f t="shared" si="113"/>
        <v>photography</v>
      </c>
      <c r="T1205" t="str">
        <f t="shared" si="108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4">
        <f t="shared" si="109"/>
        <v>42297.748067129629</v>
      </c>
      <c r="L1206" s="14">
        <f t="shared" si="110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11"/>
        <v>1.0294615384615384</v>
      </c>
      <c r="R1206" s="8">
        <f t="shared" si="112"/>
        <v>234.78947368421052</v>
      </c>
      <c r="S1206" t="str">
        <f t="shared" si="113"/>
        <v>photography</v>
      </c>
      <c r="T1206" t="str">
        <f t="shared" si="108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4">
        <f t="shared" si="109"/>
        <v>42138.506377314814</v>
      </c>
      <c r="L1207" s="14">
        <f t="shared" si="110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11"/>
        <v>1.0086153846153847</v>
      </c>
      <c r="R1207" s="8">
        <f t="shared" si="112"/>
        <v>211.48387096774192</v>
      </c>
      <c r="S1207" t="str">
        <f t="shared" si="113"/>
        <v>photography</v>
      </c>
      <c r="T1207" t="str">
        <f t="shared" si="108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4">
        <f t="shared" si="109"/>
        <v>42772.776076388895</v>
      </c>
      <c r="L1208" s="14">
        <f t="shared" si="110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11"/>
        <v>1.1499999999999999</v>
      </c>
      <c r="R1208" s="8">
        <f t="shared" si="112"/>
        <v>32.34375</v>
      </c>
      <c r="S1208" t="str">
        <f t="shared" si="113"/>
        <v>photography</v>
      </c>
      <c r="T1208" t="str">
        <f t="shared" si="108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4">
        <f t="shared" si="109"/>
        <v>42430.430243055554</v>
      </c>
      <c r="L1209" s="14">
        <f t="shared" si="110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11"/>
        <v>1.0416766467065868</v>
      </c>
      <c r="R1209" s="8">
        <f t="shared" si="112"/>
        <v>123.37588652482269</v>
      </c>
      <c r="S1209" t="str">
        <f t="shared" si="113"/>
        <v>photography</v>
      </c>
      <c r="T1209" t="str">
        <f t="shared" si="108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4">
        <f t="shared" si="109"/>
        <v>42423.709074074075</v>
      </c>
      <c r="L1210" s="14">
        <f t="shared" si="110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11"/>
        <v>1.5529999999999999</v>
      </c>
      <c r="R1210" s="8">
        <f t="shared" si="112"/>
        <v>207.06666666666666</v>
      </c>
      <c r="S1210" t="str">
        <f t="shared" si="113"/>
        <v>photography</v>
      </c>
      <c r="T1210" t="str">
        <f t="shared" si="108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4">
        <f t="shared" si="109"/>
        <v>42761.846122685187</v>
      </c>
      <c r="L1211" s="14">
        <f t="shared" si="110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11"/>
        <v>1.06</v>
      </c>
      <c r="R1211" s="8">
        <f t="shared" si="112"/>
        <v>138.2608695652174</v>
      </c>
      <c r="S1211" t="str">
        <f t="shared" si="113"/>
        <v>photography</v>
      </c>
      <c r="T1211" t="str">
        <f t="shared" si="108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4">
        <f t="shared" si="109"/>
        <v>42132.941805555558</v>
      </c>
      <c r="L1212" s="14">
        <f t="shared" si="110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11"/>
        <v>2.5431499999999998</v>
      </c>
      <c r="R1212" s="8">
        <f t="shared" si="112"/>
        <v>493.81553398058253</v>
      </c>
      <c r="S1212" t="str">
        <f t="shared" si="113"/>
        <v>photography</v>
      </c>
      <c r="T1212" t="str">
        <f t="shared" si="108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4">
        <f t="shared" si="109"/>
        <v>42515.866446759261</v>
      </c>
      <c r="L1213" s="14">
        <f t="shared" si="110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11"/>
        <v>1.0109999999999999</v>
      </c>
      <c r="R1213" s="8">
        <f t="shared" si="112"/>
        <v>168.5</v>
      </c>
      <c r="S1213" t="str">
        <f t="shared" si="113"/>
        <v>photography</v>
      </c>
      <c r="T1213" t="str">
        <f t="shared" si="108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4">
        <f t="shared" si="109"/>
        <v>42318.950173611112</v>
      </c>
      <c r="L1214" s="14">
        <f t="shared" si="110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11"/>
        <v>1.2904</v>
      </c>
      <c r="R1214" s="8">
        <f t="shared" si="112"/>
        <v>38.867469879518069</v>
      </c>
      <c r="S1214" t="str">
        <f t="shared" si="113"/>
        <v>photography</v>
      </c>
      <c r="T1214" t="str">
        <f t="shared" si="108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4">
        <f t="shared" si="109"/>
        <v>42731.755787037036</v>
      </c>
      <c r="L1215" s="14">
        <f t="shared" si="110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11"/>
        <v>1.0223076923076924</v>
      </c>
      <c r="R1215" s="8">
        <f t="shared" si="112"/>
        <v>61.527777777777779</v>
      </c>
      <c r="S1215" t="str">
        <f t="shared" si="113"/>
        <v>photography</v>
      </c>
      <c r="T1215" t="str">
        <f t="shared" si="108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4">
        <f t="shared" si="109"/>
        <v>42104.840335648143</v>
      </c>
      <c r="L1216" s="14">
        <f t="shared" si="110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11"/>
        <v>1.3180000000000001</v>
      </c>
      <c r="R1216" s="8">
        <f t="shared" si="112"/>
        <v>105.44</v>
      </c>
      <c r="S1216" t="str">
        <f t="shared" si="113"/>
        <v>photography</v>
      </c>
      <c r="T1216" t="str">
        <f t="shared" si="108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4">
        <f t="shared" si="109"/>
        <v>41759.923101851848</v>
      </c>
      <c r="L1217" s="14">
        <f t="shared" si="110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11"/>
        <v>7.8608020000000005</v>
      </c>
      <c r="R1217" s="8">
        <f t="shared" si="112"/>
        <v>71.592003642987251</v>
      </c>
      <c r="S1217" t="str">
        <f t="shared" si="113"/>
        <v>photography</v>
      </c>
      <c r="T1217" t="str">
        <f t="shared" si="108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4">
        <f t="shared" si="109"/>
        <v>42247.616400462968</v>
      </c>
      <c r="L1218" s="14">
        <f t="shared" si="110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111"/>
        <v>1.4570000000000001</v>
      </c>
      <c r="R1218" s="8">
        <f t="shared" si="112"/>
        <v>91.882882882882882</v>
      </c>
      <c r="S1218" t="str">
        <f t="shared" si="113"/>
        <v>photography</v>
      </c>
      <c r="T1218" t="str">
        <f t="shared" ref="T1218:T1281" si="114">RIGHT(P1218,LEN(P1218)-FIND("/",P1218))</f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4">
        <f t="shared" ref="K1219:K1282" si="115">(((J1219/60)/60)/24)+DATE(1970,1,1)</f>
        <v>42535.809490740736</v>
      </c>
      <c r="L1219" s="14">
        <f t="shared" ref="L1219:L1282" si="116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117">E1219/D1219</f>
        <v>1.026</v>
      </c>
      <c r="R1219" s="8">
        <f t="shared" ref="R1219:R1282" si="118">E1219/N1219</f>
        <v>148.57377049180329</v>
      </c>
      <c r="S1219" t="str">
        <f t="shared" ref="S1219:S1282" si="119">LEFT(P1219,FIND("/",P1219)-1)</f>
        <v>photography</v>
      </c>
      <c r="T1219" t="str">
        <f t="shared" si="114"/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4">
        <f t="shared" si="115"/>
        <v>42278.662037037036</v>
      </c>
      <c r="L1220" s="14">
        <f t="shared" si="116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7"/>
        <v>1.7227777777777777</v>
      </c>
      <c r="R1220" s="8">
        <f t="shared" si="118"/>
        <v>174.2134831460674</v>
      </c>
      <c r="S1220" t="str">
        <f t="shared" si="119"/>
        <v>photography</v>
      </c>
      <c r="T1220" t="str">
        <f t="shared" si="114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4">
        <f t="shared" si="115"/>
        <v>42633.461956018517</v>
      </c>
      <c r="L1221" s="14">
        <f t="shared" si="116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7"/>
        <v>1.5916819571865444</v>
      </c>
      <c r="R1221" s="8">
        <f t="shared" si="118"/>
        <v>102.86166007905139</v>
      </c>
      <c r="S1221" t="str">
        <f t="shared" si="119"/>
        <v>photography</v>
      </c>
      <c r="T1221" t="str">
        <f t="shared" si="114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4">
        <f t="shared" si="115"/>
        <v>42211.628611111111</v>
      </c>
      <c r="L1222" s="14">
        <f t="shared" si="116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7"/>
        <v>1.0376666666666667</v>
      </c>
      <c r="R1222" s="8">
        <f t="shared" si="118"/>
        <v>111.17857142857143</v>
      </c>
      <c r="S1222" t="str">
        <f t="shared" si="119"/>
        <v>photography</v>
      </c>
      <c r="T1222" t="str">
        <f t="shared" si="114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4">
        <f t="shared" si="115"/>
        <v>42680.47555555556</v>
      </c>
      <c r="L1223" s="14">
        <f t="shared" si="116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7"/>
        <v>1.1140954545454547</v>
      </c>
      <c r="R1223" s="8">
        <f t="shared" si="118"/>
        <v>23.796213592233013</v>
      </c>
      <c r="S1223" t="str">
        <f t="shared" si="119"/>
        <v>photography</v>
      </c>
      <c r="T1223" t="str">
        <f t="shared" si="114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4">
        <f t="shared" si="115"/>
        <v>42430.720451388886</v>
      </c>
      <c r="L1224" s="14">
        <f t="shared" si="116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7"/>
        <v>2.80375</v>
      </c>
      <c r="R1224" s="8">
        <f t="shared" si="118"/>
        <v>81.268115942028984</v>
      </c>
      <c r="S1224" t="str">
        <f t="shared" si="119"/>
        <v>photography</v>
      </c>
      <c r="T1224" t="str">
        <f t="shared" si="114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4">
        <f t="shared" si="115"/>
        <v>42654.177187499998</v>
      </c>
      <c r="L1225" s="14">
        <f t="shared" si="116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7"/>
        <v>1.1210606060606061</v>
      </c>
      <c r="R1225" s="8">
        <f t="shared" si="118"/>
        <v>116.21465968586388</v>
      </c>
      <c r="S1225" t="str">
        <f t="shared" si="119"/>
        <v>photography</v>
      </c>
      <c r="T1225" t="str">
        <f t="shared" si="114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4">
        <f t="shared" si="115"/>
        <v>41736.549791666665</v>
      </c>
      <c r="L1226" s="14">
        <f t="shared" si="116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7"/>
        <v>7.0666666666666669E-2</v>
      </c>
      <c r="R1226" s="8">
        <f t="shared" si="118"/>
        <v>58.888888888888886</v>
      </c>
      <c r="S1226" t="str">
        <f t="shared" si="119"/>
        <v>music</v>
      </c>
      <c r="T1226" t="str">
        <f t="shared" si="114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4">
        <f t="shared" si="115"/>
        <v>41509.905995370369</v>
      </c>
      <c r="L1227" s="14">
        <f t="shared" si="116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7"/>
        <v>4.3999999999999997E-2</v>
      </c>
      <c r="R1227" s="8">
        <f t="shared" si="118"/>
        <v>44</v>
      </c>
      <c r="S1227" t="str">
        <f t="shared" si="119"/>
        <v>music</v>
      </c>
      <c r="T1227" t="str">
        <f t="shared" si="114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4">
        <f t="shared" si="115"/>
        <v>41715.874780092592</v>
      </c>
      <c r="L1228" s="14">
        <f t="shared" si="116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7"/>
        <v>3.8739999999999997E-2</v>
      </c>
      <c r="R1228" s="8">
        <f t="shared" si="118"/>
        <v>48.424999999999997</v>
      </c>
      <c r="S1228" t="str">
        <f t="shared" si="119"/>
        <v>music</v>
      </c>
      <c r="T1228" t="str">
        <f t="shared" si="114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4">
        <f t="shared" si="115"/>
        <v>41827.919166666667</v>
      </c>
      <c r="L1229" s="14">
        <f t="shared" si="116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7"/>
        <v>0</v>
      </c>
      <c r="R1229" s="8" t="e">
        <f t="shared" si="118"/>
        <v>#DIV/0!</v>
      </c>
      <c r="S1229" t="str">
        <f t="shared" si="119"/>
        <v>music</v>
      </c>
      <c r="T1229" t="str">
        <f t="shared" si="114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4">
        <f t="shared" si="115"/>
        <v>40754.729259259257</v>
      </c>
      <c r="L1230" s="14">
        <f t="shared" si="116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7"/>
        <v>0.29299999999999998</v>
      </c>
      <c r="R1230" s="8">
        <f t="shared" si="118"/>
        <v>61.041666666666664</v>
      </c>
      <c r="S1230" t="str">
        <f t="shared" si="119"/>
        <v>music</v>
      </c>
      <c r="T1230" t="str">
        <f t="shared" si="114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4">
        <f t="shared" si="115"/>
        <v>40985.459803240738</v>
      </c>
      <c r="L1231" s="14">
        <f t="shared" si="116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7"/>
        <v>9.0909090909090905E-3</v>
      </c>
      <c r="R1231" s="8">
        <f t="shared" si="118"/>
        <v>25</v>
      </c>
      <c r="S1231" t="str">
        <f t="shared" si="119"/>
        <v>music</v>
      </c>
      <c r="T1231" t="str">
        <f t="shared" si="114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4">
        <f t="shared" si="115"/>
        <v>40568.972569444442</v>
      </c>
      <c r="L1232" s="14">
        <f t="shared" si="116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7"/>
        <v>0</v>
      </c>
      <c r="R1232" s="8" t="e">
        <f t="shared" si="118"/>
        <v>#DIV/0!</v>
      </c>
      <c r="S1232" t="str">
        <f t="shared" si="119"/>
        <v>music</v>
      </c>
      <c r="T1232" t="str">
        <f t="shared" si="114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4">
        <f t="shared" si="115"/>
        <v>42193.941759259258</v>
      </c>
      <c r="L1233" s="14">
        <f t="shared" si="116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7"/>
        <v>0</v>
      </c>
      <c r="R1233" s="8" t="e">
        <f t="shared" si="118"/>
        <v>#DIV/0!</v>
      </c>
      <c r="S1233" t="str">
        <f t="shared" si="119"/>
        <v>music</v>
      </c>
      <c r="T1233" t="str">
        <f t="shared" si="114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4">
        <f t="shared" si="115"/>
        <v>41506.848032407412</v>
      </c>
      <c r="L1234" s="14">
        <f t="shared" si="116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7"/>
        <v>8.0000000000000002E-3</v>
      </c>
      <c r="R1234" s="8">
        <f t="shared" si="118"/>
        <v>40</v>
      </c>
      <c r="S1234" t="str">
        <f t="shared" si="119"/>
        <v>music</v>
      </c>
      <c r="T1234" t="str">
        <f t="shared" si="114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4">
        <f t="shared" si="115"/>
        <v>40939.948773148149</v>
      </c>
      <c r="L1235" s="14">
        <f t="shared" si="116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7"/>
        <v>0.11600000000000001</v>
      </c>
      <c r="R1235" s="8">
        <f t="shared" si="118"/>
        <v>19.333333333333332</v>
      </c>
      <c r="S1235" t="str">
        <f t="shared" si="119"/>
        <v>music</v>
      </c>
      <c r="T1235" t="str">
        <f t="shared" si="114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4">
        <f t="shared" si="115"/>
        <v>42007.788680555561</v>
      </c>
      <c r="L1236" s="14">
        <f t="shared" si="116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7"/>
        <v>0</v>
      </c>
      <c r="R1236" s="8" t="e">
        <f t="shared" si="118"/>
        <v>#DIV/0!</v>
      </c>
      <c r="S1236" t="str">
        <f t="shared" si="119"/>
        <v>music</v>
      </c>
      <c r="T1236" t="str">
        <f t="shared" si="114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4">
        <f t="shared" si="115"/>
        <v>41583.135405092595</v>
      </c>
      <c r="L1237" s="14">
        <f t="shared" si="116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7"/>
        <v>2.787363950092912E-2</v>
      </c>
      <c r="R1237" s="8">
        <f t="shared" si="118"/>
        <v>35</v>
      </c>
      <c r="S1237" t="str">
        <f t="shared" si="119"/>
        <v>music</v>
      </c>
      <c r="T1237" t="str">
        <f t="shared" si="114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4">
        <f t="shared" si="115"/>
        <v>41110.680138888885</v>
      </c>
      <c r="L1238" s="14">
        <f t="shared" si="116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7"/>
        <v>0</v>
      </c>
      <c r="R1238" s="8" t="e">
        <f t="shared" si="118"/>
        <v>#DIV/0!</v>
      </c>
      <c r="S1238" t="str">
        <f t="shared" si="119"/>
        <v>music</v>
      </c>
      <c r="T1238" t="str">
        <f t="shared" si="114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4">
        <f t="shared" si="115"/>
        <v>41125.283159722225</v>
      </c>
      <c r="L1239" s="14">
        <f t="shared" si="116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7"/>
        <v>0</v>
      </c>
      <c r="R1239" s="8" t="e">
        <f t="shared" si="118"/>
        <v>#DIV/0!</v>
      </c>
      <c r="S1239" t="str">
        <f t="shared" si="119"/>
        <v>music</v>
      </c>
      <c r="T1239" t="str">
        <f t="shared" si="114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4">
        <f t="shared" si="115"/>
        <v>40731.61037037037</v>
      </c>
      <c r="L1240" s="14">
        <f t="shared" si="116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7"/>
        <v>0.17799999999999999</v>
      </c>
      <c r="R1240" s="8">
        <f t="shared" si="118"/>
        <v>59.333333333333336</v>
      </c>
      <c r="S1240" t="str">
        <f t="shared" si="119"/>
        <v>music</v>
      </c>
      <c r="T1240" t="str">
        <f t="shared" si="114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4">
        <f t="shared" si="115"/>
        <v>40883.962581018517</v>
      </c>
      <c r="L1241" s="14">
        <f t="shared" si="116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7"/>
        <v>0</v>
      </c>
      <c r="R1241" s="8" t="e">
        <f t="shared" si="118"/>
        <v>#DIV/0!</v>
      </c>
      <c r="S1241" t="str">
        <f t="shared" si="119"/>
        <v>music</v>
      </c>
      <c r="T1241" t="str">
        <f t="shared" si="114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4">
        <f t="shared" si="115"/>
        <v>41409.040011574078</v>
      </c>
      <c r="L1242" s="14">
        <f t="shared" si="116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7"/>
        <v>3.0124999999999999E-2</v>
      </c>
      <c r="R1242" s="8">
        <f t="shared" si="118"/>
        <v>30.125</v>
      </c>
      <c r="S1242" t="str">
        <f t="shared" si="119"/>
        <v>music</v>
      </c>
      <c r="T1242" t="str">
        <f t="shared" si="114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4">
        <f t="shared" si="115"/>
        <v>41923.837731481479</v>
      </c>
      <c r="L1243" s="14">
        <f t="shared" si="116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7"/>
        <v>0.50739999999999996</v>
      </c>
      <c r="R1243" s="8">
        <f t="shared" si="118"/>
        <v>74.617647058823536</v>
      </c>
      <c r="S1243" t="str">
        <f t="shared" si="119"/>
        <v>music</v>
      </c>
      <c r="T1243" t="str">
        <f t="shared" si="114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4">
        <f t="shared" si="115"/>
        <v>40782.165532407409</v>
      </c>
      <c r="L1244" s="14">
        <f t="shared" si="116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7"/>
        <v>5.4884742041712408E-3</v>
      </c>
      <c r="R1244" s="8">
        <f t="shared" si="118"/>
        <v>5</v>
      </c>
      <c r="S1244" t="str">
        <f t="shared" si="119"/>
        <v>music</v>
      </c>
      <c r="T1244" t="str">
        <f t="shared" si="114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4">
        <f t="shared" si="115"/>
        <v>40671.879293981481</v>
      </c>
      <c r="L1245" s="14">
        <f t="shared" si="116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7"/>
        <v>0.14091666666666666</v>
      </c>
      <c r="R1245" s="8">
        <f t="shared" si="118"/>
        <v>44.5</v>
      </c>
      <c r="S1245" t="str">
        <f t="shared" si="119"/>
        <v>music</v>
      </c>
      <c r="T1245" t="str">
        <f t="shared" si="114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4">
        <f t="shared" si="115"/>
        <v>41355.825497685182</v>
      </c>
      <c r="L1246" s="14">
        <f t="shared" si="116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7"/>
        <v>1.038</v>
      </c>
      <c r="R1246" s="8">
        <f t="shared" si="118"/>
        <v>46.133333333333333</v>
      </c>
      <c r="S1246" t="str">
        <f t="shared" si="119"/>
        <v>music</v>
      </c>
      <c r="T1246" t="str">
        <f t="shared" si="114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4">
        <f t="shared" si="115"/>
        <v>41774.599930555552</v>
      </c>
      <c r="L1247" s="14">
        <f t="shared" si="116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7"/>
        <v>1.2024999999999999</v>
      </c>
      <c r="R1247" s="8">
        <f t="shared" si="118"/>
        <v>141.47058823529412</v>
      </c>
      <c r="S1247" t="str">
        <f t="shared" si="119"/>
        <v>music</v>
      </c>
      <c r="T1247" t="str">
        <f t="shared" si="114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4">
        <f t="shared" si="115"/>
        <v>40838.043391203704</v>
      </c>
      <c r="L1248" s="14">
        <f t="shared" si="116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7"/>
        <v>1.17</v>
      </c>
      <c r="R1248" s="8">
        <f t="shared" si="118"/>
        <v>75.483870967741936</v>
      </c>
      <c r="S1248" t="str">
        <f t="shared" si="119"/>
        <v>music</v>
      </c>
      <c r="T1248" t="str">
        <f t="shared" si="114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4">
        <f t="shared" si="115"/>
        <v>41370.292303240742</v>
      </c>
      <c r="L1249" s="14">
        <f t="shared" si="116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7"/>
        <v>1.2214285714285715</v>
      </c>
      <c r="R1249" s="8">
        <f t="shared" si="118"/>
        <v>85.5</v>
      </c>
      <c r="S1249" t="str">
        <f t="shared" si="119"/>
        <v>music</v>
      </c>
      <c r="T1249" t="str">
        <f t="shared" si="114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4">
        <f t="shared" si="115"/>
        <v>41767.656863425924</v>
      </c>
      <c r="L1250" s="14">
        <f t="shared" si="116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7"/>
        <v>1.5164</v>
      </c>
      <c r="R1250" s="8">
        <f t="shared" si="118"/>
        <v>64.254237288135599</v>
      </c>
      <c r="S1250" t="str">
        <f t="shared" si="119"/>
        <v>music</v>
      </c>
      <c r="T1250" t="str">
        <f t="shared" si="114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4">
        <f t="shared" si="115"/>
        <v>41067.74086805556</v>
      </c>
      <c r="L1251" s="14">
        <f t="shared" si="116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7"/>
        <v>1.0444</v>
      </c>
      <c r="R1251" s="8">
        <f t="shared" si="118"/>
        <v>64.46913580246914</v>
      </c>
      <c r="S1251" t="str">
        <f t="shared" si="119"/>
        <v>music</v>
      </c>
      <c r="T1251" t="str">
        <f t="shared" si="114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4">
        <f t="shared" si="115"/>
        <v>41843.64271990741</v>
      </c>
      <c r="L1252" s="14">
        <f t="shared" si="116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7"/>
        <v>2.0015333333333332</v>
      </c>
      <c r="R1252" s="8">
        <f t="shared" si="118"/>
        <v>118.2007874015748</v>
      </c>
      <c r="S1252" t="str">
        <f t="shared" si="119"/>
        <v>music</v>
      </c>
      <c r="T1252" t="str">
        <f t="shared" si="114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4">
        <f t="shared" si="115"/>
        <v>40751.814432870371</v>
      </c>
      <c r="L1253" s="14">
        <f t="shared" si="116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7"/>
        <v>1.018</v>
      </c>
      <c r="R1253" s="8">
        <f t="shared" si="118"/>
        <v>82.540540540540547</v>
      </c>
      <c r="S1253" t="str">
        <f t="shared" si="119"/>
        <v>music</v>
      </c>
      <c r="T1253" t="str">
        <f t="shared" si="114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4">
        <f t="shared" si="115"/>
        <v>41543.988067129627</v>
      </c>
      <c r="L1254" s="14">
        <f t="shared" si="116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7"/>
        <v>1.3765714285714286</v>
      </c>
      <c r="R1254" s="8">
        <f t="shared" si="118"/>
        <v>34.170212765957444</v>
      </c>
      <c r="S1254" t="str">
        <f t="shared" si="119"/>
        <v>music</v>
      </c>
      <c r="T1254" t="str">
        <f t="shared" si="114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4">
        <f t="shared" si="115"/>
        <v>41855.783645833333</v>
      </c>
      <c r="L1255" s="14">
        <f t="shared" si="116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7"/>
        <v>3038.3319999999999</v>
      </c>
      <c r="R1255" s="8">
        <f t="shared" si="118"/>
        <v>42.73322081575246</v>
      </c>
      <c r="S1255" t="str">
        <f t="shared" si="119"/>
        <v>music</v>
      </c>
      <c r="T1255" t="str">
        <f t="shared" si="114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4">
        <f t="shared" si="115"/>
        <v>40487.621365740742</v>
      </c>
      <c r="L1256" s="14">
        <f t="shared" si="116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7"/>
        <v>1.9885074626865671</v>
      </c>
      <c r="R1256" s="8">
        <f t="shared" si="118"/>
        <v>94.489361702127653</v>
      </c>
      <c r="S1256" t="str">
        <f t="shared" si="119"/>
        <v>music</v>
      </c>
      <c r="T1256" t="str">
        <f t="shared" si="114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4">
        <f t="shared" si="115"/>
        <v>41579.845509259263</v>
      </c>
      <c r="L1257" s="14">
        <f t="shared" si="116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7"/>
        <v>2.0236666666666667</v>
      </c>
      <c r="R1257" s="8">
        <f t="shared" si="118"/>
        <v>55.697247706422019</v>
      </c>
      <c r="S1257" t="str">
        <f t="shared" si="119"/>
        <v>music</v>
      </c>
      <c r="T1257" t="str">
        <f t="shared" si="114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4">
        <f t="shared" si="115"/>
        <v>40921.919340277782</v>
      </c>
      <c r="L1258" s="14">
        <f t="shared" si="116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7"/>
        <v>1.1796376666666666</v>
      </c>
      <c r="R1258" s="8">
        <f t="shared" si="118"/>
        <v>98.030831024930734</v>
      </c>
      <c r="S1258" t="str">
        <f t="shared" si="119"/>
        <v>music</v>
      </c>
      <c r="T1258" t="str">
        <f t="shared" si="114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4">
        <f t="shared" si="115"/>
        <v>40587.085532407407</v>
      </c>
      <c r="L1259" s="14">
        <f t="shared" si="116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7"/>
        <v>2.9472727272727273</v>
      </c>
      <c r="R1259" s="8">
        <f t="shared" si="118"/>
        <v>92.102272727272734</v>
      </c>
      <c r="S1259" t="str">
        <f t="shared" si="119"/>
        <v>music</v>
      </c>
      <c r="T1259" t="str">
        <f t="shared" si="114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4">
        <f t="shared" si="115"/>
        <v>41487.611250000002</v>
      </c>
      <c r="L1260" s="14">
        <f t="shared" si="116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7"/>
        <v>2.1314633333333335</v>
      </c>
      <c r="R1260" s="8">
        <f t="shared" si="118"/>
        <v>38.175462686567165</v>
      </c>
      <c r="S1260" t="str">
        <f t="shared" si="119"/>
        <v>music</v>
      </c>
      <c r="T1260" t="str">
        <f t="shared" si="114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4">
        <f t="shared" si="115"/>
        <v>41766.970648148148</v>
      </c>
      <c r="L1261" s="14">
        <f t="shared" si="116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7"/>
        <v>1.0424</v>
      </c>
      <c r="R1261" s="8">
        <f t="shared" si="118"/>
        <v>27.145833333333332</v>
      </c>
      <c r="S1261" t="str">
        <f t="shared" si="119"/>
        <v>music</v>
      </c>
      <c r="T1261" t="str">
        <f t="shared" si="114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4">
        <f t="shared" si="115"/>
        <v>41666.842824074076</v>
      </c>
      <c r="L1262" s="14">
        <f t="shared" si="116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7"/>
        <v>1.1366666666666667</v>
      </c>
      <c r="R1262" s="8">
        <f t="shared" si="118"/>
        <v>50.689189189189186</v>
      </c>
      <c r="S1262" t="str">
        <f t="shared" si="119"/>
        <v>music</v>
      </c>
      <c r="T1262" t="str">
        <f t="shared" si="114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4">
        <f t="shared" si="115"/>
        <v>41638.342905092592</v>
      </c>
      <c r="L1263" s="14">
        <f t="shared" si="116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7"/>
        <v>1.0125</v>
      </c>
      <c r="R1263" s="8">
        <f t="shared" si="118"/>
        <v>38.942307692307693</v>
      </c>
      <c r="S1263" t="str">
        <f t="shared" si="119"/>
        <v>music</v>
      </c>
      <c r="T1263" t="str">
        <f t="shared" si="114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4">
        <f t="shared" si="115"/>
        <v>41656.762638888889</v>
      </c>
      <c r="L1264" s="14">
        <f t="shared" si="116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7"/>
        <v>1.2541538461538462</v>
      </c>
      <c r="R1264" s="8">
        <f t="shared" si="118"/>
        <v>77.638095238095232</v>
      </c>
      <c r="S1264" t="str">
        <f t="shared" si="119"/>
        <v>music</v>
      </c>
      <c r="T1264" t="str">
        <f t="shared" si="114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4">
        <f t="shared" si="115"/>
        <v>41692.084143518521</v>
      </c>
      <c r="L1265" s="14">
        <f t="shared" si="116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7"/>
        <v>1.19</v>
      </c>
      <c r="R1265" s="8">
        <f t="shared" si="118"/>
        <v>43.536585365853661</v>
      </c>
      <c r="S1265" t="str">
        <f t="shared" si="119"/>
        <v>music</v>
      </c>
      <c r="T1265" t="str">
        <f t="shared" si="114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4">
        <f t="shared" si="115"/>
        <v>41547.662997685184</v>
      </c>
      <c r="L1266" s="14">
        <f t="shared" si="116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7"/>
        <v>1.6646153846153846</v>
      </c>
      <c r="R1266" s="8">
        <f t="shared" si="118"/>
        <v>31.823529411764707</v>
      </c>
      <c r="S1266" t="str">
        <f t="shared" si="119"/>
        <v>music</v>
      </c>
      <c r="T1266" t="str">
        <f t="shared" si="114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4">
        <f t="shared" si="115"/>
        <v>40465.655266203699</v>
      </c>
      <c r="L1267" s="14">
        <f t="shared" si="116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7"/>
        <v>1.1914771428571429</v>
      </c>
      <c r="R1267" s="8">
        <f t="shared" si="118"/>
        <v>63.184393939393942</v>
      </c>
      <c r="S1267" t="str">
        <f t="shared" si="119"/>
        <v>music</v>
      </c>
      <c r="T1267" t="str">
        <f t="shared" si="114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4">
        <f t="shared" si="115"/>
        <v>41620.87667824074</v>
      </c>
      <c r="L1268" s="14">
        <f t="shared" si="116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7"/>
        <v>1.0047368421052632</v>
      </c>
      <c r="R1268" s="8">
        <f t="shared" si="118"/>
        <v>190.9</v>
      </c>
      <c r="S1268" t="str">
        <f t="shared" si="119"/>
        <v>music</v>
      </c>
      <c r="T1268" t="str">
        <f t="shared" si="114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4">
        <f t="shared" si="115"/>
        <v>41449.585162037038</v>
      </c>
      <c r="L1269" s="14">
        <f t="shared" si="116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7"/>
        <v>1.018</v>
      </c>
      <c r="R1269" s="8">
        <f t="shared" si="118"/>
        <v>140.85534591194968</v>
      </c>
      <c r="S1269" t="str">
        <f t="shared" si="119"/>
        <v>music</v>
      </c>
      <c r="T1269" t="str">
        <f t="shared" si="114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4">
        <f t="shared" si="115"/>
        <v>41507.845451388886</v>
      </c>
      <c r="L1270" s="14">
        <f t="shared" si="116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7"/>
        <v>1.1666666666666667</v>
      </c>
      <c r="R1270" s="8">
        <f t="shared" si="118"/>
        <v>76.92307692307692</v>
      </c>
      <c r="S1270" t="str">
        <f t="shared" si="119"/>
        <v>music</v>
      </c>
      <c r="T1270" t="str">
        <f t="shared" si="114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4">
        <f t="shared" si="115"/>
        <v>42445.823055555549</v>
      </c>
      <c r="L1271" s="14">
        <f t="shared" si="116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7"/>
        <v>1.0864893617021276</v>
      </c>
      <c r="R1271" s="8">
        <f t="shared" si="118"/>
        <v>99.15533980582525</v>
      </c>
      <c r="S1271" t="str">
        <f t="shared" si="119"/>
        <v>music</v>
      </c>
      <c r="T1271" t="str">
        <f t="shared" si="114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4">
        <f t="shared" si="115"/>
        <v>40933.856967592597</v>
      </c>
      <c r="L1272" s="14">
        <f t="shared" si="116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7"/>
        <v>1.1472</v>
      </c>
      <c r="R1272" s="8">
        <f t="shared" si="118"/>
        <v>67.881656804733723</v>
      </c>
      <c r="S1272" t="str">
        <f t="shared" si="119"/>
        <v>music</v>
      </c>
      <c r="T1272" t="str">
        <f t="shared" si="114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4">
        <f t="shared" si="115"/>
        <v>41561.683553240742</v>
      </c>
      <c r="L1273" s="14">
        <f t="shared" si="116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7"/>
        <v>1.018</v>
      </c>
      <c r="R1273" s="8">
        <f t="shared" si="118"/>
        <v>246.29032258064515</v>
      </c>
      <c r="S1273" t="str">
        <f t="shared" si="119"/>
        <v>music</v>
      </c>
      <c r="T1273" t="str">
        <f t="shared" si="114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4">
        <f t="shared" si="115"/>
        <v>40274.745127314818</v>
      </c>
      <c r="L1274" s="14">
        <f t="shared" si="116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7"/>
        <v>1.06</v>
      </c>
      <c r="R1274" s="8">
        <f t="shared" si="118"/>
        <v>189.28571428571428</v>
      </c>
      <c r="S1274" t="str">
        <f t="shared" si="119"/>
        <v>music</v>
      </c>
      <c r="T1274" t="str">
        <f t="shared" si="114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4">
        <f t="shared" si="115"/>
        <v>41852.730219907404</v>
      </c>
      <c r="L1275" s="14">
        <f t="shared" si="116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7"/>
        <v>1.0349999999999999</v>
      </c>
      <c r="R1275" s="8">
        <f t="shared" si="118"/>
        <v>76.666666666666671</v>
      </c>
      <c r="S1275" t="str">
        <f t="shared" si="119"/>
        <v>music</v>
      </c>
      <c r="T1275" t="str">
        <f t="shared" si="114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4">
        <f t="shared" si="115"/>
        <v>41116.690104166664</v>
      </c>
      <c r="L1276" s="14">
        <f t="shared" si="116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7"/>
        <v>1.5497535999999998</v>
      </c>
      <c r="R1276" s="8">
        <f t="shared" si="118"/>
        <v>82.963254817987149</v>
      </c>
      <c r="S1276" t="str">
        <f t="shared" si="119"/>
        <v>music</v>
      </c>
      <c r="T1276" t="str">
        <f t="shared" si="114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4">
        <f t="shared" si="115"/>
        <v>41458.867905092593</v>
      </c>
      <c r="L1277" s="14">
        <f t="shared" si="116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7"/>
        <v>1.6214066666666667</v>
      </c>
      <c r="R1277" s="8">
        <f t="shared" si="118"/>
        <v>62.522107969151669</v>
      </c>
      <c r="S1277" t="str">
        <f t="shared" si="119"/>
        <v>music</v>
      </c>
      <c r="T1277" t="str">
        <f t="shared" si="114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4">
        <f t="shared" si="115"/>
        <v>40007.704247685186</v>
      </c>
      <c r="L1278" s="14">
        <f t="shared" si="116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7"/>
        <v>1.0442100000000001</v>
      </c>
      <c r="R1278" s="8">
        <f t="shared" si="118"/>
        <v>46.06808823529412</v>
      </c>
      <c r="S1278" t="str">
        <f t="shared" si="119"/>
        <v>music</v>
      </c>
      <c r="T1278" t="str">
        <f t="shared" si="114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4">
        <f t="shared" si="115"/>
        <v>41121.561886574076</v>
      </c>
      <c r="L1279" s="14">
        <f t="shared" si="116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7"/>
        <v>1.0612433333333333</v>
      </c>
      <c r="R1279" s="8">
        <f t="shared" si="118"/>
        <v>38.543946731234868</v>
      </c>
      <c r="S1279" t="str">
        <f t="shared" si="119"/>
        <v>music</v>
      </c>
      <c r="T1279" t="str">
        <f t="shared" si="114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4">
        <f t="shared" si="115"/>
        <v>41786.555162037039</v>
      </c>
      <c r="L1280" s="14">
        <f t="shared" si="116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7"/>
        <v>1.5493846153846154</v>
      </c>
      <c r="R1280" s="8">
        <f t="shared" si="118"/>
        <v>53.005263157894738</v>
      </c>
      <c r="S1280" t="str">
        <f t="shared" si="119"/>
        <v>music</v>
      </c>
      <c r="T1280" t="str">
        <f t="shared" si="114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4">
        <f t="shared" si="115"/>
        <v>41682.099189814813</v>
      </c>
      <c r="L1281" s="14">
        <f t="shared" si="116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7"/>
        <v>1.1077157238734421</v>
      </c>
      <c r="R1281" s="8">
        <f t="shared" si="118"/>
        <v>73.355396825396824</v>
      </c>
      <c r="S1281" t="str">
        <f t="shared" si="119"/>
        <v>music</v>
      </c>
      <c r="T1281" t="str">
        <f t="shared" si="114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4">
        <f t="shared" si="115"/>
        <v>40513.757569444446</v>
      </c>
      <c r="L1282" s="14">
        <f t="shared" si="116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117"/>
        <v>1.1091186666666666</v>
      </c>
      <c r="R1282" s="8">
        <f t="shared" si="118"/>
        <v>127.97523076923076</v>
      </c>
      <c r="S1282" t="str">
        <f t="shared" si="119"/>
        <v>music</v>
      </c>
      <c r="T1282" t="str">
        <f t="shared" ref="T1282:T1345" si="120">RIGHT(P1282,LEN(P1282)-FIND("/",P1282))</f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4">
        <f t="shared" ref="K1283:K1346" si="121">(((J1283/60)/60)/24)+DATE(1970,1,1)</f>
        <v>41463.743472222224</v>
      </c>
      <c r="L1283" s="14">
        <f t="shared" ref="L1283:L1346" si="122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123">E1283/D1283</f>
        <v>1.1071428571428572</v>
      </c>
      <c r="R1283" s="8">
        <f t="shared" ref="R1283:R1346" si="124">E1283/N1283</f>
        <v>104.72972972972973</v>
      </c>
      <c r="S1283" t="str">
        <f t="shared" ref="S1283:S1346" si="125">LEFT(P1283,FIND("/",P1283)-1)</f>
        <v>music</v>
      </c>
      <c r="T1283" t="str">
        <f t="shared" si="120"/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4">
        <f t="shared" si="121"/>
        <v>41586.475173611114</v>
      </c>
      <c r="L1284" s="14">
        <f t="shared" si="122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3"/>
        <v>1.2361333333333333</v>
      </c>
      <c r="R1284" s="8">
        <f t="shared" si="124"/>
        <v>67.671532846715323</v>
      </c>
      <c r="S1284" t="str">
        <f t="shared" si="125"/>
        <v>music</v>
      </c>
      <c r="T1284" t="str">
        <f t="shared" si="120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4">
        <f t="shared" si="121"/>
        <v>41320.717465277776</v>
      </c>
      <c r="L1285" s="14">
        <f t="shared" si="122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3"/>
        <v>2.1105</v>
      </c>
      <c r="R1285" s="8">
        <f t="shared" si="124"/>
        <v>95.931818181818187</v>
      </c>
      <c r="S1285" t="str">
        <f t="shared" si="125"/>
        <v>music</v>
      </c>
      <c r="T1285" t="str">
        <f t="shared" si="120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4">
        <f t="shared" si="121"/>
        <v>42712.23474537037</v>
      </c>
      <c r="L1286" s="14">
        <f t="shared" si="122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3"/>
        <v>1.01</v>
      </c>
      <c r="R1286" s="8">
        <f t="shared" si="124"/>
        <v>65.161290322580641</v>
      </c>
      <c r="S1286" t="str">
        <f t="shared" si="125"/>
        <v>theater</v>
      </c>
      <c r="T1286" t="str">
        <f t="shared" si="120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4">
        <f t="shared" si="121"/>
        <v>42160.583043981482</v>
      </c>
      <c r="L1287" s="14">
        <f t="shared" si="122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3"/>
        <v>1.0165</v>
      </c>
      <c r="R1287" s="8">
        <f t="shared" si="124"/>
        <v>32.269841269841272</v>
      </c>
      <c r="S1287" t="str">
        <f t="shared" si="125"/>
        <v>theater</v>
      </c>
      <c r="T1287" t="str">
        <f t="shared" si="120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4">
        <f t="shared" si="121"/>
        <v>42039.384571759263</v>
      </c>
      <c r="L1288" s="14">
        <f t="shared" si="122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3"/>
        <v>1.0833333333333333</v>
      </c>
      <c r="R1288" s="8">
        <f t="shared" si="124"/>
        <v>81.25</v>
      </c>
      <c r="S1288" t="str">
        <f t="shared" si="125"/>
        <v>theater</v>
      </c>
      <c r="T1288" t="str">
        <f t="shared" si="120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4">
        <f t="shared" si="121"/>
        <v>42107.621018518519</v>
      </c>
      <c r="L1289" s="14">
        <f t="shared" si="122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3"/>
        <v>2.42</v>
      </c>
      <c r="R1289" s="8">
        <f t="shared" si="124"/>
        <v>24.2</v>
      </c>
      <c r="S1289" t="str">
        <f t="shared" si="125"/>
        <v>theater</v>
      </c>
      <c r="T1289" t="str">
        <f t="shared" si="120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4">
        <f t="shared" si="121"/>
        <v>42561.154664351852</v>
      </c>
      <c r="L1290" s="14">
        <f t="shared" si="122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3"/>
        <v>1.0044999999999999</v>
      </c>
      <c r="R1290" s="8">
        <f t="shared" si="124"/>
        <v>65.868852459016395</v>
      </c>
      <c r="S1290" t="str">
        <f t="shared" si="125"/>
        <v>theater</v>
      </c>
      <c r="T1290" t="str">
        <f t="shared" si="120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4">
        <f t="shared" si="121"/>
        <v>42709.134780092587</v>
      </c>
      <c r="L1291" s="14">
        <f t="shared" si="122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3"/>
        <v>1.2506666666666666</v>
      </c>
      <c r="R1291" s="8">
        <f t="shared" si="124"/>
        <v>36.07692307692308</v>
      </c>
      <c r="S1291" t="str">
        <f t="shared" si="125"/>
        <v>theater</v>
      </c>
      <c r="T1291" t="str">
        <f t="shared" si="120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4">
        <f t="shared" si="121"/>
        <v>42086.614942129629</v>
      </c>
      <c r="L1292" s="14">
        <f t="shared" si="122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3"/>
        <v>1.0857142857142856</v>
      </c>
      <c r="R1292" s="8">
        <f t="shared" si="124"/>
        <v>44.186046511627907</v>
      </c>
      <c r="S1292" t="str">
        <f t="shared" si="125"/>
        <v>theater</v>
      </c>
      <c r="T1292" t="str">
        <f t="shared" si="120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4">
        <f t="shared" si="121"/>
        <v>42064.652673611112</v>
      </c>
      <c r="L1293" s="14">
        <f t="shared" si="122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3"/>
        <v>1.4570000000000001</v>
      </c>
      <c r="R1293" s="8">
        <f t="shared" si="124"/>
        <v>104.07142857142857</v>
      </c>
      <c r="S1293" t="str">
        <f t="shared" si="125"/>
        <v>theater</v>
      </c>
      <c r="T1293" t="str">
        <f t="shared" si="120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4">
        <f t="shared" si="121"/>
        <v>42256.764212962968</v>
      </c>
      <c r="L1294" s="14">
        <f t="shared" si="122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3"/>
        <v>1.1000000000000001</v>
      </c>
      <c r="R1294" s="8">
        <f t="shared" si="124"/>
        <v>35.96153846153846</v>
      </c>
      <c r="S1294" t="str">
        <f t="shared" si="125"/>
        <v>theater</v>
      </c>
      <c r="T1294" t="str">
        <f t="shared" si="120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4">
        <f t="shared" si="121"/>
        <v>42292.701053240744</v>
      </c>
      <c r="L1295" s="14">
        <f t="shared" si="122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3"/>
        <v>1.0223333333333333</v>
      </c>
      <c r="R1295" s="8">
        <f t="shared" si="124"/>
        <v>127.79166666666667</v>
      </c>
      <c r="S1295" t="str">
        <f t="shared" si="125"/>
        <v>theater</v>
      </c>
      <c r="T1295" t="str">
        <f t="shared" si="120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4">
        <f t="shared" si="121"/>
        <v>42278.453668981485</v>
      </c>
      <c r="L1296" s="14">
        <f t="shared" si="122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3"/>
        <v>1.22</v>
      </c>
      <c r="R1296" s="8">
        <f t="shared" si="124"/>
        <v>27.727272727272727</v>
      </c>
      <c r="S1296" t="str">
        <f t="shared" si="125"/>
        <v>theater</v>
      </c>
      <c r="T1296" t="str">
        <f t="shared" si="120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4">
        <f t="shared" si="121"/>
        <v>42184.572881944448</v>
      </c>
      <c r="L1297" s="14">
        <f t="shared" si="122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3"/>
        <v>1.0196000000000001</v>
      </c>
      <c r="R1297" s="8">
        <f t="shared" si="124"/>
        <v>39.828125</v>
      </c>
      <c r="S1297" t="str">
        <f t="shared" si="125"/>
        <v>theater</v>
      </c>
      <c r="T1297" t="str">
        <f t="shared" si="120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4">
        <f t="shared" si="121"/>
        <v>42423.050613425927</v>
      </c>
      <c r="L1298" s="14">
        <f t="shared" si="122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3"/>
        <v>1.411764705882353</v>
      </c>
      <c r="R1298" s="8">
        <f t="shared" si="124"/>
        <v>52.173913043478258</v>
      </c>
      <c r="S1298" t="str">
        <f t="shared" si="125"/>
        <v>theater</v>
      </c>
      <c r="T1298" t="str">
        <f t="shared" si="120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4">
        <f t="shared" si="121"/>
        <v>42461.747199074074</v>
      </c>
      <c r="L1299" s="14">
        <f t="shared" si="122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3"/>
        <v>1.0952500000000001</v>
      </c>
      <c r="R1299" s="8">
        <f t="shared" si="124"/>
        <v>92.037815126050418</v>
      </c>
      <c r="S1299" t="str">
        <f t="shared" si="125"/>
        <v>theater</v>
      </c>
      <c r="T1299" t="str">
        <f t="shared" si="120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4">
        <f t="shared" si="121"/>
        <v>42458.680925925932</v>
      </c>
      <c r="L1300" s="14">
        <f t="shared" si="122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3"/>
        <v>1.0465</v>
      </c>
      <c r="R1300" s="8">
        <f t="shared" si="124"/>
        <v>63.424242424242422</v>
      </c>
      <c r="S1300" t="str">
        <f t="shared" si="125"/>
        <v>theater</v>
      </c>
      <c r="T1300" t="str">
        <f t="shared" si="120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4">
        <f t="shared" si="121"/>
        <v>42169.814340277779</v>
      </c>
      <c r="L1301" s="14">
        <f t="shared" si="122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3"/>
        <v>1.24</v>
      </c>
      <c r="R1301" s="8">
        <f t="shared" si="124"/>
        <v>135.625</v>
      </c>
      <c r="S1301" t="str">
        <f t="shared" si="125"/>
        <v>theater</v>
      </c>
      <c r="T1301" t="str">
        <f t="shared" si="120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4">
        <f t="shared" si="121"/>
        <v>42483.675208333334</v>
      </c>
      <c r="L1302" s="14">
        <f t="shared" si="122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3"/>
        <v>1.35</v>
      </c>
      <c r="R1302" s="8">
        <f t="shared" si="124"/>
        <v>168.75</v>
      </c>
      <c r="S1302" t="str">
        <f t="shared" si="125"/>
        <v>theater</v>
      </c>
      <c r="T1302" t="str">
        <f t="shared" si="120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4">
        <f t="shared" si="121"/>
        <v>42195.749745370369</v>
      </c>
      <c r="L1303" s="14">
        <f t="shared" si="122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3"/>
        <v>1.0275000000000001</v>
      </c>
      <c r="R1303" s="8">
        <f t="shared" si="124"/>
        <v>70.862068965517238</v>
      </c>
      <c r="S1303" t="str">
        <f t="shared" si="125"/>
        <v>theater</v>
      </c>
      <c r="T1303" t="str">
        <f t="shared" si="120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4">
        <f t="shared" si="121"/>
        <v>42675.057997685188</v>
      </c>
      <c r="L1304" s="14">
        <f t="shared" si="122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3"/>
        <v>1</v>
      </c>
      <c r="R1304" s="8">
        <f t="shared" si="124"/>
        <v>50</v>
      </c>
      <c r="S1304" t="str">
        <f t="shared" si="125"/>
        <v>theater</v>
      </c>
      <c r="T1304" t="str">
        <f t="shared" si="120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4">
        <f t="shared" si="121"/>
        <v>42566.441203703704</v>
      </c>
      <c r="L1305" s="14">
        <f t="shared" si="122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3"/>
        <v>1.3026085714285716</v>
      </c>
      <c r="R1305" s="8">
        <f t="shared" si="124"/>
        <v>42.214166666666671</v>
      </c>
      <c r="S1305" t="str">
        <f t="shared" si="125"/>
        <v>theater</v>
      </c>
      <c r="T1305" t="str">
        <f t="shared" si="120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4">
        <f t="shared" si="121"/>
        <v>42747.194502314815</v>
      </c>
      <c r="L1306" s="14">
        <f t="shared" si="122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3"/>
        <v>0.39627499999999999</v>
      </c>
      <c r="R1306" s="8">
        <f t="shared" si="124"/>
        <v>152.41346153846155</v>
      </c>
      <c r="S1306" t="str">
        <f t="shared" si="125"/>
        <v>technology</v>
      </c>
      <c r="T1306" t="str">
        <f t="shared" si="120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4">
        <f t="shared" si="121"/>
        <v>42543.665601851855</v>
      </c>
      <c r="L1307" s="14">
        <f t="shared" si="122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3"/>
        <v>0.25976666666666665</v>
      </c>
      <c r="R1307" s="8">
        <f t="shared" si="124"/>
        <v>90.616279069767444</v>
      </c>
      <c r="S1307" t="str">
        <f t="shared" si="125"/>
        <v>technology</v>
      </c>
      <c r="T1307" t="str">
        <f t="shared" si="120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4">
        <f t="shared" si="121"/>
        <v>41947.457569444443</v>
      </c>
      <c r="L1308" s="14">
        <f t="shared" si="122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3"/>
        <v>0.65246363636363636</v>
      </c>
      <c r="R1308" s="8">
        <f t="shared" si="124"/>
        <v>201.60393258426967</v>
      </c>
      <c r="S1308" t="str">
        <f t="shared" si="125"/>
        <v>technology</v>
      </c>
      <c r="T1308" t="str">
        <f t="shared" si="120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4">
        <f t="shared" si="121"/>
        <v>42387.503229166665</v>
      </c>
      <c r="L1309" s="14">
        <f t="shared" si="122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3"/>
        <v>0.11514000000000001</v>
      </c>
      <c r="R1309" s="8">
        <f t="shared" si="124"/>
        <v>127.93333333333334</v>
      </c>
      <c r="S1309" t="str">
        <f t="shared" si="125"/>
        <v>technology</v>
      </c>
      <c r="T1309" t="str">
        <f t="shared" si="120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4">
        <f t="shared" si="121"/>
        <v>42611.613564814819</v>
      </c>
      <c r="L1310" s="14">
        <f t="shared" si="122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3"/>
        <v>0.11360000000000001</v>
      </c>
      <c r="R1310" s="8">
        <f t="shared" si="124"/>
        <v>29.894736842105264</v>
      </c>
      <c r="S1310" t="str">
        <f t="shared" si="125"/>
        <v>technology</v>
      </c>
      <c r="T1310" t="str">
        <f t="shared" si="120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4">
        <f t="shared" si="121"/>
        <v>42257.882731481484</v>
      </c>
      <c r="L1311" s="14">
        <f t="shared" si="122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3"/>
        <v>1.1199130434782609</v>
      </c>
      <c r="R1311" s="8">
        <f t="shared" si="124"/>
        <v>367.97142857142859</v>
      </c>
      <c r="S1311" t="str">
        <f t="shared" si="125"/>
        <v>technology</v>
      </c>
      <c r="T1311" t="str">
        <f t="shared" si="120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4">
        <f t="shared" si="121"/>
        <v>42556.667245370365</v>
      </c>
      <c r="L1312" s="14">
        <f t="shared" si="122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3"/>
        <v>0.155</v>
      </c>
      <c r="R1312" s="8">
        <f t="shared" si="124"/>
        <v>129.16666666666666</v>
      </c>
      <c r="S1312" t="str">
        <f t="shared" si="125"/>
        <v>technology</v>
      </c>
      <c r="T1312" t="str">
        <f t="shared" si="120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4">
        <f t="shared" si="121"/>
        <v>42669.802303240736</v>
      </c>
      <c r="L1313" s="14">
        <f t="shared" si="122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3"/>
        <v>0.32028000000000001</v>
      </c>
      <c r="R1313" s="8">
        <f t="shared" si="124"/>
        <v>800.7</v>
      </c>
      <c r="S1313" t="str">
        <f t="shared" si="125"/>
        <v>technology</v>
      </c>
      <c r="T1313" t="str">
        <f t="shared" si="120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4">
        <f t="shared" si="121"/>
        <v>42082.702800925923</v>
      </c>
      <c r="L1314" s="14">
        <f t="shared" si="122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3"/>
        <v>6.0869565217391303E-3</v>
      </c>
      <c r="R1314" s="8">
        <f t="shared" si="124"/>
        <v>28</v>
      </c>
      <c r="S1314" t="str">
        <f t="shared" si="125"/>
        <v>technology</v>
      </c>
      <c r="T1314" t="str">
        <f t="shared" si="120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4">
        <f t="shared" si="121"/>
        <v>42402.709652777776</v>
      </c>
      <c r="L1315" s="14">
        <f t="shared" si="122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3"/>
        <v>0.31114999999999998</v>
      </c>
      <c r="R1315" s="8">
        <f t="shared" si="124"/>
        <v>102.01639344262296</v>
      </c>
      <c r="S1315" t="str">
        <f t="shared" si="125"/>
        <v>technology</v>
      </c>
      <c r="T1315" t="str">
        <f t="shared" si="120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4">
        <f t="shared" si="121"/>
        <v>42604.669675925921</v>
      </c>
      <c r="L1316" s="14">
        <f t="shared" si="122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3"/>
        <v>1.1266666666666666E-2</v>
      </c>
      <c r="R1316" s="8">
        <f t="shared" si="124"/>
        <v>184.36363636363637</v>
      </c>
      <c r="S1316" t="str">
        <f t="shared" si="125"/>
        <v>technology</v>
      </c>
      <c r="T1316" t="str">
        <f t="shared" si="120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4">
        <f t="shared" si="121"/>
        <v>42278.498240740737</v>
      </c>
      <c r="L1317" s="14">
        <f t="shared" si="122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3"/>
        <v>0.40404000000000001</v>
      </c>
      <c r="R1317" s="8">
        <f t="shared" si="124"/>
        <v>162.91935483870967</v>
      </c>
      <c r="S1317" t="str">
        <f t="shared" si="125"/>
        <v>technology</v>
      </c>
      <c r="T1317" t="str">
        <f t="shared" si="120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4">
        <f t="shared" si="121"/>
        <v>42393.961909722217</v>
      </c>
      <c r="L1318" s="14">
        <f t="shared" si="122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3"/>
        <v>1.3333333333333333E-5</v>
      </c>
      <c r="R1318" s="8">
        <f t="shared" si="124"/>
        <v>1</v>
      </c>
      <c r="S1318" t="str">
        <f t="shared" si="125"/>
        <v>technology</v>
      </c>
      <c r="T1318" t="str">
        <f t="shared" si="120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4">
        <f t="shared" si="121"/>
        <v>42520.235486111109</v>
      </c>
      <c r="L1319" s="14">
        <f t="shared" si="122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3"/>
        <v>5.7334999999999997E-2</v>
      </c>
      <c r="R1319" s="8">
        <f t="shared" si="124"/>
        <v>603.52631578947364</v>
      </c>
      <c r="S1319" t="str">
        <f t="shared" si="125"/>
        <v>technology</v>
      </c>
      <c r="T1319" t="str">
        <f t="shared" si="120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4">
        <f t="shared" si="121"/>
        <v>41985.043657407412</v>
      </c>
      <c r="L1320" s="14">
        <f t="shared" si="122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3"/>
        <v>0.15325</v>
      </c>
      <c r="R1320" s="8">
        <f t="shared" si="124"/>
        <v>45.407407407407405</v>
      </c>
      <c r="S1320" t="str">
        <f t="shared" si="125"/>
        <v>technology</v>
      </c>
      <c r="T1320" t="str">
        <f t="shared" si="120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4">
        <f t="shared" si="121"/>
        <v>41816.812094907407</v>
      </c>
      <c r="L1321" s="14">
        <f t="shared" si="122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3"/>
        <v>0.15103448275862069</v>
      </c>
      <c r="R1321" s="8">
        <f t="shared" si="124"/>
        <v>97.333333333333329</v>
      </c>
      <c r="S1321" t="str">
        <f t="shared" si="125"/>
        <v>technology</v>
      </c>
      <c r="T1321" t="str">
        <f t="shared" si="120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4">
        <f t="shared" si="121"/>
        <v>42705.690347222218</v>
      </c>
      <c r="L1322" s="14">
        <f t="shared" si="122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3"/>
        <v>5.0299999999999997E-3</v>
      </c>
      <c r="R1322" s="8">
        <f t="shared" si="124"/>
        <v>167.66666666666666</v>
      </c>
      <c r="S1322" t="str">
        <f t="shared" si="125"/>
        <v>technology</v>
      </c>
      <c r="T1322" t="str">
        <f t="shared" si="120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4">
        <f t="shared" si="121"/>
        <v>42697.74927083333</v>
      </c>
      <c r="L1323" s="14">
        <f t="shared" si="122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3"/>
        <v>1.3028138528138528E-2</v>
      </c>
      <c r="R1323" s="8">
        <f t="shared" si="124"/>
        <v>859.85714285714289</v>
      </c>
      <c r="S1323" t="str">
        <f t="shared" si="125"/>
        <v>technology</v>
      </c>
      <c r="T1323" t="str">
        <f t="shared" si="120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4">
        <f t="shared" si="121"/>
        <v>42115.656539351854</v>
      </c>
      <c r="L1324" s="14">
        <f t="shared" si="122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3"/>
        <v>3.0285714285714286E-3</v>
      </c>
      <c r="R1324" s="8">
        <f t="shared" si="124"/>
        <v>26.5</v>
      </c>
      <c r="S1324" t="str">
        <f t="shared" si="125"/>
        <v>technology</v>
      </c>
      <c r="T1324" t="str">
        <f t="shared" si="120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4">
        <f t="shared" si="121"/>
        <v>42451.698449074072</v>
      </c>
      <c r="L1325" s="14">
        <f t="shared" si="122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3"/>
        <v>8.8800000000000004E-2</v>
      </c>
      <c r="R1325" s="8">
        <f t="shared" si="124"/>
        <v>30.272727272727273</v>
      </c>
      <c r="S1325" t="str">
        <f t="shared" si="125"/>
        <v>technology</v>
      </c>
      <c r="T1325" t="str">
        <f t="shared" si="120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4">
        <f t="shared" si="121"/>
        <v>42626.633703703701</v>
      </c>
      <c r="L1326" s="14">
        <f t="shared" si="122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3"/>
        <v>9.8400000000000001E-2</v>
      </c>
      <c r="R1326" s="8">
        <f t="shared" si="124"/>
        <v>54.666666666666664</v>
      </c>
      <c r="S1326" t="str">
        <f t="shared" si="125"/>
        <v>technology</v>
      </c>
      <c r="T1326" t="str">
        <f t="shared" si="120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4">
        <f t="shared" si="121"/>
        <v>42704.086053240739</v>
      </c>
      <c r="L1327" s="14">
        <f t="shared" si="122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3"/>
        <v>2.4299999999999999E-2</v>
      </c>
      <c r="R1327" s="8">
        <f t="shared" si="124"/>
        <v>60.75</v>
      </c>
      <c r="S1327" t="str">
        <f t="shared" si="125"/>
        <v>technology</v>
      </c>
      <c r="T1327" t="str">
        <f t="shared" si="120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4">
        <f t="shared" si="121"/>
        <v>41974.791990740734</v>
      </c>
      <c r="L1328" s="14">
        <f t="shared" si="122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3"/>
        <v>1.1299999999999999E-2</v>
      </c>
      <c r="R1328" s="8">
        <f t="shared" si="124"/>
        <v>102.72727272727273</v>
      </c>
      <c r="S1328" t="str">
        <f t="shared" si="125"/>
        <v>technology</v>
      </c>
      <c r="T1328" t="str">
        <f t="shared" si="120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4">
        <f t="shared" si="121"/>
        <v>42123.678645833337</v>
      </c>
      <c r="L1329" s="14">
        <f t="shared" si="122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3"/>
        <v>3.5520833333333335E-2</v>
      </c>
      <c r="R1329" s="8">
        <f t="shared" si="124"/>
        <v>41.585365853658537</v>
      </c>
      <c r="S1329" t="str">
        <f t="shared" si="125"/>
        <v>technology</v>
      </c>
      <c r="T1329" t="str">
        <f t="shared" si="120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4">
        <f t="shared" si="121"/>
        <v>42612.642754629633</v>
      </c>
      <c r="L1330" s="14">
        <f t="shared" si="122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3"/>
        <v>2.3306666666666667E-2</v>
      </c>
      <c r="R1330" s="8">
        <f t="shared" si="124"/>
        <v>116.53333333333333</v>
      </c>
      <c r="S1330" t="str">
        <f t="shared" si="125"/>
        <v>technology</v>
      </c>
      <c r="T1330" t="str">
        <f t="shared" si="120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4">
        <f t="shared" si="121"/>
        <v>41935.221585648149</v>
      </c>
      <c r="L1331" s="14">
        <f t="shared" si="122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3"/>
        <v>8.1600000000000006E-3</v>
      </c>
      <c r="R1331" s="8">
        <f t="shared" si="124"/>
        <v>45.333333333333336</v>
      </c>
      <c r="S1331" t="str">
        <f t="shared" si="125"/>
        <v>technology</v>
      </c>
      <c r="T1331" t="str">
        <f t="shared" si="120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4">
        <f t="shared" si="121"/>
        <v>42522.276724537034</v>
      </c>
      <c r="L1332" s="14">
        <f t="shared" si="122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3"/>
        <v>0.22494285714285714</v>
      </c>
      <c r="R1332" s="8">
        <f t="shared" si="124"/>
        <v>157.46</v>
      </c>
      <c r="S1332" t="str">
        <f t="shared" si="125"/>
        <v>technology</v>
      </c>
      <c r="T1332" t="str">
        <f t="shared" si="120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4">
        <f t="shared" si="121"/>
        <v>42569.50409722222</v>
      </c>
      <c r="L1333" s="14">
        <f t="shared" si="122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3"/>
        <v>1.3668E-2</v>
      </c>
      <c r="R1333" s="8">
        <f t="shared" si="124"/>
        <v>100.5</v>
      </c>
      <c r="S1333" t="str">
        <f t="shared" si="125"/>
        <v>technology</v>
      </c>
      <c r="T1333" t="str">
        <f t="shared" si="120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4">
        <f t="shared" si="121"/>
        <v>42732.060277777782</v>
      </c>
      <c r="L1334" s="14">
        <f t="shared" si="122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3"/>
        <v>0</v>
      </c>
      <c r="R1334" s="8" t="e">
        <f t="shared" si="124"/>
        <v>#DIV/0!</v>
      </c>
      <c r="S1334" t="str">
        <f t="shared" si="125"/>
        <v>technology</v>
      </c>
      <c r="T1334" t="str">
        <f t="shared" si="120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4">
        <f t="shared" si="121"/>
        <v>41806.106770833336</v>
      </c>
      <c r="L1335" s="14">
        <f t="shared" si="122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3"/>
        <v>0</v>
      </c>
      <c r="R1335" s="8" t="e">
        <f t="shared" si="124"/>
        <v>#DIV/0!</v>
      </c>
      <c r="S1335" t="str">
        <f t="shared" si="125"/>
        <v>technology</v>
      </c>
      <c r="T1335" t="str">
        <f t="shared" si="120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4">
        <f t="shared" si="121"/>
        <v>42410.774155092593</v>
      </c>
      <c r="L1336" s="14">
        <f t="shared" si="122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3"/>
        <v>0.10754135338345865</v>
      </c>
      <c r="R1336" s="8">
        <f t="shared" si="124"/>
        <v>51.822463768115945</v>
      </c>
      <c r="S1336" t="str">
        <f t="shared" si="125"/>
        <v>technology</v>
      </c>
      <c r="T1336" t="str">
        <f t="shared" si="120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4">
        <f t="shared" si="121"/>
        <v>42313.936365740738</v>
      </c>
      <c r="L1337" s="14">
        <f t="shared" si="122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3"/>
        <v>0.1976</v>
      </c>
      <c r="R1337" s="8">
        <f t="shared" si="124"/>
        <v>308.75</v>
      </c>
      <c r="S1337" t="str">
        <f t="shared" si="125"/>
        <v>technology</v>
      </c>
      <c r="T1337" t="str">
        <f t="shared" si="120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4">
        <f t="shared" si="121"/>
        <v>41955.863750000004</v>
      </c>
      <c r="L1338" s="14">
        <f t="shared" si="122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3"/>
        <v>0.84946999999999995</v>
      </c>
      <c r="R1338" s="8">
        <f t="shared" si="124"/>
        <v>379.22767857142856</v>
      </c>
      <c r="S1338" t="str">
        <f t="shared" si="125"/>
        <v>technology</v>
      </c>
      <c r="T1338" t="str">
        <f t="shared" si="120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4">
        <f t="shared" si="121"/>
        <v>42767.577303240745</v>
      </c>
      <c r="L1339" s="14">
        <f t="shared" si="122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3"/>
        <v>0.49381999999999998</v>
      </c>
      <c r="R1339" s="8">
        <f t="shared" si="124"/>
        <v>176.36428571428573</v>
      </c>
      <c r="S1339" t="str">
        <f t="shared" si="125"/>
        <v>technology</v>
      </c>
      <c r="T1339" t="str">
        <f t="shared" si="120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4">
        <f t="shared" si="121"/>
        <v>42188.803622685184</v>
      </c>
      <c r="L1340" s="14">
        <f t="shared" si="122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3"/>
        <v>3.3033333333333331E-2</v>
      </c>
      <c r="R1340" s="8">
        <f t="shared" si="124"/>
        <v>66.066666666666663</v>
      </c>
      <c r="S1340" t="str">
        <f t="shared" si="125"/>
        <v>technology</v>
      </c>
      <c r="T1340" t="str">
        <f t="shared" si="120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4">
        <f t="shared" si="121"/>
        <v>41936.647164351853</v>
      </c>
      <c r="L1341" s="14">
        <f t="shared" si="122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3"/>
        <v>6.6339999999999996E-2</v>
      </c>
      <c r="R1341" s="8">
        <f t="shared" si="124"/>
        <v>89.648648648648646</v>
      </c>
      <c r="S1341" t="str">
        <f t="shared" si="125"/>
        <v>technology</v>
      </c>
      <c r="T1341" t="str">
        <f t="shared" si="120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4">
        <f t="shared" si="121"/>
        <v>41836.595520833333</v>
      </c>
      <c r="L1342" s="14">
        <f t="shared" si="122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3"/>
        <v>0</v>
      </c>
      <c r="R1342" s="8" t="e">
        <f t="shared" si="124"/>
        <v>#DIV/0!</v>
      </c>
      <c r="S1342" t="str">
        <f t="shared" si="125"/>
        <v>technology</v>
      </c>
      <c r="T1342" t="str">
        <f t="shared" si="120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4">
        <f t="shared" si="121"/>
        <v>42612.624039351853</v>
      </c>
      <c r="L1343" s="14">
        <f t="shared" si="122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3"/>
        <v>0.7036</v>
      </c>
      <c r="R1343" s="8">
        <f t="shared" si="124"/>
        <v>382.39130434782606</v>
      </c>
      <c r="S1343" t="str">
        <f t="shared" si="125"/>
        <v>technology</v>
      </c>
      <c r="T1343" t="str">
        <f t="shared" si="120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4">
        <f t="shared" si="121"/>
        <v>42172.816423611104</v>
      </c>
      <c r="L1344" s="14">
        <f t="shared" si="122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3"/>
        <v>2E-3</v>
      </c>
      <c r="R1344" s="8">
        <f t="shared" si="124"/>
        <v>100</v>
      </c>
      <c r="S1344" t="str">
        <f t="shared" si="125"/>
        <v>technology</v>
      </c>
      <c r="T1344" t="str">
        <f t="shared" si="120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4">
        <f t="shared" si="121"/>
        <v>42542.526423611111</v>
      </c>
      <c r="L1345" s="14">
        <f t="shared" si="122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3"/>
        <v>1.02298</v>
      </c>
      <c r="R1345" s="8">
        <f t="shared" si="124"/>
        <v>158.35603715170279</v>
      </c>
      <c r="S1345" t="str">
        <f t="shared" si="125"/>
        <v>technology</v>
      </c>
      <c r="T1345" t="str">
        <f t="shared" si="120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4">
        <f t="shared" si="121"/>
        <v>42522.789803240739</v>
      </c>
      <c r="L1346" s="14">
        <f t="shared" si="122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123"/>
        <v>3.7773333333333334</v>
      </c>
      <c r="R1346" s="8">
        <f t="shared" si="124"/>
        <v>40.762589928057551</v>
      </c>
      <c r="S1346" t="str">
        <f t="shared" si="125"/>
        <v>publishing</v>
      </c>
      <c r="T1346" t="str">
        <f t="shared" ref="T1346:T1409" si="126">RIGHT(P1346,LEN(P1346)-FIND("/",P1346))</f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4">
        <f t="shared" ref="K1347:K1410" si="127">(((J1347/60)/60)/24)+DATE(1970,1,1)</f>
        <v>41799.814340277779</v>
      </c>
      <c r="L1347" s="14">
        <f t="shared" ref="L1347:L1410" si="128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129">E1347/D1347</f>
        <v>1.25</v>
      </c>
      <c r="R1347" s="8">
        <f t="shared" ref="R1347:R1410" si="130">E1347/N1347</f>
        <v>53.571428571428569</v>
      </c>
      <c r="S1347" t="str">
        <f t="shared" ref="S1347:S1410" si="131">LEFT(P1347,FIND("/",P1347)-1)</f>
        <v>publishing</v>
      </c>
      <c r="T1347" t="str">
        <f t="shared" si="126"/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4">
        <f t="shared" si="127"/>
        <v>41422.075821759259</v>
      </c>
      <c r="L1348" s="14">
        <f t="shared" si="128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9"/>
        <v>1.473265306122449</v>
      </c>
      <c r="R1348" s="8">
        <f t="shared" si="130"/>
        <v>48.449664429530202</v>
      </c>
      <c r="S1348" t="str">
        <f t="shared" si="131"/>
        <v>publishing</v>
      </c>
      <c r="T1348" t="str">
        <f t="shared" si="126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4">
        <f t="shared" si="127"/>
        <v>42040.638020833328</v>
      </c>
      <c r="L1349" s="14">
        <f t="shared" si="128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9"/>
        <v>1.022</v>
      </c>
      <c r="R1349" s="8">
        <f t="shared" si="130"/>
        <v>82.41935483870968</v>
      </c>
      <c r="S1349" t="str">
        <f t="shared" si="131"/>
        <v>publishing</v>
      </c>
      <c r="T1349" t="str">
        <f t="shared" si="126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4">
        <f t="shared" si="127"/>
        <v>41963.506168981476</v>
      </c>
      <c r="L1350" s="14">
        <f t="shared" si="128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9"/>
        <v>1.018723404255319</v>
      </c>
      <c r="R1350" s="8">
        <f t="shared" si="130"/>
        <v>230.19230769230768</v>
      </c>
      <c r="S1350" t="str">
        <f t="shared" si="131"/>
        <v>publishing</v>
      </c>
      <c r="T1350" t="str">
        <f t="shared" si="126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4">
        <f t="shared" si="127"/>
        <v>42317.33258101852</v>
      </c>
      <c r="L1351" s="14">
        <f t="shared" si="128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9"/>
        <v>2.0419999999999998</v>
      </c>
      <c r="R1351" s="8">
        <f t="shared" si="130"/>
        <v>59.360465116279073</v>
      </c>
      <c r="S1351" t="str">
        <f t="shared" si="131"/>
        <v>publishing</v>
      </c>
      <c r="T1351" t="str">
        <f t="shared" si="126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4">
        <f t="shared" si="127"/>
        <v>42334.013124999998</v>
      </c>
      <c r="L1352" s="14">
        <f t="shared" si="128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9"/>
        <v>1.0405</v>
      </c>
      <c r="R1352" s="8">
        <f t="shared" si="130"/>
        <v>66.698717948717942</v>
      </c>
      <c r="S1352" t="str">
        <f t="shared" si="131"/>
        <v>publishing</v>
      </c>
      <c r="T1352" t="str">
        <f t="shared" si="126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4">
        <f t="shared" si="127"/>
        <v>42382.74009259259</v>
      </c>
      <c r="L1353" s="14">
        <f t="shared" si="128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9"/>
        <v>1.0126500000000001</v>
      </c>
      <c r="R1353" s="8">
        <f t="shared" si="130"/>
        <v>168.77500000000001</v>
      </c>
      <c r="S1353" t="str">
        <f t="shared" si="131"/>
        <v>publishing</v>
      </c>
      <c r="T1353" t="str">
        <f t="shared" si="126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4">
        <f t="shared" si="127"/>
        <v>42200.578310185185</v>
      </c>
      <c r="L1354" s="14">
        <f t="shared" si="128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9"/>
        <v>1.3613999999999999</v>
      </c>
      <c r="R1354" s="8">
        <f t="shared" si="130"/>
        <v>59.973568281938327</v>
      </c>
      <c r="S1354" t="str">
        <f t="shared" si="131"/>
        <v>publishing</v>
      </c>
      <c r="T1354" t="str">
        <f t="shared" si="126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4">
        <f t="shared" si="127"/>
        <v>41309.11791666667</v>
      </c>
      <c r="L1355" s="14">
        <f t="shared" si="128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9"/>
        <v>1.3360000000000001</v>
      </c>
      <c r="R1355" s="8">
        <f t="shared" si="130"/>
        <v>31.80952380952381</v>
      </c>
      <c r="S1355" t="str">
        <f t="shared" si="131"/>
        <v>publishing</v>
      </c>
      <c r="T1355" t="str">
        <f t="shared" si="126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4">
        <f t="shared" si="127"/>
        <v>42502.807627314818</v>
      </c>
      <c r="L1356" s="14">
        <f t="shared" si="128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9"/>
        <v>1.3025</v>
      </c>
      <c r="R1356" s="8">
        <f t="shared" si="130"/>
        <v>24.421875</v>
      </c>
      <c r="S1356" t="str">
        <f t="shared" si="131"/>
        <v>publishing</v>
      </c>
      <c r="T1356" t="str">
        <f t="shared" si="126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4">
        <f t="shared" si="127"/>
        <v>41213.254687499997</v>
      </c>
      <c r="L1357" s="14">
        <f t="shared" si="128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9"/>
        <v>1.2267999999999999</v>
      </c>
      <c r="R1357" s="8">
        <f t="shared" si="130"/>
        <v>25.347107438016529</v>
      </c>
      <c r="S1357" t="str">
        <f t="shared" si="131"/>
        <v>publishing</v>
      </c>
      <c r="T1357" t="str">
        <f t="shared" si="126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4">
        <f t="shared" si="127"/>
        <v>41430.038888888892</v>
      </c>
      <c r="L1358" s="14">
        <f t="shared" si="128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9"/>
        <v>1.8281058823529412</v>
      </c>
      <c r="R1358" s="8">
        <f t="shared" si="130"/>
        <v>71.443218390804603</v>
      </c>
      <c r="S1358" t="str">
        <f t="shared" si="131"/>
        <v>publishing</v>
      </c>
      <c r="T1358" t="str">
        <f t="shared" si="126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4">
        <f t="shared" si="127"/>
        <v>41304.962233796294</v>
      </c>
      <c r="L1359" s="14">
        <f t="shared" si="128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9"/>
        <v>1.2529999999999999</v>
      </c>
      <c r="R1359" s="8">
        <f t="shared" si="130"/>
        <v>38.553846153846152</v>
      </c>
      <c r="S1359" t="str">
        <f t="shared" si="131"/>
        <v>publishing</v>
      </c>
      <c r="T1359" t="str">
        <f t="shared" si="126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4">
        <f t="shared" si="127"/>
        <v>40689.570868055554</v>
      </c>
      <c r="L1360" s="14">
        <f t="shared" si="128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9"/>
        <v>1.1166666666666667</v>
      </c>
      <c r="R1360" s="8">
        <f t="shared" si="130"/>
        <v>68.367346938775512</v>
      </c>
      <c r="S1360" t="str">
        <f t="shared" si="131"/>
        <v>publishing</v>
      </c>
      <c r="T1360" t="str">
        <f t="shared" si="126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4">
        <f t="shared" si="127"/>
        <v>40668.814699074072</v>
      </c>
      <c r="L1361" s="14">
        <f t="shared" si="128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9"/>
        <v>1.1575757575757575</v>
      </c>
      <c r="R1361" s="8">
        <f t="shared" si="130"/>
        <v>40.210526315789473</v>
      </c>
      <c r="S1361" t="str">
        <f t="shared" si="131"/>
        <v>publishing</v>
      </c>
      <c r="T1361" t="str">
        <f t="shared" si="126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4">
        <f t="shared" si="127"/>
        <v>41095.900694444441</v>
      </c>
      <c r="L1362" s="14">
        <f t="shared" si="128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9"/>
        <v>1.732</v>
      </c>
      <c r="R1362" s="8">
        <f t="shared" si="130"/>
        <v>32.074074074074076</v>
      </c>
      <c r="S1362" t="str">
        <f t="shared" si="131"/>
        <v>publishing</v>
      </c>
      <c r="T1362" t="str">
        <f t="shared" si="126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4">
        <f t="shared" si="127"/>
        <v>41781.717268518521</v>
      </c>
      <c r="L1363" s="14">
        <f t="shared" si="128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9"/>
        <v>1.2598333333333334</v>
      </c>
      <c r="R1363" s="8">
        <f t="shared" si="130"/>
        <v>28.632575757575758</v>
      </c>
      <c r="S1363" t="str">
        <f t="shared" si="131"/>
        <v>publishing</v>
      </c>
      <c r="T1363" t="str">
        <f t="shared" si="126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4">
        <f t="shared" si="127"/>
        <v>41464.934386574074</v>
      </c>
      <c r="L1364" s="14">
        <f t="shared" si="128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9"/>
        <v>1.091</v>
      </c>
      <c r="R1364" s="8">
        <f t="shared" si="130"/>
        <v>43.64</v>
      </c>
      <c r="S1364" t="str">
        <f t="shared" si="131"/>
        <v>publishing</v>
      </c>
      <c r="T1364" t="str">
        <f t="shared" si="126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4">
        <f t="shared" si="127"/>
        <v>42396.8440625</v>
      </c>
      <c r="L1365" s="14">
        <f t="shared" si="128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9"/>
        <v>1</v>
      </c>
      <c r="R1365" s="8">
        <f t="shared" si="130"/>
        <v>40</v>
      </c>
      <c r="S1365" t="str">
        <f t="shared" si="131"/>
        <v>publishing</v>
      </c>
      <c r="T1365" t="str">
        <f t="shared" si="126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4">
        <f t="shared" si="127"/>
        <v>41951.695671296293</v>
      </c>
      <c r="L1366" s="14">
        <f t="shared" si="128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9"/>
        <v>1.1864285714285714</v>
      </c>
      <c r="R1366" s="8">
        <f t="shared" si="130"/>
        <v>346.04166666666669</v>
      </c>
      <c r="S1366" t="str">
        <f t="shared" si="131"/>
        <v>music</v>
      </c>
      <c r="T1366" t="str">
        <f t="shared" si="126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4">
        <f t="shared" si="127"/>
        <v>42049.733240740738</v>
      </c>
      <c r="L1367" s="14">
        <f t="shared" si="128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9"/>
        <v>1.0026666666666666</v>
      </c>
      <c r="R1367" s="8">
        <f t="shared" si="130"/>
        <v>81.739130434782609</v>
      </c>
      <c r="S1367" t="str">
        <f t="shared" si="131"/>
        <v>music</v>
      </c>
      <c r="T1367" t="str">
        <f t="shared" si="126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4">
        <f t="shared" si="127"/>
        <v>41924.996099537035</v>
      </c>
      <c r="L1368" s="14">
        <f t="shared" si="128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9"/>
        <v>1.2648920000000001</v>
      </c>
      <c r="R1368" s="8">
        <f t="shared" si="130"/>
        <v>64.535306122448986</v>
      </c>
      <c r="S1368" t="str">
        <f t="shared" si="131"/>
        <v>music</v>
      </c>
      <c r="T1368" t="str">
        <f t="shared" si="126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4">
        <f t="shared" si="127"/>
        <v>42292.002893518518</v>
      </c>
      <c r="L1369" s="14">
        <f t="shared" si="128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9"/>
        <v>1.1426000000000001</v>
      </c>
      <c r="R1369" s="8">
        <f t="shared" si="130"/>
        <v>63.477777777777774</v>
      </c>
      <c r="S1369" t="str">
        <f t="shared" si="131"/>
        <v>music</v>
      </c>
      <c r="T1369" t="str">
        <f t="shared" si="126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4">
        <f t="shared" si="127"/>
        <v>42146.190902777773</v>
      </c>
      <c r="L1370" s="14">
        <f t="shared" si="128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9"/>
        <v>1.107</v>
      </c>
      <c r="R1370" s="8">
        <f t="shared" si="130"/>
        <v>63.620689655172413</v>
      </c>
      <c r="S1370" t="str">
        <f t="shared" si="131"/>
        <v>music</v>
      </c>
      <c r="T1370" t="str">
        <f t="shared" si="126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4">
        <f t="shared" si="127"/>
        <v>41710.594282407408</v>
      </c>
      <c r="L1371" s="14">
        <f t="shared" si="128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9"/>
        <v>1.0534805315203954</v>
      </c>
      <c r="R1371" s="8">
        <f t="shared" si="130"/>
        <v>83.967068965517228</v>
      </c>
      <c r="S1371" t="str">
        <f t="shared" si="131"/>
        <v>music</v>
      </c>
      <c r="T1371" t="str">
        <f t="shared" si="126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4">
        <f t="shared" si="127"/>
        <v>41548.00335648148</v>
      </c>
      <c r="L1372" s="14">
        <f t="shared" si="128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9"/>
        <v>1.0366666666666666</v>
      </c>
      <c r="R1372" s="8">
        <f t="shared" si="130"/>
        <v>77.75</v>
      </c>
      <c r="S1372" t="str">
        <f t="shared" si="131"/>
        <v>music</v>
      </c>
      <c r="T1372" t="str">
        <f t="shared" si="126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4">
        <f t="shared" si="127"/>
        <v>42101.758587962962</v>
      </c>
      <c r="L1373" s="14">
        <f t="shared" si="128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9"/>
        <v>1.0708672667523933</v>
      </c>
      <c r="R1373" s="8">
        <f t="shared" si="130"/>
        <v>107.07142857142857</v>
      </c>
      <c r="S1373" t="str">
        <f t="shared" si="131"/>
        <v>music</v>
      </c>
      <c r="T1373" t="str">
        <f t="shared" si="126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4">
        <f t="shared" si="127"/>
        <v>41072.739953703705</v>
      </c>
      <c r="L1374" s="14">
        <f t="shared" si="128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9"/>
        <v>1.24</v>
      </c>
      <c r="R1374" s="8">
        <f t="shared" si="130"/>
        <v>38.75</v>
      </c>
      <c r="S1374" t="str">
        <f t="shared" si="131"/>
        <v>music</v>
      </c>
      <c r="T1374" t="str">
        <f t="shared" si="126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4">
        <f t="shared" si="127"/>
        <v>42704.95177083333</v>
      </c>
      <c r="L1375" s="14">
        <f t="shared" si="128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9"/>
        <v>1.0501</v>
      </c>
      <c r="R1375" s="8">
        <f t="shared" si="130"/>
        <v>201.94230769230768</v>
      </c>
      <c r="S1375" t="str">
        <f t="shared" si="131"/>
        <v>music</v>
      </c>
      <c r="T1375" t="str">
        <f t="shared" si="126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4">
        <f t="shared" si="127"/>
        <v>42424.161898148144</v>
      </c>
      <c r="L1376" s="14">
        <f t="shared" si="128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9"/>
        <v>1.8946666666666667</v>
      </c>
      <c r="R1376" s="8">
        <f t="shared" si="130"/>
        <v>43.060606060606062</v>
      </c>
      <c r="S1376" t="str">
        <f t="shared" si="131"/>
        <v>music</v>
      </c>
      <c r="T1376" t="str">
        <f t="shared" si="126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4">
        <f t="shared" si="127"/>
        <v>42720.066192129627</v>
      </c>
      <c r="L1377" s="14">
        <f t="shared" si="128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9"/>
        <v>1.7132499999999999</v>
      </c>
      <c r="R1377" s="8">
        <f t="shared" si="130"/>
        <v>62.871559633027523</v>
      </c>
      <c r="S1377" t="str">
        <f t="shared" si="131"/>
        <v>music</v>
      </c>
      <c r="T1377" t="str">
        <f t="shared" si="126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4">
        <f t="shared" si="127"/>
        <v>42677.669050925921</v>
      </c>
      <c r="L1378" s="14">
        <f t="shared" si="128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9"/>
        <v>2.5248648648648651</v>
      </c>
      <c r="R1378" s="8">
        <f t="shared" si="130"/>
        <v>55.607142857142854</v>
      </c>
      <c r="S1378" t="str">
        <f t="shared" si="131"/>
        <v>music</v>
      </c>
      <c r="T1378" t="str">
        <f t="shared" si="126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4">
        <f t="shared" si="127"/>
        <v>42747.219560185185</v>
      </c>
      <c r="L1379" s="14">
        <f t="shared" si="128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9"/>
        <v>1.1615384615384616</v>
      </c>
      <c r="R1379" s="8">
        <f t="shared" si="130"/>
        <v>48.70967741935484</v>
      </c>
      <c r="S1379" t="str">
        <f t="shared" si="131"/>
        <v>music</v>
      </c>
      <c r="T1379" t="str">
        <f t="shared" si="126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4">
        <f t="shared" si="127"/>
        <v>42568.759374999994</v>
      </c>
      <c r="L1380" s="14">
        <f t="shared" si="128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9"/>
        <v>2.0335000000000001</v>
      </c>
      <c r="R1380" s="8">
        <f t="shared" si="130"/>
        <v>30.578947368421051</v>
      </c>
      <c r="S1380" t="str">
        <f t="shared" si="131"/>
        <v>music</v>
      </c>
      <c r="T1380" t="str">
        <f t="shared" si="126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4">
        <f t="shared" si="127"/>
        <v>42130.491620370376</v>
      </c>
      <c r="L1381" s="14">
        <f t="shared" si="128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9"/>
        <v>1.1160000000000001</v>
      </c>
      <c r="R1381" s="8">
        <f t="shared" si="130"/>
        <v>73.907284768211923</v>
      </c>
      <c r="S1381" t="str">
        <f t="shared" si="131"/>
        <v>music</v>
      </c>
      <c r="T1381" t="str">
        <f t="shared" si="126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4">
        <f t="shared" si="127"/>
        <v>42141.762800925921</v>
      </c>
      <c r="L1382" s="14">
        <f t="shared" si="128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9"/>
        <v>4.24</v>
      </c>
      <c r="R1382" s="8">
        <f t="shared" si="130"/>
        <v>21.2</v>
      </c>
      <c r="S1382" t="str">
        <f t="shared" si="131"/>
        <v>music</v>
      </c>
      <c r="T1382" t="str">
        <f t="shared" si="126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4">
        <f t="shared" si="127"/>
        <v>42703.214409722219</v>
      </c>
      <c r="L1383" s="14">
        <f t="shared" si="128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9"/>
        <v>1.071</v>
      </c>
      <c r="R1383" s="8">
        <f t="shared" si="130"/>
        <v>73.356164383561648</v>
      </c>
      <c r="S1383" t="str">
        <f t="shared" si="131"/>
        <v>music</v>
      </c>
      <c r="T1383" t="str">
        <f t="shared" si="126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4">
        <f t="shared" si="127"/>
        <v>41370.800185185188</v>
      </c>
      <c r="L1384" s="14">
        <f t="shared" si="128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9"/>
        <v>1.043625</v>
      </c>
      <c r="R1384" s="8">
        <f t="shared" si="130"/>
        <v>56.412162162162161</v>
      </c>
      <c r="S1384" t="str">
        <f t="shared" si="131"/>
        <v>music</v>
      </c>
      <c r="T1384" t="str">
        <f t="shared" si="126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4">
        <f t="shared" si="127"/>
        <v>42707.074976851851</v>
      </c>
      <c r="L1385" s="14">
        <f t="shared" si="128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9"/>
        <v>2.124090909090909</v>
      </c>
      <c r="R1385" s="8">
        <f t="shared" si="130"/>
        <v>50.247311827956992</v>
      </c>
      <c r="S1385" t="str">
        <f t="shared" si="131"/>
        <v>music</v>
      </c>
      <c r="T1385" t="str">
        <f t="shared" si="126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4">
        <f t="shared" si="127"/>
        <v>42160.735208333332</v>
      </c>
      <c r="L1386" s="14">
        <f t="shared" si="128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9"/>
        <v>1.2408571428571429</v>
      </c>
      <c r="R1386" s="8">
        <f t="shared" si="130"/>
        <v>68.936507936507937</v>
      </c>
      <c r="S1386" t="str">
        <f t="shared" si="131"/>
        <v>music</v>
      </c>
      <c r="T1386" t="str">
        <f t="shared" si="126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4">
        <f t="shared" si="127"/>
        <v>42433.688900462963</v>
      </c>
      <c r="L1387" s="14">
        <f t="shared" si="128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9"/>
        <v>1.10406125</v>
      </c>
      <c r="R1387" s="8">
        <f t="shared" si="130"/>
        <v>65.914104477611943</v>
      </c>
      <c r="S1387" t="str">
        <f t="shared" si="131"/>
        <v>music</v>
      </c>
      <c r="T1387" t="str">
        <f t="shared" si="126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4">
        <f t="shared" si="127"/>
        <v>42184.646863425922</v>
      </c>
      <c r="L1388" s="14">
        <f t="shared" si="128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9"/>
        <v>2.1875</v>
      </c>
      <c r="R1388" s="8">
        <f t="shared" si="130"/>
        <v>62.5</v>
      </c>
      <c r="S1388" t="str">
        <f t="shared" si="131"/>
        <v>music</v>
      </c>
      <c r="T1388" t="str">
        <f t="shared" si="126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4">
        <f t="shared" si="127"/>
        <v>42126.92123842593</v>
      </c>
      <c r="L1389" s="14">
        <f t="shared" si="128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9"/>
        <v>1.36625</v>
      </c>
      <c r="R1389" s="8">
        <f t="shared" si="130"/>
        <v>70.064102564102569</v>
      </c>
      <c r="S1389" t="str">
        <f t="shared" si="131"/>
        <v>music</v>
      </c>
      <c r="T1389" t="str">
        <f t="shared" si="126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4">
        <f t="shared" si="127"/>
        <v>42634.614780092597</v>
      </c>
      <c r="L1390" s="14">
        <f t="shared" si="128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9"/>
        <v>1.348074</v>
      </c>
      <c r="R1390" s="8">
        <f t="shared" si="130"/>
        <v>60.181874999999998</v>
      </c>
      <c r="S1390" t="str">
        <f t="shared" si="131"/>
        <v>music</v>
      </c>
      <c r="T1390" t="str">
        <f t="shared" si="126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4">
        <f t="shared" si="127"/>
        <v>42565.480983796297</v>
      </c>
      <c r="L1391" s="14">
        <f t="shared" si="128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9"/>
        <v>1.454</v>
      </c>
      <c r="R1391" s="8">
        <f t="shared" si="130"/>
        <v>21.382352941176471</v>
      </c>
      <c r="S1391" t="str">
        <f t="shared" si="131"/>
        <v>music</v>
      </c>
      <c r="T1391" t="str">
        <f t="shared" si="126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4">
        <f t="shared" si="127"/>
        <v>42087.803310185183</v>
      </c>
      <c r="L1392" s="14">
        <f t="shared" si="128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9"/>
        <v>1.0910714285714285</v>
      </c>
      <c r="R1392" s="8">
        <f t="shared" si="130"/>
        <v>160.78947368421052</v>
      </c>
      <c r="S1392" t="str">
        <f t="shared" si="131"/>
        <v>music</v>
      </c>
      <c r="T1392" t="str">
        <f t="shared" si="126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4">
        <f t="shared" si="127"/>
        <v>42193.650671296295</v>
      </c>
      <c r="L1393" s="14">
        <f t="shared" si="128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9"/>
        <v>1.1020000000000001</v>
      </c>
      <c r="R1393" s="8">
        <f t="shared" si="130"/>
        <v>42.384615384615387</v>
      </c>
      <c r="S1393" t="str">
        <f t="shared" si="131"/>
        <v>music</v>
      </c>
      <c r="T1393" t="str">
        <f t="shared" si="126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4">
        <f t="shared" si="127"/>
        <v>42401.154930555553</v>
      </c>
      <c r="L1394" s="14">
        <f t="shared" si="128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9"/>
        <v>1.1364000000000001</v>
      </c>
      <c r="R1394" s="8">
        <f t="shared" si="130"/>
        <v>27.317307692307693</v>
      </c>
      <c r="S1394" t="str">
        <f t="shared" si="131"/>
        <v>music</v>
      </c>
      <c r="T1394" t="str">
        <f t="shared" si="126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4">
        <f t="shared" si="127"/>
        <v>42553.681979166664</v>
      </c>
      <c r="L1395" s="14">
        <f t="shared" si="128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9"/>
        <v>1.0235000000000001</v>
      </c>
      <c r="R1395" s="8">
        <f t="shared" si="130"/>
        <v>196.82692307692307</v>
      </c>
      <c r="S1395" t="str">
        <f t="shared" si="131"/>
        <v>music</v>
      </c>
      <c r="T1395" t="str">
        <f t="shared" si="126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4">
        <f t="shared" si="127"/>
        <v>42752.144976851851</v>
      </c>
      <c r="L1396" s="14">
        <f t="shared" si="128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9"/>
        <v>1.2213333333333334</v>
      </c>
      <c r="R1396" s="8">
        <f t="shared" si="130"/>
        <v>53.882352941176471</v>
      </c>
      <c r="S1396" t="str">
        <f t="shared" si="131"/>
        <v>music</v>
      </c>
      <c r="T1396" t="str">
        <f t="shared" si="126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4">
        <f t="shared" si="127"/>
        <v>42719.90834490741</v>
      </c>
      <c r="L1397" s="14">
        <f t="shared" si="128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9"/>
        <v>1.1188571428571428</v>
      </c>
      <c r="R1397" s="8">
        <f t="shared" si="130"/>
        <v>47.756097560975611</v>
      </c>
      <c r="S1397" t="str">
        <f t="shared" si="131"/>
        <v>music</v>
      </c>
      <c r="T1397" t="str">
        <f t="shared" si="126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4">
        <f t="shared" si="127"/>
        <v>42018.99863425926</v>
      </c>
      <c r="L1398" s="14">
        <f t="shared" si="128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9"/>
        <v>1.073</v>
      </c>
      <c r="R1398" s="8">
        <f t="shared" si="130"/>
        <v>88.191780821917803</v>
      </c>
      <c r="S1398" t="str">
        <f t="shared" si="131"/>
        <v>music</v>
      </c>
      <c r="T1398" t="str">
        <f t="shared" si="126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4">
        <f t="shared" si="127"/>
        <v>42640.917939814812</v>
      </c>
      <c r="L1399" s="14">
        <f t="shared" si="128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9"/>
        <v>1.1385000000000001</v>
      </c>
      <c r="R1399" s="8">
        <f t="shared" si="130"/>
        <v>72.056962025316452</v>
      </c>
      <c r="S1399" t="str">
        <f t="shared" si="131"/>
        <v>music</v>
      </c>
      <c r="T1399" t="str">
        <f t="shared" si="126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4">
        <f t="shared" si="127"/>
        <v>42526.874236111107</v>
      </c>
      <c r="L1400" s="14">
        <f t="shared" si="128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9"/>
        <v>1.0968181818181819</v>
      </c>
      <c r="R1400" s="8">
        <f t="shared" si="130"/>
        <v>74.246153846153845</v>
      </c>
      <c r="S1400" t="str">
        <f t="shared" si="131"/>
        <v>music</v>
      </c>
      <c r="T1400" t="str">
        <f t="shared" si="126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4">
        <f t="shared" si="127"/>
        <v>41889.004317129627</v>
      </c>
      <c r="L1401" s="14">
        <f t="shared" si="128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9"/>
        <v>1.2614444444444444</v>
      </c>
      <c r="R1401" s="8">
        <f t="shared" si="130"/>
        <v>61.701086956521742</v>
      </c>
      <c r="S1401" t="str">
        <f t="shared" si="131"/>
        <v>music</v>
      </c>
      <c r="T1401" t="str">
        <f t="shared" si="126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4">
        <f t="shared" si="127"/>
        <v>42498.341122685189</v>
      </c>
      <c r="L1402" s="14">
        <f t="shared" si="128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9"/>
        <v>1.6742857142857144</v>
      </c>
      <c r="R1402" s="8">
        <f t="shared" si="130"/>
        <v>17.235294117647058</v>
      </c>
      <c r="S1402" t="str">
        <f t="shared" si="131"/>
        <v>music</v>
      </c>
      <c r="T1402" t="str">
        <f t="shared" si="126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4">
        <f t="shared" si="127"/>
        <v>41399.99622685185</v>
      </c>
      <c r="L1403" s="14">
        <f t="shared" si="128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9"/>
        <v>4.9652000000000003</v>
      </c>
      <c r="R1403" s="8">
        <f t="shared" si="130"/>
        <v>51.720833333333331</v>
      </c>
      <c r="S1403" t="str">
        <f t="shared" si="131"/>
        <v>music</v>
      </c>
      <c r="T1403" t="str">
        <f t="shared" si="126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4">
        <f t="shared" si="127"/>
        <v>42065.053368055553</v>
      </c>
      <c r="L1404" s="14">
        <f t="shared" si="128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9"/>
        <v>1.0915999999999999</v>
      </c>
      <c r="R1404" s="8">
        <f t="shared" si="130"/>
        <v>24.150442477876105</v>
      </c>
      <c r="S1404" t="str">
        <f t="shared" si="131"/>
        <v>music</v>
      </c>
      <c r="T1404" t="str">
        <f t="shared" si="126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4">
        <f t="shared" si="127"/>
        <v>41451.062905092593</v>
      </c>
      <c r="L1405" s="14">
        <f t="shared" si="128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9"/>
        <v>1.0257499999999999</v>
      </c>
      <c r="R1405" s="8">
        <f t="shared" si="130"/>
        <v>62.166666666666664</v>
      </c>
      <c r="S1405" t="str">
        <f t="shared" si="131"/>
        <v>music</v>
      </c>
      <c r="T1405" t="str">
        <f t="shared" si="126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4">
        <f t="shared" si="127"/>
        <v>42032.510243055556</v>
      </c>
      <c r="L1406" s="14">
        <f t="shared" si="128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9"/>
        <v>1.6620689655172414E-2</v>
      </c>
      <c r="R1406" s="8">
        <f t="shared" si="130"/>
        <v>48.2</v>
      </c>
      <c r="S1406" t="str">
        <f t="shared" si="131"/>
        <v>publishing</v>
      </c>
      <c r="T1406" t="str">
        <f t="shared" si="126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4">
        <f t="shared" si="127"/>
        <v>41941.680567129632</v>
      </c>
      <c r="L1407" s="14">
        <f t="shared" si="128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9"/>
        <v>4.1999999999999997E-3</v>
      </c>
      <c r="R1407" s="8">
        <f t="shared" si="130"/>
        <v>6.1764705882352944</v>
      </c>
      <c r="S1407" t="str">
        <f t="shared" si="131"/>
        <v>publishing</v>
      </c>
      <c r="T1407" t="str">
        <f t="shared" si="126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4">
        <f t="shared" si="127"/>
        <v>42297.432951388888</v>
      </c>
      <c r="L1408" s="14">
        <f t="shared" si="128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9"/>
        <v>1.25E-3</v>
      </c>
      <c r="R1408" s="8">
        <f t="shared" si="130"/>
        <v>5</v>
      </c>
      <c r="S1408" t="str">
        <f t="shared" si="131"/>
        <v>publishing</v>
      </c>
      <c r="T1408" t="str">
        <f t="shared" si="126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4">
        <f t="shared" si="127"/>
        <v>41838.536782407406</v>
      </c>
      <c r="L1409" s="14">
        <f t="shared" si="128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9"/>
        <v>5.0000000000000001E-3</v>
      </c>
      <c r="R1409" s="8">
        <f t="shared" si="130"/>
        <v>7.5</v>
      </c>
      <c r="S1409" t="str">
        <f t="shared" si="131"/>
        <v>publishing</v>
      </c>
      <c r="T1409" t="str">
        <f t="shared" si="126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4">
        <f t="shared" si="127"/>
        <v>42291.872175925921</v>
      </c>
      <c r="L1410" s="14">
        <f t="shared" si="128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129"/>
        <v>7.1999999999999995E-2</v>
      </c>
      <c r="R1410" s="8">
        <f t="shared" si="130"/>
        <v>12</v>
      </c>
      <c r="S1410" t="str">
        <f t="shared" si="131"/>
        <v>publishing</v>
      </c>
      <c r="T1410" t="str">
        <f t="shared" ref="T1410:T1473" si="132">RIGHT(P1410,LEN(P1410)-FIND("/",P1410))</f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4">
        <f t="shared" ref="K1411:K1474" si="133">(((J1411/60)/60)/24)+DATE(1970,1,1)</f>
        <v>41945.133506944447</v>
      </c>
      <c r="L1411" s="14">
        <f t="shared" ref="L1411:L1474" si="134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135">E1411/D1411</f>
        <v>0</v>
      </c>
      <c r="R1411" s="8" t="e">
        <f t="shared" ref="R1411:R1474" si="136">E1411/N1411</f>
        <v>#DIV/0!</v>
      </c>
      <c r="S1411" t="str">
        <f t="shared" ref="S1411:S1474" si="137">LEFT(P1411,FIND("/",P1411)-1)</f>
        <v>publishing</v>
      </c>
      <c r="T1411" t="str">
        <f t="shared" si="132"/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4">
        <f t="shared" si="133"/>
        <v>42479.318518518514</v>
      </c>
      <c r="L1412" s="14">
        <f t="shared" si="134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5"/>
        <v>1.6666666666666666E-4</v>
      </c>
      <c r="R1412" s="8">
        <f t="shared" si="136"/>
        <v>1</v>
      </c>
      <c r="S1412" t="str">
        <f t="shared" si="137"/>
        <v>publishing</v>
      </c>
      <c r="T1412" t="str">
        <f t="shared" si="132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4">
        <f t="shared" si="133"/>
        <v>42013.059027777781</v>
      </c>
      <c r="L1413" s="14">
        <f t="shared" si="134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5"/>
        <v>2.3333333333333335E-3</v>
      </c>
      <c r="R1413" s="8">
        <f t="shared" si="136"/>
        <v>2.3333333333333335</v>
      </c>
      <c r="S1413" t="str">
        <f t="shared" si="137"/>
        <v>publishing</v>
      </c>
      <c r="T1413" t="str">
        <f t="shared" si="132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4">
        <f t="shared" si="133"/>
        <v>41947.063645833332</v>
      </c>
      <c r="L1414" s="14">
        <f t="shared" si="134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5"/>
        <v>4.5714285714285714E-2</v>
      </c>
      <c r="R1414" s="8">
        <f t="shared" si="136"/>
        <v>24.615384615384617</v>
      </c>
      <c r="S1414" t="str">
        <f t="shared" si="137"/>
        <v>publishing</v>
      </c>
      <c r="T1414" t="str">
        <f t="shared" si="132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4">
        <f t="shared" si="133"/>
        <v>42360.437152777777</v>
      </c>
      <c r="L1415" s="14">
        <f t="shared" si="134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5"/>
        <v>0.05</v>
      </c>
      <c r="R1415" s="8">
        <f t="shared" si="136"/>
        <v>100</v>
      </c>
      <c r="S1415" t="str">
        <f t="shared" si="137"/>
        <v>publishing</v>
      </c>
      <c r="T1415" t="str">
        <f t="shared" si="132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4">
        <f t="shared" si="133"/>
        <v>42708.25309027778</v>
      </c>
      <c r="L1416" s="14">
        <f t="shared" si="134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5"/>
        <v>2E-3</v>
      </c>
      <c r="R1416" s="8">
        <f t="shared" si="136"/>
        <v>1</v>
      </c>
      <c r="S1416" t="str">
        <f t="shared" si="137"/>
        <v>publishing</v>
      </c>
      <c r="T1416" t="str">
        <f t="shared" si="132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4">
        <f t="shared" si="133"/>
        <v>42192.675821759258</v>
      </c>
      <c r="L1417" s="14">
        <f t="shared" si="134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5"/>
        <v>0.18181818181818182</v>
      </c>
      <c r="R1417" s="8">
        <f t="shared" si="136"/>
        <v>88.888888888888886</v>
      </c>
      <c r="S1417" t="str">
        <f t="shared" si="137"/>
        <v>publishing</v>
      </c>
      <c r="T1417" t="str">
        <f t="shared" si="132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4">
        <f t="shared" si="133"/>
        <v>42299.926145833335</v>
      </c>
      <c r="L1418" s="14">
        <f t="shared" si="134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5"/>
        <v>0</v>
      </c>
      <c r="R1418" s="8" t="e">
        <f t="shared" si="136"/>
        <v>#DIV/0!</v>
      </c>
      <c r="S1418" t="str">
        <f t="shared" si="137"/>
        <v>publishing</v>
      </c>
      <c r="T1418" t="str">
        <f t="shared" si="132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4">
        <f t="shared" si="133"/>
        <v>42232.15016203704</v>
      </c>
      <c r="L1419" s="14">
        <f t="shared" si="134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5"/>
        <v>1.2222222222222223E-2</v>
      </c>
      <c r="R1419" s="8">
        <f t="shared" si="136"/>
        <v>27.5</v>
      </c>
      <c r="S1419" t="str">
        <f t="shared" si="137"/>
        <v>publishing</v>
      </c>
      <c r="T1419" t="str">
        <f t="shared" si="132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4">
        <f t="shared" si="133"/>
        <v>42395.456412037034</v>
      </c>
      <c r="L1420" s="14">
        <f t="shared" si="134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5"/>
        <v>2E-3</v>
      </c>
      <c r="R1420" s="8">
        <f t="shared" si="136"/>
        <v>6</v>
      </c>
      <c r="S1420" t="str">
        <f t="shared" si="137"/>
        <v>publishing</v>
      </c>
      <c r="T1420" t="str">
        <f t="shared" si="132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4">
        <f t="shared" si="133"/>
        <v>42622.456238425926</v>
      </c>
      <c r="L1421" s="14">
        <f t="shared" si="134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5"/>
        <v>7.0634920634920634E-2</v>
      </c>
      <c r="R1421" s="8">
        <f t="shared" si="136"/>
        <v>44.5</v>
      </c>
      <c r="S1421" t="str">
        <f t="shared" si="137"/>
        <v>publishing</v>
      </c>
      <c r="T1421" t="str">
        <f t="shared" si="132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4">
        <f t="shared" si="133"/>
        <v>42524.667662037042</v>
      </c>
      <c r="L1422" s="14">
        <f t="shared" si="134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5"/>
        <v>2.7272727272727271E-2</v>
      </c>
      <c r="R1422" s="8">
        <f t="shared" si="136"/>
        <v>1</v>
      </c>
      <c r="S1422" t="str">
        <f t="shared" si="137"/>
        <v>publishing</v>
      </c>
      <c r="T1422" t="str">
        <f t="shared" si="132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4">
        <f t="shared" si="133"/>
        <v>42013.915613425925</v>
      </c>
      <c r="L1423" s="14">
        <f t="shared" si="134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5"/>
        <v>1E-3</v>
      </c>
      <c r="R1423" s="8">
        <f t="shared" si="136"/>
        <v>100</v>
      </c>
      <c r="S1423" t="str">
        <f t="shared" si="137"/>
        <v>publishing</v>
      </c>
      <c r="T1423" t="str">
        <f t="shared" si="132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4">
        <f t="shared" si="133"/>
        <v>42604.239629629628</v>
      </c>
      <c r="L1424" s="14">
        <f t="shared" si="134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5"/>
        <v>1.0399999999999999E-3</v>
      </c>
      <c r="R1424" s="8">
        <f t="shared" si="136"/>
        <v>13</v>
      </c>
      <c r="S1424" t="str">
        <f t="shared" si="137"/>
        <v>publishing</v>
      </c>
      <c r="T1424" t="str">
        <f t="shared" si="132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4">
        <f t="shared" si="133"/>
        <v>42340.360312500001</v>
      </c>
      <c r="L1425" s="14">
        <f t="shared" si="134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5"/>
        <v>3.3333333333333335E-3</v>
      </c>
      <c r="R1425" s="8">
        <f t="shared" si="136"/>
        <v>100</v>
      </c>
      <c r="S1425" t="str">
        <f t="shared" si="137"/>
        <v>publishing</v>
      </c>
      <c r="T1425" t="str">
        <f t="shared" si="132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4">
        <f t="shared" si="133"/>
        <v>42676.717615740738</v>
      </c>
      <c r="L1426" s="14">
        <f t="shared" si="134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5"/>
        <v>0.2036</v>
      </c>
      <c r="R1426" s="8">
        <f t="shared" si="136"/>
        <v>109.07142857142857</v>
      </c>
      <c r="S1426" t="str">
        <f t="shared" si="137"/>
        <v>publishing</v>
      </c>
      <c r="T1426" t="str">
        <f t="shared" si="132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4">
        <f t="shared" si="133"/>
        <v>42093.131469907406</v>
      </c>
      <c r="L1427" s="14">
        <f t="shared" si="134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5"/>
        <v>0</v>
      </c>
      <c r="R1427" s="8" t="e">
        <f t="shared" si="136"/>
        <v>#DIV/0!</v>
      </c>
      <c r="S1427" t="str">
        <f t="shared" si="137"/>
        <v>publishing</v>
      </c>
      <c r="T1427" t="str">
        <f t="shared" si="132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4">
        <f t="shared" si="133"/>
        <v>42180.390277777777</v>
      </c>
      <c r="L1428" s="14">
        <f t="shared" si="134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5"/>
        <v>0</v>
      </c>
      <c r="R1428" s="8" t="e">
        <f t="shared" si="136"/>
        <v>#DIV/0!</v>
      </c>
      <c r="S1428" t="str">
        <f t="shared" si="137"/>
        <v>publishing</v>
      </c>
      <c r="T1428" t="str">
        <f t="shared" si="132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4">
        <f t="shared" si="133"/>
        <v>42601.851678240739</v>
      </c>
      <c r="L1429" s="14">
        <f t="shared" si="134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5"/>
        <v>8.3799999999999999E-2</v>
      </c>
      <c r="R1429" s="8">
        <f t="shared" si="136"/>
        <v>104.75</v>
      </c>
      <c r="S1429" t="str">
        <f t="shared" si="137"/>
        <v>publishing</v>
      </c>
      <c r="T1429" t="str">
        <f t="shared" si="132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4">
        <f t="shared" si="133"/>
        <v>42432.379826388889</v>
      </c>
      <c r="L1430" s="14">
        <f t="shared" si="134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5"/>
        <v>4.4999999999999998E-2</v>
      </c>
      <c r="R1430" s="8">
        <f t="shared" si="136"/>
        <v>15</v>
      </c>
      <c r="S1430" t="str">
        <f t="shared" si="137"/>
        <v>publishing</v>
      </c>
      <c r="T1430" t="str">
        <f t="shared" si="132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4">
        <f t="shared" si="133"/>
        <v>42074.060671296291</v>
      </c>
      <c r="L1431" s="14">
        <f t="shared" si="134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5"/>
        <v>0</v>
      </c>
      <c r="R1431" s="8" t="e">
        <f t="shared" si="136"/>
        <v>#DIV/0!</v>
      </c>
      <c r="S1431" t="str">
        <f t="shared" si="137"/>
        <v>publishing</v>
      </c>
      <c r="T1431" t="str">
        <f t="shared" si="132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4">
        <f t="shared" si="133"/>
        <v>41961.813518518517</v>
      </c>
      <c r="L1432" s="14">
        <f t="shared" si="134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5"/>
        <v>8.0600000000000005E-2</v>
      </c>
      <c r="R1432" s="8">
        <f t="shared" si="136"/>
        <v>80.599999999999994</v>
      </c>
      <c r="S1432" t="str">
        <f t="shared" si="137"/>
        <v>publishing</v>
      </c>
      <c r="T1432" t="str">
        <f t="shared" si="132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4">
        <f t="shared" si="133"/>
        <v>42304.210833333331</v>
      </c>
      <c r="L1433" s="14">
        <f t="shared" si="134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5"/>
        <v>0.31947058823529412</v>
      </c>
      <c r="R1433" s="8">
        <f t="shared" si="136"/>
        <v>115.55319148936171</v>
      </c>
      <c r="S1433" t="str">
        <f t="shared" si="137"/>
        <v>publishing</v>
      </c>
      <c r="T1433" t="str">
        <f t="shared" si="132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4">
        <f t="shared" si="133"/>
        <v>42175.780416666668</v>
      </c>
      <c r="L1434" s="14">
        <f t="shared" si="134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5"/>
        <v>0</v>
      </c>
      <c r="R1434" s="8" t="e">
        <f t="shared" si="136"/>
        <v>#DIV/0!</v>
      </c>
      <c r="S1434" t="str">
        <f t="shared" si="137"/>
        <v>publishing</v>
      </c>
      <c r="T1434" t="str">
        <f t="shared" si="132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4">
        <f t="shared" si="133"/>
        <v>42673.625868055555</v>
      </c>
      <c r="L1435" s="14">
        <f t="shared" si="134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5"/>
        <v>6.7083333333333328E-2</v>
      </c>
      <c r="R1435" s="8">
        <f t="shared" si="136"/>
        <v>80.5</v>
      </c>
      <c r="S1435" t="str">
        <f t="shared" si="137"/>
        <v>publishing</v>
      </c>
      <c r="T1435" t="str">
        <f t="shared" si="132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4">
        <f t="shared" si="133"/>
        <v>42142.767106481479</v>
      </c>
      <c r="L1436" s="14">
        <f t="shared" si="134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5"/>
        <v>9.987804878048781E-2</v>
      </c>
      <c r="R1436" s="8">
        <f t="shared" si="136"/>
        <v>744.5454545454545</v>
      </c>
      <c r="S1436" t="str">
        <f t="shared" si="137"/>
        <v>publishing</v>
      </c>
      <c r="T1436" t="str">
        <f t="shared" si="132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4">
        <f t="shared" si="133"/>
        <v>42258.780324074076</v>
      </c>
      <c r="L1437" s="14">
        <f t="shared" si="134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5"/>
        <v>1E-3</v>
      </c>
      <c r="R1437" s="8">
        <f t="shared" si="136"/>
        <v>7.5</v>
      </c>
      <c r="S1437" t="str">
        <f t="shared" si="137"/>
        <v>publishing</v>
      </c>
      <c r="T1437" t="str">
        <f t="shared" si="132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4">
        <f t="shared" si="133"/>
        <v>42391.35019675926</v>
      </c>
      <c r="L1438" s="14">
        <f t="shared" si="134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5"/>
        <v>7.7000000000000002E-3</v>
      </c>
      <c r="R1438" s="8">
        <f t="shared" si="136"/>
        <v>38.5</v>
      </c>
      <c r="S1438" t="str">
        <f t="shared" si="137"/>
        <v>publishing</v>
      </c>
      <c r="T1438" t="str">
        <f t="shared" si="132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4">
        <f t="shared" si="133"/>
        <v>41796.531701388885</v>
      </c>
      <c r="L1439" s="14">
        <f t="shared" si="134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5"/>
        <v>0.26900000000000002</v>
      </c>
      <c r="R1439" s="8">
        <f t="shared" si="136"/>
        <v>36.68181818181818</v>
      </c>
      <c r="S1439" t="str">
        <f t="shared" si="137"/>
        <v>publishing</v>
      </c>
      <c r="T1439" t="str">
        <f t="shared" si="132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4">
        <f t="shared" si="133"/>
        <v>42457.871516203704</v>
      </c>
      <c r="L1440" s="14">
        <f t="shared" si="134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5"/>
        <v>0.03</v>
      </c>
      <c r="R1440" s="8">
        <f t="shared" si="136"/>
        <v>75</v>
      </c>
      <c r="S1440" t="str">
        <f t="shared" si="137"/>
        <v>publishing</v>
      </c>
      <c r="T1440" t="str">
        <f t="shared" si="132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4">
        <f t="shared" si="133"/>
        <v>42040.829872685179</v>
      </c>
      <c r="L1441" s="14">
        <f t="shared" si="134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5"/>
        <v>6.6055045871559637E-2</v>
      </c>
      <c r="R1441" s="8">
        <f t="shared" si="136"/>
        <v>30</v>
      </c>
      <c r="S1441" t="str">
        <f t="shared" si="137"/>
        <v>publishing</v>
      </c>
      <c r="T1441" t="str">
        <f t="shared" si="132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4">
        <f t="shared" si="133"/>
        <v>42486.748414351852</v>
      </c>
      <c r="L1442" s="14">
        <f t="shared" si="134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5"/>
        <v>7.6923076923076926E-5</v>
      </c>
      <c r="R1442" s="8">
        <f t="shared" si="136"/>
        <v>1</v>
      </c>
      <c r="S1442" t="str">
        <f t="shared" si="137"/>
        <v>publishing</v>
      </c>
      <c r="T1442" t="str">
        <f t="shared" si="132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4">
        <f t="shared" si="133"/>
        <v>42198.765844907408</v>
      </c>
      <c r="L1443" s="14">
        <f t="shared" si="134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5"/>
        <v>1.1222222222222222E-2</v>
      </c>
      <c r="R1443" s="8">
        <f t="shared" si="136"/>
        <v>673.33333333333337</v>
      </c>
      <c r="S1443" t="str">
        <f t="shared" si="137"/>
        <v>publishing</v>
      </c>
      <c r="T1443" t="str">
        <f t="shared" si="132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4">
        <f t="shared" si="133"/>
        <v>42485.64534722222</v>
      </c>
      <c r="L1444" s="14">
        <f t="shared" si="134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5"/>
        <v>0</v>
      </c>
      <c r="R1444" s="8" t="e">
        <f t="shared" si="136"/>
        <v>#DIV/0!</v>
      </c>
      <c r="S1444" t="str">
        <f t="shared" si="137"/>
        <v>publishing</v>
      </c>
      <c r="T1444" t="str">
        <f t="shared" si="132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4">
        <f t="shared" si="133"/>
        <v>42707.926030092596</v>
      </c>
      <c r="L1445" s="14">
        <f t="shared" si="134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5"/>
        <v>0</v>
      </c>
      <c r="R1445" s="8" t="e">
        <f t="shared" si="136"/>
        <v>#DIV/0!</v>
      </c>
      <c r="S1445" t="str">
        <f t="shared" si="137"/>
        <v>publishing</v>
      </c>
      <c r="T1445" t="str">
        <f t="shared" si="132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4">
        <f t="shared" si="133"/>
        <v>42199.873402777783</v>
      </c>
      <c r="L1446" s="14">
        <f t="shared" si="134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5"/>
        <v>0</v>
      </c>
      <c r="R1446" s="8" t="e">
        <f t="shared" si="136"/>
        <v>#DIV/0!</v>
      </c>
      <c r="S1446" t="str">
        <f t="shared" si="137"/>
        <v>publishing</v>
      </c>
      <c r="T1446" t="str">
        <f t="shared" si="132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4">
        <f t="shared" si="133"/>
        <v>42139.542303240742</v>
      </c>
      <c r="L1447" s="14">
        <f t="shared" si="134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5"/>
        <v>0</v>
      </c>
      <c r="R1447" s="8" t="e">
        <f t="shared" si="136"/>
        <v>#DIV/0!</v>
      </c>
      <c r="S1447" t="str">
        <f t="shared" si="137"/>
        <v>publishing</v>
      </c>
      <c r="T1447" t="str">
        <f t="shared" si="132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4">
        <f t="shared" si="133"/>
        <v>42461.447662037041</v>
      </c>
      <c r="L1448" s="14">
        <f t="shared" si="134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5"/>
        <v>0</v>
      </c>
      <c r="R1448" s="8" t="e">
        <f t="shared" si="136"/>
        <v>#DIV/0!</v>
      </c>
      <c r="S1448" t="str">
        <f t="shared" si="137"/>
        <v>publishing</v>
      </c>
      <c r="T1448" t="str">
        <f t="shared" si="132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4">
        <f t="shared" si="133"/>
        <v>42529.730717592596</v>
      </c>
      <c r="L1449" s="14">
        <f t="shared" si="134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5"/>
        <v>1.4999999999999999E-4</v>
      </c>
      <c r="R1449" s="8">
        <f t="shared" si="136"/>
        <v>25</v>
      </c>
      <c r="S1449" t="str">
        <f t="shared" si="137"/>
        <v>publishing</v>
      </c>
      <c r="T1449" t="str">
        <f t="shared" si="132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4">
        <f t="shared" si="133"/>
        <v>42115.936550925922</v>
      </c>
      <c r="L1450" s="14">
        <f t="shared" si="134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5"/>
        <v>0</v>
      </c>
      <c r="R1450" s="8" t="e">
        <f t="shared" si="136"/>
        <v>#DIV/0!</v>
      </c>
      <c r="S1450" t="str">
        <f t="shared" si="137"/>
        <v>publishing</v>
      </c>
      <c r="T1450" t="str">
        <f t="shared" si="132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4">
        <f t="shared" si="133"/>
        <v>42086.811400462961</v>
      </c>
      <c r="L1451" s="14">
        <f t="shared" si="134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5"/>
        <v>0</v>
      </c>
      <c r="R1451" s="8" t="e">
        <f t="shared" si="136"/>
        <v>#DIV/0!</v>
      </c>
      <c r="S1451" t="str">
        <f t="shared" si="137"/>
        <v>publishing</v>
      </c>
      <c r="T1451" t="str">
        <f t="shared" si="132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4">
        <f t="shared" si="133"/>
        <v>42390.171261574069</v>
      </c>
      <c r="L1452" s="14">
        <f t="shared" si="134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5"/>
        <v>1.0000000000000001E-5</v>
      </c>
      <c r="R1452" s="8">
        <f t="shared" si="136"/>
        <v>1</v>
      </c>
      <c r="S1452" t="str">
        <f t="shared" si="137"/>
        <v>publishing</v>
      </c>
      <c r="T1452" t="str">
        <f t="shared" si="132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4">
        <f t="shared" si="133"/>
        <v>41931.959016203706</v>
      </c>
      <c r="L1453" s="14">
        <f t="shared" si="134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5"/>
        <v>1.0554089709762533E-4</v>
      </c>
      <c r="R1453" s="8">
        <f t="shared" si="136"/>
        <v>1</v>
      </c>
      <c r="S1453" t="str">
        <f t="shared" si="137"/>
        <v>publishing</v>
      </c>
      <c r="T1453" t="str">
        <f t="shared" si="132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4">
        <f t="shared" si="133"/>
        <v>41818.703275462962</v>
      </c>
      <c r="L1454" s="14">
        <f t="shared" si="134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5"/>
        <v>0</v>
      </c>
      <c r="R1454" s="8" t="e">
        <f t="shared" si="136"/>
        <v>#DIV/0!</v>
      </c>
      <c r="S1454" t="str">
        <f t="shared" si="137"/>
        <v>publishing</v>
      </c>
      <c r="T1454" t="str">
        <f t="shared" si="132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4">
        <f t="shared" si="133"/>
        <v>42795.696145833332</v>
      </c>
      <c r="L1455" s="14">
        <f t="shared" si="134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5"/>
        <v>0</v>
      </c>
      <c r="R1455" s="8" t="e">
        <f t="shared" si="136"/>
        <v>#DIV/0!</v>
      </c>
      <c r="S1455" t="str">
        <f t="shared" si="137"/>
        <v>publishing</v>
      </c>
      <c r="T1455" t="str">
        <f t="shared" si="132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4">
        <f t="shared" si="133"/>
        <v>42463.866666666669</v>
      </c>
      <c r="L1456" s="14">
        <f t="shared" si="134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5"/>
        <v>8.5714285714285719E-3</v>
      </c>
      <c r="R1456" s="8">
        <f t="shared" si="136"/>
        <v>15</v>
      </c>
      <c r="S1456" t="str">
        <f t="shared" si="137"/>
        <v>publishing</v>
      </c>
      <c r="T1456" t="str">
        <f t="shared" si="132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4">
        <f t="shared" si="133"/>
        <v>41832.672685185185</v>
      </c>
      <c r="L1457" s="14">
        <f t="shared" si="134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5"/>
        <v>0.105</v>
      </c>
      <c r="R1457" s="8">
        <f t="shared" si="136"/>
        <v>225</v>
      </c>
      <c r="S1457" t="str">
        <f t="shared" si="137"/>
        <v>publishing</v>
      </c>
      <c r="T1457" t="str">
        <f t="shared" si="132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4">
        <f t="shared" si="133"/>
        <v>42708.668576388889</v>
      </c>
      <c r="L1458" s="14">
        <f t="shared" si="134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5"/>
        <v>2.9000000000000001E-2</v>
      </c>
      <c r="R1458" s="8">
        <f t="shared" si="136"/>
        <v>48.333333333333336</v>
      </c>
      <c r="S1458" t="str">
        <f t="shared" si="137"/>
        <v>publishing</v>
      </c>
      <c r="T1458" t="str">
        <f t="shared" si="132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4">
        <f t="shared" si="133"/>
        <v>42289.89634259259</v>
      </c>
      <c r="L1459" s="14">
        <f t="shared" si="134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5"/>
        <v>0</v>
      </c>
      <c r="R1459" s="8" t="e">
        <f t="shared" si="136"/>
        <v>#DIV/0!</v>
      </c>
      <c r="S1459" t="str">
        <f t="shared" si="137"/>
        <v>publishing</v>
      </c>
      <c r="T1459" t="str">
        <f t="shared" si="132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4">
        <f t="shared" si="133"/>
        <v>41831.705555555556</v>
      </c>
      <c r="L1460" s="14">
        <f t="shared" si="134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5"/>
        <v>0</v>
      </c>
      <c r="R1460" s="8" t="e">
        <f t="shared" si="136"/>
        <v>#DIV/0!</v>
      </c>
      <c r="S1460" t="str">
        <f t="shared" si="137"/>
        <v>publishing</v>
      </c>
      <c r="T1460" t="str">
        <f t="shared" si="132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4">
        <f t="shared" si="133"/>
        <v>42312.204814814817</v>
      </c>
      <c r="L1461" s="14">
        <f t="shared" si="134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5"/>
        <v>0</v>
      </c>
      <c r="R1461" s="8" t="e">
        <f t="shared" si="136"/>
        <v>#DIV/0!</v>
      </c>
      <c r="S1461" t="str">
        <f t="shared" si="137"/>
        <v>publishing</v>
      </c>
      <c r="T1461" t="str">
        <f t="shared" si="132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4">
        <f t="shared" si="133"/>
        <v>41915.896967592591</v>
      </c>
      <c r="L1462" s="14">
        <f t="shared" si="134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5"/>
        <v>0</v>
      </c>
      <c r="R1462" s="8" t="e">
        <f t="shared" si="136"/>
        <v>#DIV/0!</v>
      </c>
      <c r="S1462" t="str">
        <f t="shared" si="137"/>
        <v>publishing</v>
      </c>
      <c r="T1462" t="str">
        <f t="shared" si="132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4">
        <f t="shared" si="133"/>
        <v>41899.645300925928</v>
      </c>
      <c r="L1463" s="14">
        <f t="shared" si="134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5"/>
        <v>1.012446</v>
      </c>
      <c r="R1463" s="8">
        <f t="shared" si="136"/>
        <v>44.66673529411765</v>
      </c>
      <c r="S1463" t="str">
        <f t="shared" si="137"/>
        <v>publishing</v>
      </c>
      <c r="T1463" t="str">
        <f t="shared" si="132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4">
        <f t="shared" si="133"/>
        <v>41344.662858796299</v>
      </c>
      <c r="L1464" s="14">
        <f t="shared" si="134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5"/>
        <v>1.085175</v>
      </c>
      <c r="R1464" s="8">
        <f t="shared" si="136"/>
        <v>28.937999999999999</v>
      </c>
      <c r="S1464" t="str">
        <f t="shared" si="137"/>
        <v>publishing</v>
      </c>
      <c r="T1464" t="str">
        <f t="shared" si="132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4">
        <f t="shared" si="133"/>
        <v>41326.911319444444</v>
      </c>
      <c r="L1465" s="14">
        <f t="shared" si="134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5"/>
        <v>1.4766666666666666</v>
      </c>
      <c r="R1465" s="8">
        <f t="shared" si="136"/>
        <v>35.44</v>
      </c>
      <c r="S1465" t="str">
        <f t="shared" si="137"/>
        <v>publishing</v>
      </c>
      <c r="T1465" t="str">
        <f t="shared" si="132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4">
        <f t="shared" si="133"/>
        <v>41291.661550925928</v>
      </c>
      <c r="L1466" s="14">
        <f t="shared" si="134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5"/>
        <v>1.6319999999999999</v>
      </c>
      <c r="R1466" s="8">
        <f t="shared" si="136"/>
        <v>34.871794871794869</v>
      </c>
      <c r="S1466" t="str">
        <f t="shared" si="137"/>
        <v>publishing</v>
      </c>
      <c r="T1466" t="str">
        <f t="shared" si="132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4">
        <f t="shared" si="133"/>
        <v>40959.734398148146</v>
      </c>
      <c r="L1467" s="14">
        <f t="shared" si="134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5"/>
        <v>4.5641449999999999</v>
      </c>
      <c r="R1467" s="8">
        <f t="shared" si="136"/>
        <v>52.622732513451197</v>
      </c>
      <c r="S1467" t="str">
        <f t="shared" si="137"/>
        <v>publishing</v>
      </c>
      <c r="T1467" t="str">
        <f t="shared" si="132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4">
        <f t="shared" si="133"/>
        <v>42340.172060185185</v>
      </c>
      <c r="L1468" s="14">
        <f t="shared" si="134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5"/>
        <v>1.0787731249999999</v>
      </c>
      <c r="R1468" s="8">
        <f t="shared" si="136"/>
        <v>69.598266129032254</v>
      </c>
      <c r="S1468" t="str">
        <f t="shared" si="137"/>
        <v>publishing</v>
      </c>
      <c r="T1468" t="str">
        <f t="shared" si="132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4">
        <f t="shared" si="133"/>
        <v>40933.80190972222</v>
      </c>
      <c r="L1469" s="14">
        <f t="shared" si="134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5"/>
        <v>1.1508</v>
      </c>
      <c r="R1469" s="8">
        <f t="shared" si="136"/>
        <v>76.72</v>
      </c>
      <c r="S1469" t="str">
        <f t="shared" si="137"/>
        <v>publishing</v>
      </c>
      <c r="T1469" t="str">
        <f t="shared" si="132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4">
        <f t="shared" si="133"/>
        <v>40646.014456018522</v>
      </c>
      <c r="L1470" s="14">
        <f t="shared" si="134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5"/>
        <v>1.0236842105263158</v>
      </c>
      <c r="R1470" s="8">
        <f t="shared" si="136"/>
        <v>33.191126279863482</v>
      </c>
      <c r="S1470" t="str">
        <f t="shared" si="137"/>
        <v>publishing</v>
      </c>
      <c r="T1470" t="str">
        <f t="shared" si="132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4">
        <f t="shared" si="133"/>
        <v>41290.598483796297</v>
      </c>
      <c r="L1471" s="14">
        <f t="shared" si="134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5"/>
        <v>1.0842485875706214</v>
      </c>
      <c r="R1471" s="8">
        <f t="shared" si="136"/>
        <v>149.46417445482865</v>
      </c>
      <c r="S1471" t="str">
        <f t="shared" si="137"/>
        <v>publishing</v>
      </c>
      <c r="T1471" t="str">
        <f t="shared" si="132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4">
        <f t="shared" si="133"/>
        <v>41250.827118055553</v>
      </c>
      <c r="L1472" s="14">
        <f t="shared" si="134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5"/>
        <v>1.2513333333333334</v>
      </c>
      <c r="R1472" s="8">
        <f t="shared" si="136"/>
        <v>23.172839506172838</v>
      </c>
      <c r="S1472" t="str">
        <f t="shared" si="137"/>
        <v>publishing</v>
      </c>
      <c r="T1472" t="str">
        <f t="shared" si="132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4">
        <f t="shared" si="133"/>
        <v>42073.957569444443</v>
      </c>
      <c r="L1473" s="14">
        <f t="shared" si="134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5"/>
        <v>1.03840625</v>
      </c>
      <c r="R1473" s="8">
        <f t="shared" si="136"/>
        <v>96.877551020408163</v>
      </c>
      <c r="S1473" t="str">
        <f t="shared" si="137"/>
        <v>publishing</v>
      </c>
      <c r="T1473" t="str">
        <f t="shared" si="132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4">
        <f t="shared" si="133"/>
        <v>41533.542858796296</v>
      </c>
      <c r="L1474" s="14">
        <f t="shared" si="134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135"/>
        <v>1.3870400000000001</v>
      </c>
      <c r="R1474" s="8">
        <f t="shared" si="136"/>
        <v>103.20238095238095</v>
      </c>
      <c r="S1474" t="str">
        <f t="shared" si="137"/>
        <v>publishing</v>
      </c>
      <c r="T1474" t="str">
        <f t="shared" ref="T1474:T1537" si="138">RIGHT(P1474,LEN(P1474)-FIND("/",P1474))</f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4">
        <f t="shared" ref="K1475:K1538" si="139">(((J1475/60)/60)/24)+DATE(1970,1,1)</f>
        <v>40939.979618055557</v>
      </c>
      <c r="L1475" s="14">
        <f t="shared" ref="L1475:L1538" si="140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141">E1475/D1475</f>
        <v>1.20516</v>
      </c>
      <c r="R1475" s="8">
        <f t="shared" ref="R1475:R1538" si="142">E1475/N1475</f>
        <v>38.462553191489363</v>
      </c>
      <c r="S1475" t="str">
        <f t="shared" ref="S1475:S1538" si="143">LEFT(P1475,FIND("/",P1475)-1)</f>
        <v>publishing</v>
      </c>
      <c r="T1475" t="str">
        <f t="shared" si="138"/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4">
        <f t="shared" si="139"/>
        <v>41500.727916666663</v>
      </c>
      <c r="L1476" s="14">
        <f t="shared" si="140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41"/>
        <v>1.1226666666666667</v>
      </c>
      <c r="R1476" s="8">
        <f t="shared" si="142"/>
        <v>44.315789473684212</v>
      </c>
      <c r="S1476" t="str">
        <f t="shared" si="143"/>
        <v>publishing</v>
      </c>
      <c r="T1476" t="str">
        <f t="shared" si="138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4">
        <f t="shared" si="139"/>
        <v>41960.722951388889</v>
      </c>
      <c r="L1477" s="14">
        <f t="shared" si="140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41"/>
        <v>1.8866966666666667</v>
      </c>
      <c r="R1477" s="8">
        <f t="shared" si="142"/>
        <v>64.173356009070289</v>
      </c>
      <c r="S1477" t="str">
        <f t="shared" si="143"/>
        <v>publishing</v>
      </c>
      <c r="T1477" t="str">
        <f t="shared" si="138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4">
        <f t="shared" si="139"/>
        <v>40766.041921296295</v>
      </c>
      <c r="L1478" s="14">
        <f t="shared" si="140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41"/>
        <v>6.6155466666666669</v>
      </c>
      <c r="R1478" s="8">
        <f t="shared" si="142"/>
        <v>43.333275109170302</v>
      </c>
      <c r="S1478" t="str">
        <f t="shared" si="143"/>
        <v>publishing</v>
      </c>
      <c r="T1478" t="str">
        <f t="shared" si="138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4">
        <f t="shared" si="139"/>
        <v>40840.615787037037</v>
      </c>
      <c r="L1479" s="14">
        <f t="shared" si="140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41"/>
        <v>1.1131</v>
      </c>
      <c r="R1479" s="8">
        <f t="shared" si="142"/>
        <v>90.495934959349597</v>
      </c>
      <c r="S1479" t="str">
        <f t="shared" si="143"/>
        <v>publishing</v>
      </c>
      <c r="T1479" t="str">
        <f t="shared" si="138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4">
        <f t="shared" si="139"/>
        <v>41394.871678240743</v>
      </c>
      <c r="L1480" s="14">
        <f t="shared" si="140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41"/>
        <v>11.8161422</v>
      </c>
      <c r="R1480" s="8">
        <f t="shared" si="142"/>
        <v>29.187190495010373</v>
      </c>
      <c r="S1480" t="str">
        <f t="shared" si="143"/>
        <v>publishing</v>
      </c>
      <c r="T1480" t="str">
        <f t="shared" si="138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4">
        <f t="shared" si="139"/>
        <v>41754.745243055557</v>
      </c>
      <c r="L1481" s="14">
        <f t="shared" si="140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41"/>
        <v>1.37375</v>
      </c>
      <c r="R1481" s="8">
        <f t="shared" si="142"/>
        <v>30.95774647887324</v>
      </c>
      <c r="S1481" t="str">
        <f t="shared" si="143"/>
        <v>publishing</v>
      </c>
      <c r="T1481" t="str">
        <f t="shared" si="138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4">
        <f t="shared" si="139"/>
        <v>41464.934016203704</v>
      </c>
      <c r="L1482" s="14">
        <f t="shared" si="140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41"/>
        <v>1.170404</v>
      </c>
      <c r="R1482" s="8">
        <f t="shared" si="142"/>
        <v>92.157795275590544</v>
      </c>
      <c r="S1482" t="str">
        <f t="shared" si="143"/>
        <v>publishing</v>
      </c>
      <c r="T1482" t="str">
        <f t="shared" si="138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4">
        <f t="shared" si="139"/>
        <v>41550.922974537039</v>
      </c>
      <c r="L1483" s="14">
        <f t="shared" si="140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41"/>
        <v>2.1000000000000001E-2</v>
      </c>
      <c r="R1483" s="8">
        <f t="shared" si="142"/>
        <v>17.5</v>
      </c>
      <c r="S1483" t="str">
        <f t="shared" si="143"/>
        <v>publishing</v>
      </c>
      <c r="T1483" t="str">
        <f t="shared" si="138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4">
        <f t="shared" si="139"/>
        <v>41136.85805555556</v>
      </c>
      <c r="L1484" s="14">
        <f t="shared" si="140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41"/>
        <v>1E-3</v>
      </c>
      <c r="R1484" s="8">
        <f t="shared" si="142"/>
        <v>5</v>
      </c>
      <c r="S1484" t="str">
        <f t="shared" si="143"/>
        <v>publishing</v>
      </c>
      <c r="T1484" t="str">
        <f t="shared" si="138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4">
        <f t="shared" si="139"/>
        <v>42548.192997685182</v>
      </c>
      <c r="L1485" s="14">
        <f t="shared" si="140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41"/>
        <v>7.1428571428571426E-3</v>
      </c>
      <c r="R1485" s="8">
        <f t="shared" si="142"/>
        <v>25</v>
      </c>
      <c r="S1485" t="str">
        <f t="shared" si="143"/>
        <v>publishing</v>
      </c>
      <c r="T1485" t="str">
        <f t="shared" si="138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4">
        <f t="shared" si="139"/>
        <v>41053.200960648144</v>
      </c>
      <c r="L1486" s="14">
        <f t="shared" si="140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41"/>
        <v>0</v>
      </c>
      <c r="R1486" s="8" t="e">
        <f t="shared" si="142"/>
        <v>#DIV/0!</v>
      </c>
      <c r="S1486" t="str">
        <f t="shared" si="143"/>
        <v>publishing</v>
      </c>
      <c r="T1486" t="str">
        <f t="shared" si="138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4">
        <f t="shared" si="139"/>
        <v>42130.795983796299</v>
      </c>
      <c r="L1487" s="14">
        <f t="shared" si="140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41"/>
        <v>2.2388059701492536E-2</v>
      </c>
      <c r="R1487" s="8">
        <f t="shared" si="142"/>
        <v>50</v>
      </c>
      <c r="S1487" t="str">
        <f t="shared" si="143"/>
        <v>publishing</v>
      </c>
      <c r="T1487" t="str">
        <f t="shared" si="138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4">
        <f t="shared" si="139"/>
        <v>42032.168530092589</v>
      </c>
      <c r="L1488" s="14">
        <f t="shared" si="140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41"/>
        <v>2.3999999999999998E-3</v>
      </c>
      <c r="R1488" s="8">
        <f t="shared" si="142"/>
        <v>16</v>
      </c>
      <c r="S1488" t="str">
        <f t="shared" si="143"/>
        <v>publishing</v>
      </c>
      <c r="T1488" t="str">
        <f t="shared" si="138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4">
        <f t="shared" si="139"/>
        <v>42554.917488425926</v>
      </c>
      <c r="L1489" s="14">
        <f t="shared" si="140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41"/>
        <v>0</v>
      </c>
      <c r="R1489" s="8" t="e">
        <f t="shared" si="142"/>
        <v>#DIV/0!</v>
      </c>
      <c r="S1489" t="str">
        <f t="shared" si="143"/>
        <v>publishing</v>
      </c>
      <c r="T1489" t="str">
        <f t="shared" si="138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4">
        <f t="shared" si="139"/>
        <v>41614.563194444447</v>
      </c>
      <c r="L1490" s="14">
        <f t="shared" si="140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41"/>
        <v>2.4E-2</v>
      </c>
      <c r="R1490" s="8">
        <f t="shared" si="142"/>
        <v>60</v>
      </c>
      <c r="S1490" t="str">
        <f t="shared" si="143"/>
        <v>publishing</v>
      </c>
      <c r="T1490" t="str">
        <f t="shared" si="138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4">
        <f t="shared" si="139"/>
        <v>41198.611712962964</v>
      </c>
      <c r="L1491" s="14">
        <f t="shared" si="140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41"/>
        <v>0</v>
      </c>
      <c r="R1491" s="8" t="e">
        <f t="shared" si="142"/>
        <v>#DIV/0!</v>
      </c>
      <c r="S1491" t="str">
        <f t="shared" si="143"/>
        <v>publishing</v>
      </c>
      <c r="T1491" t="str">
        <f t="shared" si="138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4">
        <f t="shared" si="139"/>
        <v>41520.561041666668</v>
      </c>
      <c r="L1492" s="14">
        <f t="shared" si="140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41"/>
        <v>0.30862068965517242</v>
      </c>
      <c r="R1492" s="8">
        <f t="shared" si="142"/>
        <v>47.10526315789474</v>
      </c>
      <c r="S1492" t="str">
        <f t="shared" si="143"/>
        <v>publishing</v>
      </c>
      <c r="T1492" t="str">
        <f t="shared" si="138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4">
        <f t="shared" si="139"/>
        <v>41991.713460648149</v>
      </c>
      <c r="L1493" s="14">
        <f t="shared" si="140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41"/>
        <v>8.3333333333333329E-2</v>
      </c>
      <c r="R1493" s="8">
        <f t="shared" si="142"/>
        <v>100</v>
      </c>
      <c r="S1493" t="str">
        <f t="shared" si="143"/>
        <v>publishing</v>
      </c>
      <c r="T1493" t="str">
        <f t="shared" si="138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4">
        <f t="shared" si="139"/>
        <v>40682.884791666671</v>
      </c>
      <c r="L1494" s="14">
        <f t="shared" si="140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41"/>
        <v>7.4999999999999997E-3</v>
      </c>
      <c r="R1494" s="8">
        <f t="shared" si="142"/>
        <v>15</v>
      </c>
      <c r="S1494" t="str">
        <f t="shared" si="143"/>
        <v>publishing</v>
      </c>
      <c r="T1494" t="str">
        <f t="shared" si="138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4">
        <f t="shared" si="139"/>
        <v>41411.866608796299</v>
      </c>
      <c r="L1495" s="14">
        <f t="shared" si="140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41"/>
        <v>0</v>
      </c>
      <c r="R1495" s="8" t="e">
        <f t="shared" si="142"/>
        <v>#DIV/0!</v>
      </c>
      <c r="S1495" t="str">
        <f t="shared" si="143"/>
        <v>publishing</v>
      </c>
      <c r="T1495" t="str">
        <f t="shared" si="138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4">
        <f t="shared" si="139"/>
        <v>42067.722372685181</v>
      </c>
      <c r="L1496" s="14">
        <f t="shared" si="140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41"/>
        <v>8.8999999999999996E-2</v>
      </c>
      <c r="R1496" s="8">
        <f t="shared" si="142"/>
        <v>40.454545454545453</v>
      </c>
      <c r="S1496" t="str">
        <f t="shared" si="143"/>
        <v>publishing</v>
      </c>
      <c r="T1496" t="str">
        <f t="shared" si="138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4">
        <f t="shared" si="139"/>
        <v>40752.789710648147</v>
      </c>
      <c r="L1497" s="14">
        <f t="shared" si="140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41"/>
        <v>0</v>
      </c>
      <c r="R1497" s="8" t="e">
        <f t="shared" si="142"/>
        <v>#DIV/0!</v>
      </c>
      <c r="S1497" t="str">
        <f t="shared" si="143"/>
        <v>publishing</v>
      </c>
      <c r="T1497" t="str">
        <f t="shared" si="138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4">
        <f t="shared" si="139"/>
        <v>41838.475219907406</v>
      </c>
      <c r="L1498" s="14">
        <f t="shared" si="140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41"/>
        <v>0</v>
      </c>
      <c r="R1498" s="8" t="e">
        <f t="shared" si="142"/>
        <v>#DIV/0!</v>
      </c>
      <c r="S1498" t="str">
        <f t="shared" si="143"/>
        <v>publishing</v>
      </c>
      <c r="T1498" t="str">
        <f t="shared" si="138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4">
        <f t="shared" si="139"/>
        <v>41444.64261574074</v>
      </c>
      <c r="L1499" s="14">
        <f t="shared" si="140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41"/>
        <v>6.666666666666667E-5</v>
      </c>
      <c r="R1499" s="8">
        <f t="shared" si="142"/>
        <v>1</v>
      </c>
      <c r="S1499" t="str">
        <f t="shared" si="143"/>
        <v>publishing</v>
      </c>
      <c r="T1499" t="str">
        <f t="shared" si="138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4">
        <f t="shared" si="139"/>
        <v>41840.983541666668</v>
      </c>
      <c r="L1500" s="14">
        <f t="shared" si="140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41"/>
        <v>1.9E-2</v>
      </c>
      <c r="R1500" s="8">
        <f t="shared" si="142"/>
        <v>19</v>
      </c>
      <c r="S1500" t="str">
        <f t="shared" si="143"/>
        <v>publishing</v>
      </c>
      <c r="T1500" t="str">
        <f t="shared" si="138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4">
        <f t="shared" si="139"/>
        <v>42527.007326388892</v>
      </c>
      <c r="L1501" s="14">
        <f t="shared" si="140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41"/>
        <v>2.5000000000000001E-3</v>
      </c>
      <c r="R1501" s="8">
        <f t="shared" si="142"/>
        <v>5</v>
      </c>
      <c r="S1501" t="str">
        <f t="shared" si="143"/>
        <v>publishing</v>
      </c>
      <c r="T1501" t="str">
        <f t="shared" si="138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4">
        <f t="shared" si="139"/>
        <v>41365.904594907406</v>
      </c>
      <c r="L1502" s="14">
        <f t="shared" si="140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41"/>
        <v>0.25035714285714283</v>
      </c>
      <c r="R1502" s="8">
        <f t="shared" si="142"/>
        <v>46.733333333333334</v>
      </c>
      <c r="S1502" t="str">
        <f t="shared" si="143"/>
        <v>publishing</v>
      </c>
      <c r="T1502" t="str">
        <f t="shared" si="138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4">
        <f t="shared" si="139"/>
        <v>42163.583599537036</v>
      </c>
      <c r="L1503" s="14">
        <f t="shared" si="140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41"/>
        <v>1.6633076923076924</v>
      </c>
      <c r="R1503" s="8">
        <f t="shared" si="142"/>
        <v>97.731073446327684</v>
      </c>
      <c r="S1503" t="str">
        <f t="shared" si="143"/>
        <v>photography</v>
      </c>
      <c r="T1503" t="str">
        <f t="shared" si="138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4">
        <f t="shared" si="139"/>
        <v>42426.542592592596</v>
      </c>
      <c r="L1504" s="14">
        <f t="shared" si="140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41"/>
        <v>1.0144545454545455</v>
      </c>
      <c r="R1504" s="8">
        <f t="shared" si="142"/>
        <v>67.835866261398181</v>
      </c>
      <c r="S1504" t="str">
        <f t="shared" si="143"/>
        <v>photography</v>
      </c>
      <c r="T1504" t="str">
        <f t="shared" si="138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4">
        <f t="shared" si="139"/>
        <v>42606.347233796296</v>
      </c>
      <c r="L1505" s="14">
        <f t="shared" si="140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41"/>
        <v>1.0789146666666667</v>
      </c>
      <c r="R1505" s="8">
        <f t="shared" si="142"/>
        <v>56.98492957746479</v>
      </c>
      <c r="S1505" t="str">
        <f t="shared" si="143"/>
        <v>photography</v>
      </c>
      <c r="T1505" t="str">
        <f t="shared" si="138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4">
        <f t="shared" si="139"/>
        <v>41772.657685185186</v>
      </c>
      <c r="L1506" s="14">
        <f t="shared" si="140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41"/>
        <v>2.7793846153846156</v>
      </c>
      <c r="R1506" s="8">
        <f t="shared" si="142"/>
        <v>67.159851301115239</v>
      </c>
      <c r="S1506" t="str">
        <f t="shared" si="143"/>
        <v>photography</v>
      </c>
      <c r="T1506" t="str">
        <f t="shared" si="138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4">
        <f t="shared" si="139"/>
        <v>42414.44332175926</v>
      </c>
      <c r="L1507" s="14">
        <f t="shared" si="140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41"/>
        <v>1.0358125</v>
      </c>
      <c r="R1507" s="8">
        <f t="shared" si="142"/>
        <v>48.037681159420288</v>
      </c>
      <c r="S1507" t="str">
        <f t="shared" si="143"/>
        <v>photography</v>
      </c>
      <c r="T1507" t="str">
        <f t="shared" si="138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4">
        <f t="shared" si="139"/>
        <v>41814.785925925928</v>
      </c>
      <c r="L1508" s="14">
        <f t="shared" si="140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41"/>
        <v>1.1140000000000001</v>
      </c>
      <c r="R1508" s="8">
        <f t="shared" si="142"/>
        <v>38.860465116279073</v>
      </c>
      <c r="S1508" t="str">
        <f t="shared" si="143"/>
        <v>photography</v>
      </c>
      <c r="T1508" t="str">
        <f t="shared" si="138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4">
        <f t="shared" si="139"/>
        <v>40254.450335648151</v>
      </c>
      <c r="L1509" s="14">
        <f t="shared" si="140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41"/>
        <v>2.15</v>
      </c>
      <c r="R1509" s="8">
        <f t="shared" si="142"/>
        <v>78.181818181818187</v>
      </c>
      <c r="S1509" t="str">
        <f t="shared" si="143"/>
        <v>photography</v>
      </c>
      <c r="T1509" t="str">
        <f t="shared" si="138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4">
        <f t="shared" si="139"/>
        <v>41786.614363425928</v>
      </c>
      <c r="L1510" s="14">
        <f t="shared" si="140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41"/>
        <v>1.1076216216216217</v>
      </c>
      <c r="R1510" s="8">
        <f t="shared" si="142"/>
        <v>97.113744075829388</v>
      </c>
      <c r="S1510" t="str">
        <f t="shared" si="143"/>
        <v>photography</v>
      </c>
      <c r="T1510" t="str">
        <f t="shared" si="138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4">
        <f t="shared" si="139"/>
        <v>42751.533391203702</v>
      </c>
      <c r="L1511" s="14">
        <f t="shared" si="140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41"/>
        <v>1.2364125714285714</v>
      </c>
      <c r="R1511" s="8">
        <f t="shared" si="142"/>
        <v>110.39397959183674</v>
      </c>
      <c r="S1511" t="str">
        <f t="shared" si="143"/>
        <v>photography</v>
      </c>
      <c r="T1511" t="str">
        <f t="shared" si="138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4">
        <f t="shared" si="139"/>
        <v>41809.385162037033</v>
      </c>
      <c r="L1512" s="14">
        <f t="shared" si="140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41"/>
        <v>1.0103500000000001</v>
      </c>
      <c r="R1512" s="8">
        <f t="shared" si="142"/>
        <v>39.91506172839506</v>
      </c>
      <c r="S1512" t="str">
        <f t="shared" si="143"/>
        <v>photography</v>
      </c>
      <c r="T1512" t="str">
        <f t="shared" si="138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4">
        <f t="shared" si="139"/>
        <v>42296.583379629628</v>
      </c>
      <c r="L1513" s="14">
        <f t="shared" si="140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41"/>
        <v>1.1179285714285714</v>
      </c>
      <c r="R1513" s="8">
        <f t="shared" si="142"/>
        <v>75.975728155339809</v>
      </c>
      <c r="S1513" t="str">
        <f t="shared" si="143"/>
        <v>photography</v>
      </c>
      <c r="T1513" t="str">
        <f t="shared" si="138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4">
        <f t="shared" si="139"/>
        <v>42741.684479166666</v>
      </c>
      <c r="L1514" s="14">
        <f t="shared" si="140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41"/>
        <v>5.5877142857142861</v>
      </c>
      <c r="R1514" s="8">
        <f t="shared" si="142"/>
        <v>58.379104477611939</v>
      </c>
      <c r="S1514" t="str">
        <f t="shared" si="143"/>
        <v>photography</v>
      </c>
      <c r="T1514" t="str">
        <f t="shared" si="138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4">
        <f t="shared" si="139"/>
        <v>41806.637337962966</v>
      </c>
      <c r="L1515" s="14">
        <f t="shared" si="140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41"/>
        <v>1.5001875</v>
      </c>
      <c r="R1515" s="8">
        <f t="shared" si="142"/>
        <v>55.82093023255814</v>
      </c>
      <c r="S1515" t="str">
        <f t="shared" si="143"/>
        <v>photography</v>
      </c>
      <c r="T1515" t="str">
        <f t="shared" si="138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4">
        <f t="shared" si="139"/>
        <v>42234.597685185188</v>
      </c>
      <c r="L1516" s="14">
        <f t="shared" si="140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41"/>
        <v>1.0647599999999999</v>
      </c>
      <c r="R1516" s="8">
        <f t="shared" si="142"/>
        <v>151.24431818181819</v>
      </c>
      <c r="S1516" t="str">
        <f t="shared" si="143"/>
        <v>photography</v>
      </c>
      <c r="T1516" t="str">
        <f t="shared" si="138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4">
        <f t="shared" si="139"/>
        <v>42415.253437499996</v>
      </c>
      <c r="L1517" s="14">
        <f t="shared" si="140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41"/>
        <v>1.57189</v>
      </c>
      <c r="R1517" s="8">
        <f t="shared" si="142"/>
        <v>849.67027027027029</v>
      </c>
      <c r="S1517" t="str">
        <f t="shared" si="143"/>
        <v>photography</v>
      </c>
      <c r="T1517" t="str">
        <f t="shared" si="138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4">
        <f t="shared" si="139"/>
        <v>42619.466342592597</v>
      </c>
      <c r="L1518" s="14">
        <f t="shared" si="140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41"/>
        <v>1.0865882352941176</v>
      </c>
      <c r="R1518" s="8">
        <f t="shared" si="142"/>
        <v>159.24137931034483</v>
      </c>
      <c r="S1518" t="str">
        <f t="shared" si="143"/>
        <v>photography</v>
      </c>
      <c r="T1518" t="str">
        <f t="shared" si="138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4">
        <f t="shared" si="139"/>
        <v>41948.56658564815</v>
      </c>
      <c r="L1519" s="14">
        <f t="shared" si="140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41"/>
        <v>1.6197999999999999</v>
      </c>
      <c r="R1519" s="8">
        <f t="shared" si="142"/>
        <v>39.507317073170732</v>
      </c>
      <c r="S1519" t="str">
        <f t="shared" si="143"/>
        <v>photography</v>
      </c>
      <c r="T1519" t="str">
        <f t="shared" si="138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4">
        <f t="shared" si="139"/>
        <v>41760.8200462963</v>
      </c>
      <c r="L1520" s="14">
        <f t="shared" si="140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41"/>
        <v>2.0536666666666665</v>
      </c>
      <c r="R1520" s="8">
        <f t="shared" si="142"/>
        <v>130.52966101694915</v>
      </c>
      <c r="S1520" t="str">
        <f t="shared" si="143"/>
        <v>photography</v>
      </c>
      <c r="T1520" t="str">
        <f t="shared" si="138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4">
        <f t="shared" si="139"/>
        <v>41782.741701388892</v>
      </c>
      <c r="L1521" s="14">
        <f t="shared" si="140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41"/>
        <v>1.033638888888889</v>
      </c>
      <c r="R1521" s="8">
        <f t="shared" si="142"/>
        <v>64.156896551724131</v>
      </c>
      <c r="S1521" t="str">
        <f t="shared" si="143"/>
        <v>photography</v>
      </c>
      <c r="T1521" t="str">
        <f t="shared" si="138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4">
        <f t="shared" si="139"/>
        <v>41955.857789351852</v>
      </c>
      <c r="L1522" s="14">
        <f t="shared" si="140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41"/>
        <v>1.0347222222222223</v>
      </c>
      <c r="R1522" s="8">
        <f t="shared" si="142"/>
        <v>111.52694610778443</v>
      </c>
      <c r="S1522" t="str">
        <f t="shared" si="143"/>
        <v>photography</v>
      </c>
      <c r="T1522" t="str">
        <f t="shared" si="138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4">
        <f t="shared" si="139"/>
        <v>42493.167719907404</v>
      </c>
      <c r="L1523" s="14">
        <f t="shared" si="140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41"/>
        <v>1.0681333333333334</v>
      </c>
      <c r="R1523" s="8">
        <f t="shared" si="142"/>
        <v>170.44680851063831</v>
      </c>
      <c r="S1523" t="str">
        <f t="shared" si="143"/>
        <v>photography</v>
      </c>
      <c r="T1523" t="str">
        <f t="shared" si="138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4">
        <f t="shared" si="139"/>
        <v>41899.830312500002</v>
      </c>
      <c r="L1524" s="14">
        <f t="shared" si="140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41"/>
        <v>1.3896574712643677</v>
      </c>
      <c r="R1524" s="8">
        <f t="shared" si="142"/>
        <v>133.7391592920354</v>
      </c>
      <c r="S1524" t="str">
        <f t="shared" si="143"/>
        <v>photography</v>
      </c>
      <c r="T1524" t="str">
        <f t="shared" si="138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4">
        <f t="shared" si="139"/>
        <v>41964.751342592594</v>
      </c>
      <c r="L1525" s="14">
        <f t="shared" si="140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41"/>
        <v>1.2484324324324325</v>
      </c>
      <c r="R1525" s="8">
        <f t="shared" si="142"/>
        <v>95.834024896265561</v>
      </c>
      <c r="S1525" t="str">
        <f t="shared" si="143"/>
        <v>photography</v>
      </c>
      <c r="T1525" t="str">
        <f t="shared" si="138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4">
        <f t="shared" si="139"/>
        <v>42756.501041666663</v>
      </c>
      <c r="L1526" s="14">
        <f t="shared" si="140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41"/>
        <v>2.0699999999999998</v>
      </c>
      <c r="R1526" s="8">
        <f t="shared" si="142"/>
        <v>221.78571428571428</v>
      </c>
      <c r="S1526" t="str">
        <f t="shared" si="143"/>
        <v>photography</v>
      </c>
      <c r="T1526" t="str">
        <f t="shared" si="138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4">
        <f t="shared" si="139"/>
        <v>42570.702986111108</v>
      </c>
      <c r="L1527" s="14">
        <f t="shared" si="140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41"/>
        <v>1.7400576923076922</v>
      </c>
      <c r="R1527" s="8">
        <f t="shared" si="142"/>
        <v>32.315357142857138</v>
      </c>
      <c r="S1527" t="str">
        <f t="shared" si="143"/>
        <v>photography</v>
      </c>
      <c r="T1527" t="str">
        <f t="shared" si="138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4">
        <f t="shared" si="139"/>
        <v>42339.276006944448</v>
      </c>
      <c r="L1528" s="14">
        <f t="shared" si="140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41"/>
        <v>1.2032608695652174</v>
      </c>
      <c r="R1528" s="8">
        <f t="shared" si="142"/>
        <v>98.839285714285708</v>
      </c>
      <c r="S1528" t="str">
        <f t="shared" si="143"/>
        <v>photography</v>
      </c>
      <c r="T1528" t="str">
        <f t="shared" si="138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4">
        <f t="shared" si="139"/>
        <v>42780.600532407407</v>
      </c>
      <c r="L1529" s="14">
        <f t="shared" si="140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41"/>
        <v>1.1044428571428573</v>
      </c>
      <c r="R1529" s="8">
        <f t="shared" si="142"/>
        <v>55.222142857142863</v>
      </c>
      <c r="S1529" t="str">
        <f t="shared" si="143"/>
        <v>photography</v>
      </c>
      <c r="T1529" t="str">
        <f t="shared" si="138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4">
        <f t="shared" si="139"/>
        <v>42736.732893518521</v>
      </c>
      <c r="L1530" s="14">
        <f t="shared" si="140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41"/>
        <v>2.8156666666666665</v>
      </c>
      <c r="R1530" s="8">
        <f t="shared" si="142"/>
        <v>52.793750000000003</v>
      </c>
      <c r="S1530" t="str">
        <f t="shared" si="143"/>
        <v>photography</v>
      </c>
      <c r="T1530" t="str">
        <f t="shared" si="138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4">
        <f t="shared" si="139"/>
        <v>42052.628703703704</v>
      </c>
      <c r="L1531" s="14">
        <f t="shared" si="140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41"/>
        <v>1.0067894736842105</v>
      </c>
      <c r="R1531" s="8">
        <f t="shared" si="142"/>
        <v>135.66666666666666</v>
      </c>
      <c r="S1531" t="str">
        <f t="shared" si="143"/>
        <v>photography</v>
      </c>
      <c r="T1531" t="str">
        <f t="shared" si="138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4">
        <f t="shared" si="139"/>
        <v>42275.767303240747</v>
      </c>
      <c r="L1532" s="14">
        <f t="shared" si="140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41"/>
        <v>1.3482571428571428</v>
      </c>
      <c r="R1532" s="8">
        <f t="shared" si="142"/>
        <v>53.991990846681922</v>
      </c>
      <c r="S1532" t="str">
        <f t="shared" si="143"/>
        <v>photography</v>
      </c>
      <c r="T1532" t="str">
        <f t="shared" si="138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4">
        <f t="shared" si="139"/>
        <v>41941.802384259259</v>
      </c>
      <c r="L1533" s="14">
        <f t="shared" si="140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41"/>
        <v>1.7595744680851064</v>
      </c>
      <c r="R1533" s="8">
        <f t="shared" si="142"/>
        <v>56.643835616438359</v>
      </c>
      <c r="S1533" t="str">
        <f t="shared" si="143"/>
        <v>photography</v>
      </c>
      <c r="T1533" t="str">
        <f t="shared" si="138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4">
        <f t="shared" si="139"/>
        <v>42391.475289351853</v>
      </c>
      <c r="L1534" s="14">
        <f t="shared" si="140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41"/>
        <v>4.8402000000000003</v>
      </c>
      <c r="R1534" s="8">
        <f t="shared" si="142"/>
        <v>82.316326530612244</v>
      </c>
      <c r="S1534" t="str">
        <f t="shared" si="143"/>
        <v>photography</v>
      </c>
      <c r="T1534" t="str">
        <f t="shared" si="138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4">
        <f t="shared" si="139"/>
        <v>42443.00204861111</v>
      </c>
      <c r="L1535" s="14">
        <f t="shared" si="140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41"/>
        <v>1.4514</v>
      </c>
      <c r="R1535" s="8">
        <f t="shared" si="142"/>
        <v>88.26081081081081</v>
      </c>
      <c r="S1535" t="str">
        <f t="shared" si="143"/>
        <v>photography</v>
      </c>
      <c r="T1535" t="str">
        <f t="shared" si="138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4">
        <f t="shared" si="139"/>
        <v>42221.67432870371</v>
      </c>
      <c r="L1536" s="14">
        <f t="shared" si="140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41"/>
        <v>4.1773333333333333</v>
      </c>
      <c r="R1536" s="8">
        <f t="shared" si="142"/>
        <v>84.905149051490511</v>
      </c>
      <c r="S1536" t="str">
        <f t="shared" si="143"/>
        <v>photography</v>
      </c>
      <c r="T1536" t="str">
        <f t="shared" si="138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4">
        <f t="shared" si="139"/>
        <v>42484.829062500001</v>
      </c>
      <c r="L1537" s="14">
        <f t="shared" si="140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41"/>
        <v>1.3242499999999999</v>
      </c>
      <c r="R1537" s="8">
        <f t="shared" si="142"/>
        <v>48.154545454545456</v>
      </c>
      <c r="S1537" t="str">
        <f t="shared" si="143"/>
        <v>photography</v>
      </c>
      <c r="T1537" t="str">
        <f t="shared" si="138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4">
        <f t="shared" si="139"/>
        <v>42213.802199074074</v>
      </c>
      <c r="L1538" s="14">
        <f t="shared" si="140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141"/>
        <v>2.5030841666666666</v>
      </c>
      <c r="R1538" s="8">
        <f t="shared" si="142"/>
        <v>66.015406593406595</v>
      </c>
      <c r="S1538" t="str">
        <f t="shared" si="143"/>
        <v>photography</v>
      </c>
      <c r="T1538" t="str">
        <f t="shared" ref="T1538:T1601" si="144">RIGHT(P1538,LEN(P1538)-FIND("/",P1538))</f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4">
        <f t="shared" ref="K1539:K1602" si="145">(((J1539/60)/60)/24)+DATE(1970,1,1)</f>
        <v>42552.315127314811</v>
      </c>
      <c r="L1539" s="14">
        <f t="shared" ref="L1539:L1602" si="146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147">E1539/D1539</f>
        <v>1.7989999999999999</v>
      </c>
      <c r="R1539" s="8">
        <f t="shared" ref="R1539:R1602" si="148">E1539/N1539</f>
        <v>96.375</v>
      </c>
      <c r="S1539" t="str">
        <f t="shared" ref="S1539:S1602" si="149">LEFT(P1539,FIND("/",P1539)-1)</f>
        <v>photography</v>
      </c>
      <c r="T1539" t="str">
        <f t="shared" si="144"/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4">
        <f t="shared" si="145"/>
        <v>41981.782060185185</v>
      </c>
      <c r="L1540" s="14">
        <f t="shared" si="146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7"/>
        <v>1.0262857142857142</v>
      </c>
      <c r="R1540" s="8">
        <f t="shared" si="148"/>
        <v>156.17391304347825</v>
      </c>
      <c r="S1540" t="str">
        <f t="shared" si="149"/>
        <v>photography</v>
      </c>
      <c r="T1540" t="str">
        <f t="shared" si="144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4">
        <f t="shared" si="145"/>
        <v>42705.919201388882</v>
      </c>
      <c r="L1541" s="14">
        <f t="shared" si="146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7"/>
        <v>1.359861</v>
      </c>
      <c r="R1541" s="8">
        <f t="shared" si="148"/>
        <v>95.764859154929582</v>
      </c>
      <c r="S1541" t="str">
        <f t="shared" si="149"/>
        <v>photography</v>
      </c>
      <c r="T1541" t="str">
        <f t="shared" si="144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4">
        <f t="shared" si="145"/>
        <v>41939.00712962963</v>
      </c>
      <c r="L1542" s="14">
        <f t="shared" si="146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7"/>
        <v>1.1786666666666668</v>
      </c>
      <c r="R1542" s="8">
        <f t="shared" si="148"/>
        <v>180.40816326530611</v>
      </c>
      <c r="S1542" t="str">
        <f t="shared" si="149"/>
        <v>photography</v>
      </c>
      <c r="T1542" t="str">
        <f t="shared" si="144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4">
        <f t="shared" si="145"/>
        <v>41974.712245370371</v>
      </c>
      <c r="L1543" s="14">
        <f t="shared" si="146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7"/>
        <v>3.3333333333333332E-4</v>
      </c>
      <c r="R1543" s="8">
        <f t="shared" si="148"/>
        <v>3</v>
      </c>
      <c r="S1543" t="str">
        <f t="shared" si="149"/>
        <v>photography</v>
      </c>
      <c r="T1543" t="str">
        <f t="shared" si="144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4">
        <f t="shared" si="145"/>
        <v>42170.996527777781</v>
      </c>
      <c r="L1544" s="14">
        <f t="shared" si="146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7"/>
        <v>0.04</v>
      </c>
      <c r="R1544" s="8">
        <f t="shared" si="148"/>
        <v>20</v>
      </c>
      <c r="S1544" t="str">
        <f t="shared" si="149"/>
        <v>photography</v>
      </c>
      <c r="T1544" t="str">
        <f t="shared" si="144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4">
        <f t="shared" si="145"/>
        <v>41935.509652777779</v>
      </c>
      <c r="L1545" s="14">
        <f t="shared" si="146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7"/>
        <v>4.4444444444444444E-3</v>
      </c>
      <c r="R1545" s="8">
        <f t="shared" si="148"/>
        <v>10</v>
      </c>
      <c r="S1545" t="str">
        <f t="shared" si="149"/>
        <v>photography</v>
      </c>
      <c r="T1545" t="str">
        <f t="shared" si="144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4">
        <f t="shared" si="145"/>
        <v>42053.051203703704</v>
      </c>
      <c r="L1546" s="14">
        <f t="shared" si="146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7"/>
        <v>0</v>
      </c>
      <c r="R1546" s="8" t="e">
        <f t="shared" si="148"/>
        <v>#DIV/0!</v>
      </c>
      <c r="S1546" t="str">
        <f t="shared" si="149"/>
        <v>photography</v>
      </c>
      <c r="T1546" t="str">
        <f t="shared" si="144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4">
        <f t="shared" si="145"/>
        <v>42031.884652777779</v>
      </c>
      <c r="L1547" s="14">
        <f t="shared" si="146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7"/>
        <v>3.3333333333333332E-4</v>
      </c>
      <c r="R1547" s="8">
        <f t="shared" si="148"/>
        <v>1</v>
      </c>
      <c r="S1547" t="str">
        <f t="shared" si="149"/>
        <v>photography</v>
      </c>
      <c r="T1547" t="str">
        <f t="shared" si="144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4">
        <f t="shared" si="145"/>
        <v>41839.212951388887</v>
      </c>
      <c r="L1548" s="14">
        <f t="shared" si="146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7"/>
        <v>0.28899999999999998</v>
      </c>
      <c r="R1548" s="8">
        <f t="shared" si="148"/>
        <v>26.272727272727273</v>
      </c>
      <c r="S1548" t="str">
        <f t="shared" si="149"/>
        <v>photography</v>
      </c>
      <c r="T1548" t="str">
        <f t="shared" si="144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4">
        <f t="shared" si="145"/>
        <v>42782.426875000005</v>
      </c>
      <c r="L1549" s="14">
        <f t="shared" si="146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7"/>
        <v>0</v>
      </c>
      <c r="R1549" s="8" t="e">
        <f t="shared" si="148"/>
        <v>#DIV/0!</v>
      </c>
      <c r="S1549" t="str">
        <f t="shared" si="149"/>
        <v>photography</v>
      </c>
      <c r="T1549" t="str">
        <f t="shared" si="144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4">
        <f t="shared" si="145"/>
        <v>42286.88217592593</v>
      </c>
      <c r="L1550" s="14">
        <f t="shared" si="146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7"/>
        <v>8.5714285714285715E-2</v>
      </c>
      <c r="R1550" s="8">
        <f t="shared" si="148"/>
        <v>60</v>
      </c>
      <c r="S1550" t="str">
        <f t="shared" si="149"/>
        <v>photography</v>
      </c>
      <c r="T1550" t="str">
        <f t="shared" si="144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4">
        <f t="shared" si="145"/>
        <v>42281.136099537034</v>
      </c>
      <c r="L1551" s="14">
        <f t="shared" si="146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7"/>
        <v>0.34</v>
      </c>
      <c r="R1551" s="8">
        <f t="shared" si="148"/>
        <v>28.333333333333332</v>
      </c>
      <c r="S1551" t="str">
        <f t="shared" si="149"/>
        <v>photography</v>
      </c>
      <c r="T1551" t="str">
        <f t="shared" si="144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4">
        <f t="shared" si="145"/>
        <v>42472.449467592596</v>
      </c>
      <c r="L1552" s="14">
        <f t="shared" si="146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7"/>
        <v>0.13466666666666666</v>
      </c>
      <c r="R1552" s="8">
        <f t="shared" si="148"/>
        <v>14.428571428571429</v>
      </c>
      <c r="S1552" t="str">
        <f t="shared" si="149"/>
        <v>photography</v>
      </c>
      <c r="T1552" t="str">
        <f t="shared" si="144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4">
        <f t="shared" si="145"/>
        <v>42121.824525462958</v>
      </c>
      <c r="L1553" s="14">
        <f t="shared" si="146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7"/>
        <v>0</v>
      </c>
      <c r="R1553" s="8" t="e">
        <f t="shared" si="148"/>
        <v>#DIV/0!</v>
      </c>
      <c r="S1553" t="str">
        <f t="shared" si="149"/>
        <v>photography</v>
      </c>
      <c r="T1553" t="str">
        <f t="shared" si="144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4">
        <f t="shared" si="145"/>
        <v>41892.688750000001</v>
      </c>
      <c r="L1554" s="14">
        <f t="shared" si="146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7"/>
        <v>0.49186046511627907</v>
      </c>
      <c r="R1554" s="8">
        <f t="shared" si="148"/>
        <v>132.1875</v>
      </c>
      <c r="S1554" t="str">
        <f t="shared" si="149"/>
        <v>photography</v>
      </c>
      <c r="T1554" t="str">
        <f t="shared" si="144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4">
        <f t="shared" si="145"/>
        <v>42219.282951388886</v>
      </c>
      <c r="L1555" s="14">
        <f t="shared" si="146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7"/>
        <v>0</v>
      </c>
      <c r="R1555" s="8" t="e">
        <f t="shared" si="148"/>
        <v>#DIV/0!</v>
      </c>
      <c r="S1555" t="str">
        <f t="shared" si="149"/>
        <v>photography</v>
      </c>
      <c r="T1555" t="str">
        <f t="shared" si="144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4">
        <f t="shared" si="145"/>
        <v>42188.252199074079</v>
      </c>
      <c r="L1556" s="14">
        <f t="shared" si="146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7"/>
        <v>0</v>
      </c>
      <c r="R1556" s="8" t="e">
        <f t="shared" si="148"/>
        <v>#DIV/0!</v>
      </c>
      <c r="S1556" t="str">
        <f t="shared" si="149"/>
        <v>photography</v>
      </c>
      <c r="T1556" t="str">
        <f t="shared" si="144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4">
        <f t="shared" si="145"/>
        <v>42241.613796296297</v>
      </c>
      <c r="L1557" s="14">
        <f t="shared" si="146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7"/>
        <v>0</v>
      </c>
      <c r="R1557" s="8" t="e">
        <f t="shared" si="148"/>
        <v>#DIV/0!</v>
      </c>
      <c r="S1557" t="str">
        <f t="shared" si="149"/>
        <v>photography</v>
      </c>
      <c r="T1557" t="str">
        <f t="shared" si="144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4">
        <f t="shared" si="145"/>
        <v>42525.153055555551</v>
      </c>
      <c r="L1558" s="14">
        <f t="shared" si="146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7"/>
        <v>0.45133333333333331</v>
      </c>
      <c r="R1558" s="8">
        <f t="shared" si="148"/>
        <v>56.416666666666664</v>
      </c>
      <c r="S1558" t="str">
        <f t="shared" si="149"/>
        <v>photography</v>
      </c>
      <c r="T1558" t="str">
        <f t="shared" si="144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4">
        <f t="shared" si="145"/>
        <v>41871.65315972222</v>
      </c>
      <c r="L1559" s="14">
        <f t="shared" si="146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7"/>
        <v>0.04</v>
      </c>
      <c r="R1559" s="8">
        <f t="shared" si="148"/>
        <v>100</v>
      </c>
      <c r="S1559" t="str">
        <f t="shared" si="149"/>
        <v>photography</v>
      </c>
      <c r="T1559" t="str">
        <f t="shared" si="144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4">
        <f t="shared" si="145"/>
        <v>42185.397673611107</v>
      </c>
      <c r="L1560" s="14">
        <f t="shared" si="146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7"/>
        <v>4.6666666666666669E-2</v>
      </c>
      <c r="R1560" s="8">
        <f t="shared" si="148"/>
        <v>11.666666666666666</v>
      </c>
      <c r="S1560" t="str">
        <f t="shared" si="149"/>
        <v>photography</v>
      </c>
      <c r="T1560" t="str">
        <f t="shared" si="144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4">
        <f t="shared" si="145"/>
        <v>42108.05322916666</v>
      </c>
      <c r="L1561" s="14">
        <f t="shared" si="146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7"/>
        <v>3.3333333333333335E-3</v>
      </c>
      <c r="R1561" s="8">
        <f t="shared" si="148"/>
        <v>50</v>
      </c>
      <c r="S1561" t="str">
        <f t="shared" si="149"/>
        <v>photography</v>
      </c>
      <c r="T1561" t="str">
        <f t="shared" si="144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4">
        <f t="shared" si="145"/>
        <v>41936.020752314813</v>
      </c>
      <c r="L1562" s="14">
        <f t="shared" si="146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7"/>
        <v>3.7600000000000001E-2</v>
      </c>
      <c r="R1562" s="8">
        <f t="shared" si="148"/>
        <v>23.5</v>
      </c>
      <c r="S1562" t="str">
        <f t="shared" si="149"/>
        <v>photography</v>
      </c>
      <c r="T1562" t="str">
        <f t="shared" si="144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4">
        <f t="shared" si="145"/>
        <v>41555.041701388887</v>
      </c>
      <c r="L1563" s="14">
        <f t="shared" si="146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7"/>
        <v>6.7000000000000002E-3</v>
      </c>
      <c r="R1563" s="8">
        <f t="shared" si="148"/>
        <v>67</v>
      </c>
      <c r="S1563" t="str">
        <f t="shared" si="149"/>
        <v>publishing</v>
      </c>
      <c r="T1563" t="str">
        <f t="shared" si="144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4">
        <f t="shared" si="145"/>
        <v>40079.566157407404</v>
      </c>
      <c r="L1564" s="14">
        <f t="shared" si="146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7"/>
        <v>0</v>
      </c>
      <c r="R1564" s="8" t="e">
        <f t="shared" si="148"/>
        <v>#DIV/0!</v>
      </c>
      <c r="S1564" t="str">
        <f t="shared" si="149"/>
        <v>publishing</v>
      </c>
      <c r="T1564" t="str">
        <f t="shared" si="144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4">
        <f t="shared" si="145"/>
        <v>41652.742488425924</v>
      </c>
      <c r="L1565" s="14">
        <f t="shared" si="146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7"/>
        <v>1.4166666666666666E-2</v>
      </c>
      <c r="R1565" s="8">
        <f t="shared" si="148"/>
        <v>42.5</v>
      </c>
      <c r="S1565" t="str">
        <f t="shared" si="149"/>
        <v>publishing</v>
      </c>
      <c r="T1565" t="str">
        <f t="shared" si="144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4">
        <f t="shared" si="145"/>
        <v>42121.367002314815</v>
      </c>
      <c r="L1566" s="14">
        <f t="shared" si="146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7"/>
        <v>1E-3</v>
      </c>
      <c r="R1566" s="8">
        <f t="shared" si="148"/>
        <v>10</v>
      </c>
      <c r="S1566" t="str">
        <f t="shared" si="149"/>
        <v>publishing</v>
      </c>
      <c r="T1566" t="str">
        <f t="shared" si="144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4">
        <f t="shared" si="145"/>
        <v>40672.729872685188</v>
      </c>
      <c r="L1567" s="14">
        <f t="shared" si="146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7"/>
        <v>2.5000000000000001E-2</v>
      </c>
      <c r="R1567" s="8">
        <f t="shared" si="148"/>
        <v>100</v>
      </c>
      <c r="S1567" t="str">
        <f t="shared" si="149"/>
        <v>publishing</v>
      </c>
      <c r="T1567" t="str">
        <f t="shared" si="144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4">
        <f t="shared" si="145"/>
        <v>42549.916712962964</v>
      </c>
      <c r="L1568" s="14">
        <f t="shared" si="146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7"/>
        <v>0.21249999999999999</v>
      </c>
      <c r="R1568" s="8">
        <f t="shared" si="148"/>
        <v>108.05084745762711</v>
      </c>
      <c r="S1568" t="str">
        <f t="shared" si="149"/>
        <v>publishing</v>
      </c>
      <c r="T1568" t="str">
        <f t="shared" si="144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4">
        <f t="shared" si="145"/>
        <v>41671.936863425923</v>
      </c>
      <c r="L1569" s="14">
        <f t="shared" si="146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7"/>
        <v>4.1176470588235294E-2</v>
      </c>
      <c r="R1569" s="8">
        <f t="shared" si="148"/>
        <v>26.923076923076923</v>
      </c>
      <c r="S1569" t="str">
        <f t="shared" si="149"/>
        <v>publishing</v>
      </c>
      <c r="T1569" t="str">
        <f t="shared" si="144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4">
        <f t="shared" si="145"/>
        <v>41962.062326388885</v>
      </c>
      <c r="L1570" s="14">
        <f t="shared" si="146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7"/>
        <v>0.13639999999999999</v>
      </c>
      <c r="R1570" s="8">
        <f t="shared" si="148"/>
        <v>155</v>
      </c>
      <c r="S1570" t="str">
        <f t="shared" si="149"/>
        <v>publishing</v>
      </c>
      <c r="T1570" t="str">
        <f t="shared" si="144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4">
        <f t="shared" si="145"/>
        <v>41389.679560185185</v>
      </c>
      <c r="L1571" s="14">
        <f t="shared" si="146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7"/>
        <v>0</v>
      </c>
      <c r="R1571" s="8" t="e">
        <f t="shared" si="148"/>
        <v>#DIV/0!</v>
      </c>
      <c r="S1571" t="str">
        <f t="shared" si="149"/>
        <v>publishing</v>
      </c>
      <c r="T1571" t="str">
        <f t="shared" si="144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4">
        <f t="shared" si="145"/>
        <v>42438.813449074078</v>
      </c>
      <c r="L1572" s="14">
        <f t="shared" si="146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7"/>
        <v>0.41399999999999998</v>
      </c>
      <c r="R1572" s="8">
        <f t="shared" si="148"/>
        <v>47.769230769230766</v>
      </c>
      <c r="S1572" t="str">
        <f t="shared" si="149"/>
        <v>publishing</v>
      </c>
      <c r="T1572" t="str">
        <f t="shared" si="144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4">
        <f t="shared" si="145"/>
        <v>42144.769479166673</v>
      </c>
      <c r="L1573" s="14">
        <f t="shared" si="146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7"/>
        <v>6.6115702479338841E-3</v>
      </c>
      <c r="R1573" s="8">
        <f t="shared" si="148"/>
        <v>20</v>
      </c>
      <c r="S1573" t="str">
        <f t="shared" si="149"/>
        <v>publishing</v>
      </c>
      <c r="T1573" t="str">
        <f t="shared" si="144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4">
        <f t="shared" si="145"/>
        <v>42404.033090277779</v>
      </c>
      <c r="L1574" s="14">
        <f t="shared" si="146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7"/>
        <v>0.05</v>
      </c>
      <c r="R1574" s="8">
        <f t="shared" si="148"/>
        <v>41.666666666666664</v>
      </c>
      <c r="S1574" t="str">
        <f t="shared" si="149"/>
        <v>publishing</v>
      </c>
      <c r="T1574" t="str">
        <f t="shared" si="144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4">
        <f t="shared" si="145"/>
        <v>42786.000023148154</v>
      </c>
      <c r="L1575" s="14">
        <f t="shared" si="146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7"/>
        <v>2.4777777777777777E-2</v>
      </c>
      <c r="R1575" s="8">
        <f t="shared" si="148"/>
        <v>74.333333333333329</v>
      </c>
      <c r="S1575" t="str">
        <f t="shared" si="149"/>
        <v>publishing</v>
      </c>
      <c r="T1575" t="str">
        <f t="shared" si="144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4">
        <f t="shared" si="145"/>
        <v>42017.927418981482</v>
      </c>
      <c r="L1576" s="14">
        <f t="shared" si="146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7"/>
        <v>5.0599999999999999E-2</v>
      </c>
      <c r="R1576" s="8">
        <f t="shared" si="148"/>
        <v>84.333333333333329</v>
      </c>
      <c r="S1576" t="str">
        <f t="shared" si="149"/>
        <v>publishing</v>
      </c>
      <c r="T1576" t="str">
        <f t="shared" si="144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4">
        <f t="shared" si="145"/>
        <v>41799.524259259262</v>
      </c>
      <c r="L1577" s="14">
        <f t="shared" si="146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7"/>
        <v>0.2291</v>
      </c>
      <c r="R1577" s="8">
        <f t="shared" si="148"/>
        <v>65.457142857142856</v>
      </c>
      <c r="S1577" t="str">
        <f t="shared" si="149"/>
        <v>publishing</v>
      </c>
      <c r="T1577" t="str">
        <f t="shared" si="144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4">
        <f t="shared" si="145"/>
        <v>42140.879259259258</v>
      </c>
      <c r="L1578" s="14">
        <f t="shared" si="146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7"/>
        <v>0.13</v>
      </c>
      <c r="R1578" s="8">
        <f t="shared" si="148"/>
        <v>65</v>
      </c>
      <c r="S1578" t="str">
        <f t="shared" si="149"/>
        <v>publishing</v>
      </c>
      <c r="T1578" t="str">
        <f t="shared" si="144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4">
        <f t="shared" si="145"/>
        <v>41054.847777777781</v>
      </c>
      <c r="L1579" s="14">
        <f t="shared" si="146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7"/>
        <v>5.4999999999999997E-3</v>
      </c>
      <c r="R1579" s="8">
        <f t="shared" si="148"/>
        <v>27.5</v>
      </c>
      <c r="S1579" t="str">
        <f t="shared" si="149"/>
        <v>publishing</v>
      </c>
      <c r="T1579" t="str">
        <f t="shared" si="144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4">
        <f t="shared" si="145"/>
        <v>40399.065868055557</v>
      </c>
      <c r="L1580" s="14">
        <f t="shared" si="146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7"/>
        <v>0.10806536636794939</v>
      </c>
      <c r="R1580" s="8">
        <f t="shared" si="148"/>
        <v>51.25</v>
      </c>
      <c r="S1580" t="str">
        <f t="shared" si="149"/>
        <v>publishing</v>
      </c>
      <c r="T1580" t="str">
        <f t="shared" si="144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4">
        <f t="shared" si="145"/>
        <v>41481.996423611112</v>
      </c>
      <c r="L1581" s="14">
        <f t="shared" si="146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7"/>
        <v>8.4008400840084006E-3</v>
      </c>
      <c r="R1581" s="8">
        <f t="shared" si="148"/>
        <v>14</v>
      </c>
      <c r="S1581" t="str">
        <f t="shared" si="149"/>
        <v>publishing</v>
      </c>
      <c r="T1581" t="str">
        <f t="shared" si="144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4">
        <f t="shared" si="145"/>
        <v>40990.050069444449</v>
      </c>
      <c r="L1582" s="14">
        <f t="shared" si="146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7"/>
        <v>0</v>
      </c>
      <c r="R1582" s="8" t="e">
        <f t="shared" si="148"/>
        <v>#DIV/0!</v>
      </c>
      <c r="S1582" t="str">
        <f t="shared" si="149"/>
        <v>publishing</v>
      </c>
      <c r="T1582" t="str">
        <f t="shared" si="144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4">
        <f t="shared" si="145"/>
        <v>42325.448958333334</v>
      </c>
      <c r="L1583" s="14">
        <f t="shared" si="146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7"/>
        <v>5.0000000000000001E-3</v>
      </c>
      <c r="R1583" s="8">
        <f t="shared" si="148"/>
        <v>5</v>
      </c>
      <c r="S1583" t="str">
        <f t="shared" si="149"/>
        <v>photography</v>
      </c>
      <c r="T1583" t="str">
        <f t="shared" si="144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4">
        <f t="shared" si="145"/>
        <v>42246.789965277778</v>
      </c>
      <c r="L1584" s="14">
        <f t="shared" si="146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7"/>
        <v>9.2999999999999999E-2</v>
      </c>
      <c r="R1584" s="8">
        <f t="shared" si="148"/>
        <v>31</v>
      </c>
      <c r="S1584" t="str">
        <f t="shared" si="149"/>
        <v>photography</v>
      </c>
      <c r="T1584" t="str">
        <f t="shared" si="144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4">
        <f t="shared" si="145"/>
        <v>41877.904988425929</v>
      </c>
      <c r="L1585" s="14">
        <f t="shared" si="146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7"/>
        <v>7.5000000000000002E-4</v>
      </c>
      <c r="R1585" s="8">
        <f t="shared" si="148"/>
        <v>15</v>
      </c>
      <c r="S1585" t="str">
        <f t="shared" si="149"/>
        <v>photography</v>
      </c>
      <c r="T1585" t="str">
        <f t="shared" si="144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4">
        <f t="shared" si="145"/>
        <v>41779.649317129632</v>
      </c>
      <c r="L1586" s="14">
        <f t="shared" si="146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7"/>
        <v>0</v>
      </c>
      <c r="R1586" s="8" t="e">
        <f t="shared" si="148"/>
        <v>#DIV/0!</v>
      </c>
      <c r="S1586" t="str">
        <f t="shared" si="149"/>
        <v>photography</v>
      </c>
      <c r="T1586" t="str">
        <f t="shared" si="144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4">
        <f t="shared" si="145"/>
        <v>42707.895462962959</v>
      </c>
      <c r="L1587" s="14">
        <f t="shared" si="146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7"/>
        <v>0.79</v>
      </c>
      <c r="R1587" s="8">
        <f t="shared" si="148"/>
        <v>131.66666666666666</v>
      </c>
      <c r="S1587" t="str">
        <f t="shared" si="149"/>
        <v>photography</v>
      </c>
      <c r="T1587" t="str">
        <f t="shared" si="144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4">
        <f t="shared" si="145"/>
        <v>42069.104421296302</v>
      </c>
      <c r="L1588" s="14">
        <f t="shared" si="146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7"/>
        <v>0</v>
      </c>
      <c r="R1588" s="8" t="e">
        <f t="shared" si="148"/>
        <v>#DIV/0!</v>
      </c>
      <c r="S1588" t="str">
        <f t="shared" si="149"/>
        <v>photography</v>
      </c>
      <c r="T1588" t="str">
        <f t="shared" si="144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4">
        <f t="shared" si="145"/>
        <v>41956.950983796298</v>
      </c>
      <c r="L1589" s="14">
        <f t="shared" si="146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7"/>
        <v>1.3333333333333334E-4</v>
      </c>
      <c r="R1589" s="8">
        <f t="shared" si="148"/>
        <v>1</v>
      </c>
      <c r="S1589" t="str">
        <f t="shared" si="149"/>
        <v>photography</v>
      </c>
      <c r="T1589" t="str">
        <f t="shared" si="144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4">
        <f t="shared" si="145"/>
        <v>42005.24998842593</v>
      </c>
      <c r="L1590" s="14">
        <f t="shared" si="146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7"/>
        <v>0</v>
      </c>
      <c r="R1590" s="8" t="e">
        <f t="shared" si="148"/>
        <v>#DIV/0!</v>
      </c>
      <c r="S1590" t="str">
        <f t="shared" si="149"/>
        <v>photography</v>
      </c>
      <c r="T1590" t="str">
        <f t="shared" si="144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4">
        <f t="shared" si="145"/>
        <v>42256.984791666662</v>
      </c>
      <c r="L1591" s="14">
        <f t="shared" si="146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7"/>
        <v>0</v>
      </c>
      <c r="R1591" s="8" t="e">
        <f t="shared" si="148"/>
        <v>#DIV/0!</v>
      </c>
      <c r="S1591" t="str">
        <f t="shared" si="149"/>
        <v>photography</v>
      </c>
      <c r="T1591" t="str">
        <f t="shared" si="144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4">
        <f t="shared" si="145"/>
        <v>42240.857222222221</v>
      </c>
      <c r="L1592" s="14">
        <f t="shared" si="146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7"/>
        <v>1.7000000000000001E-2</v>
      </c>
      <c r="R1592" s="8">
        <f t="shared" si="148"/>
        <v>510</v>
      </c>
      <c r="S1592" t="str">
        <f t="shared" si="149"/>
        <v>photography</v>
      </c>
      <c r="T1592" t="str">
        <f t="shared" si="144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4">
        <f t="shared" si="145"/>
        <v>42433.726168981477</v>
      </c>
      <c r="L1593" s="14">
        <f t="shared" si="146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7"/>
        <v>0.29228571428571426</v>
      </c>
      <c r="R1593" s="8">
        <f t="shared" si="148"/>
        <v>44.478260869565219</v>
      </c>
      <c r="S1593" t="str">
        <f t="shared" si="149"/>
        <v>photography</v>
      </c>
      <c r="T1593" t="str">
        <f t="shared" si="144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4">
        <f t="shared" si="145"/>
        <v>42046.072743055556</v>
      </c>
      <c r="L1594" s="14">
        <f t="shared" si="146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7"/>
        <v>0</v>
      </c>
      <c r="R1594" s="8" t="e">
        <f t="shared" si="148"/>
        <v>#DIV/0!</v>
      </c>
      <c r="S1594" t="str">
        <f t="shared" si="149"/>
        <v>photography</v>
      </c>
      <c r="T1594" t="str">
        <f t="shared" si="144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4">
        <f t="shared" si="145"/>
        <v>42033.845543981486</v>
      </c>
      <c r="L1595" s="14">
        <f t="shared" si="146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7"/>
        <v>1.3636363636363637E-4</v>
      </c>
      <c r="R1595" s="8">
        <f t="shared" si="148"/>
        <v>1</v>
      </c>
      <c r="S1595" t="str">
        <f t="shared" si="149"/>
        <v>photography</v>
      </c>
      <c r="T1595" t="str">
        <f t="shared" si="144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4">
        <f t="shared" si="145"/>
        <v>42445.712754629625</v>
      </c>
      <c r="L1596" s="14">
        <f t="shared" si="146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7"/>
        <v>0.20499999999999999</v>
      </c>
      <c r="R1596" s="8">
        <f t="shared" si="148"/>
        <v>20.5</v>
      </c>
      <c r="S1596" t="str">
        <f t="shared" si="149"/>
        <v>photography</v>
      </c>
      <c r="T1596" t="str">
        <f t="shared" si="144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4">
        <f t="shared" si="145"/>
        <v>41780.050092592595</v>
      </c>
      <c r="L1597" s="14">
        <f t="shared" si="146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7"/>
        <v>2.8E-3</v>
      </c>
      <c r="R1597" s="8">
        <f t="shared" si="148"/>
        <v>40</v>
      </c>
      <c r="S1597" t="str">
        <f t="shared" si="149"/>
        <v>photography</v>
      </c>
      <c r="T1597" t="str">
        <f t="shared" si="144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4">
        <f t="shared" si="145"/>
        <v>41941.430196759262</v>
      </c>
      <c r="L1598" s="14">
        <f t="shared" si="146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7"/>
        <v>2.3076923076923078E-2</v>
      </c>
      <c r="R1598" s="8">
        <f t="shared" si="148"/>
        <v>25</v>
      </c>
      <c r="S1598" t="str">
        <f t="shared" si="149"/>
        <v>photography</v>
      </c>
      <c r="T1598" t="str">
        <f t="shared" si="144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4">
        <f t="shared" si="145"/>
        <v>42603.354131944448</v>
      </c>
      <c r="L1599" s="14">
        <f t="shared" si="146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7"/>
        <v>0</v>
      </c>
      <c r="R1599" s="8" t="e">
        <f t="shared" si="148"/>
        <v>#DIV/0!</v>
      </c>
      <c r="S1599" t="str">
        <f t="shared" si="149"/>
        <v>photography</v>
      </c>
      <c r="T1599" t="str">
        <f t="shared" si="144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4">
        <f t="shared" si="145"/>
        <v>42151.667337962965</v>
      </c>
      <c r="L1600" s="14">
        <f t="shared" si="146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7"/>
        <v>1.25E-3</v>
      </c>
      <c r="R1600" s="8">
        <f t="shared" si="148"/>
        <v>1</v>
      </c>
      <c r="S1600" t="str">
        <f t="shared" si="149"/>
        <v>photography</v>
      </c>
      <c r="T1600" t="str">
        <f t="shared" si="144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4">
        <f t="shared" si="145"/>
        <v>42438.53907407407</v>
      </c>
      <c r="L1601" s="14">
        <f t="shared" si="146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7"/>
        <v>0</v>
      </c>
      <c r="R1601" s="8" t="e">
        <f t="shared" si="148"/>
        <v>#DIV/0!</v>
      </c>
      <c r="S1601" t="str">
        <f t="shared" si="149"/>
        <v>photography</v>
      </c>
      <c r="T1601" t="str">
        <f t="shared" si="144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4">
        <f t="shared" si="145"/>
        <v>41791.057314814818</v>
      </c>
      <c r="L1602" s="14">
        <f t="shared" si="146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147"/>
        <v>7.3400000000000007E-2</v>
      </c>
      <c r="R1602" s="8">
        <f t="shared" si="148"/>
        <v>40.777777777777779</v>
      </c>
      <c r="S1602" t="str">
        <f t="shared" si="149"/>
        <v>photography</v>
      </c>
      <c r="T1602" t="str">
        <f t="shared" ref="T1602:T1665" si="150">RIGHT(P1602,LEN(P1602)-FIND("/",P1602))</f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4">
        <f t="shared" ref="K1603:K1666" si="151">(((J1603/60)/60)/24)+DATE(1970,1,1)</f>
        <v>40638.092974537038</v>
      </c>
      <c r="L1603" s="14">
        <f t="shared" ref="L1603:L1666" si="152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53">E1603/D1603</f>
        <v>1.082492</v>
      </c>
      <c r="R1603" s="8">
        <f t="shared" ref="R1603:R1666" si="154">E1603/N1603</f>
        <v>48.325535714285714</v>
      </c>
      <c r="S1603" t="str">
        <f t="shared" ref="S1603:S1666" si="155">LEFT(P1603,FIND("/",P1603)-1)</f>
        <v>music</v>
      </c>
      <c r="T1603" t="str">
        <f t="shared" si="150"/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4">
        <f t="shared" si="151"/>
        <v>40788.297650462962</v>
      </c>
      <c r="L1604" s="14">
        <f t="shared" si="152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3"/>
        <v>1.0016666666666667</v>
      </c>
      <c r="R1604" s="8">
        <f t="shared" si="154"/>
        <v>46.953125</v>
      </c>
      <c r="S1604" t="str">
        <f t="shared" si="155"/>
        <v>music</v>
      </c>
      <c r="T1604" t="str">
        <f t="shared" si="150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4">
        <f t="shared" si="151"/>
        <v>40876.169664351852</v>
      </c>
      <c r="L1605" s="14">
        <f t="shared" si="152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3"/>
        <v>1.0003299999999999</v>
      </c>
      <c r="R1605" s="8">
        <f t="shared" si="154"/>
        <v>66.688666666666663</v>
      </c>
      <c r="S1605" t="str">
        <f t="shared" si="155"/>
        <v>music</v>
      </c>
      <c r="T1605" t="str">
        <f t="shared" si="150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4">
        <f t="shared" si="151"/>
        <v>40945.845312500001</v>
      </c>
      <c r="L1606" s="14">
        <f t="shared" si="152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3"/>
        <v>1.2210714285714286</v>
      </c>
      <c r="R1606" s="8">
        <f t="shared" si="154"/>
        <v>48.842857142857142</v>
      </c>
      <c r="S1606" t="str">
        <f t="shared" si="155"/>
        <v>music</v>
      </c>
      <c r="T1606" t="str">
        <f t="shared" si="150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4">
        <f t="shared" si="151"/>
        <v>40747.012881944444</v>
      </c>
      <c r="L1607" s="14">
        <f t="shared" si="152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3"/>
        <v>1.0069333333333335</v>
      </c>
      <c r="R1607" s="8">
        <f t="shared" si="154"/>
        <v>137.30909090909091</v>
      </c>
      <c r="S1607" t="str">
        <f t="shared" si="155"/>
        <v>music</v>
      </c>
      <c r="T1607" t="str">
        <f t="shared" si="150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4">
        <f t="shared" si="151"/>
        <v>40536.111550925925</v>
      </c>
      <c r="L1608" s="14">
        <f t="shared" si="152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3"/>
        <v>1.01004125</v>
      </c>
      <c r="R1608" s="8">
        <f t="shared" si="154"/>
        <v>87.829673913043479</v>
      </c>
      <c r="S1608" t="str">
        <f t="shared" si="155"/>
        <v>music</v>
      </c>
      <c r="T1608" t="str">
        <f t="shared" si="150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4">
        <f t="shared" si="151"/>
        <v>41053.80846064815</v>
      </c>
      <c r="L1609" s="14">
        <f t="shared" si="152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3"/>
        <v>1.4511000000000001</v>
      </c>
      <c r="R1609" s="8">
        <f t="shared" si="154"/>
        <v>70.785365853658533</v>
      </c>
      <c r="S1609" t="str">
        <f t="shared" si="155"/>
        <v>music</v>
      </c>
      <c r="T1609" t="str">
        <f t="shared" si="150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4">
        <f t="shared" si="151"/>
        <v>41607.83085648148</v>
      </c>
      <c r="L1610" s="14">
        <f t="shared" si="152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3"/>
        <v>1.0125</v>
      </c>
      <c r="R1610" s="8">
        <f t="shared" si="154"/>
        <v>52.826086956521742</v>
      </c>
      <c r="S1610" t="str">
        <f t="shared" si="155"/>
        <v>music</v>
      </c>
      <c r="T1610" t="str">
        <f t="shared" si="150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4">
        <f t="shared" si="151"/>
        <v>40796.001261574071</v>
      </c>
      <c r="L1611" s="14">
        <f t="shared" si="152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3"/>
        <v>1.1833333333333333</v>
      </c>
      <c r="R1611" s="8">
        <f t="shared" si="154"/>
        <v>443.75</v>
      </c>
      <c r="S1611" t="str">
        <f t="shared" si="155"/>
        <v>music</v>
      </c>
      <c r="T1611" t="str">
        <f t="shared" si="150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4">
        <f t="shared" si="151"/>
        <v>41228.924884259257</v>
      </c>
      <c r="L1612" s="14">
        <f t="shared" si="152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3"/>
        <v>2.7185000000000001</v>
      </c>
      <c r="R1612" s="8">
        <f t="shared" si="154"/>
        <v>48.544642857142854</v>
      </c>
      <c r="S1612" t="str">
        <f t="shared" si="155"/>
        <v>music</v>
      </c>
      <c r="T1612" t="str">
        <f t="shared" si="150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4">
        <f t="shared" si="151"/>
        <v>41409.00037037037</v>
      </c>
      <c r="L1613" s="14">
        <f t="shared" si="152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3"/>
        <v>1.25125</v>
      </c>
      <c r="R1613" s="8">
        <f t="shared" si="154"/>
        <v>37.074074074074076</v>
      </c>
      <c r="S1613" t="str">
        <f t="shared" si="155"/>
        <v>music</v>
      </c>
      <c r="T1613" t="str">
        <f t="shared" si="150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4">
        <f t="shared" si="151"/>
        <v>41246.874814814815</v>
      </c>
      <c r="L1614" s="14">
        <f t="shared" si="152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3"/>
        <v>1.1000000000000001</v>
      </c>
      <c r="R1614" s="8">
        <f t="shared" si="154"/>
        <v>50</v>
      </c>
      <c r="S1614" t="str">
        <f t="shared" si="155"/>
        <v>music</v>
      </c>
      <c r="T1614" t="str">
        <f t="shared" si="150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4">
        <f t="shared" si="151"/>
        <v>41082.069467592592</v>
      </c>
      <c r="L1615" s="14">
        <f t="shared" si="152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3"/>
        <v>1.0149999999999999</v>
      </c>
      <c r="R1615" s="8">
        <f t="shared" si="154"/>
        <v>39.03846153846154</v>
      </c>
      <c r="S1615" t="str">
        <f t="shared" si="155"/>
        <v>music</v>
      </c>
      <c r="T1615" t="str">
        <f t="shared" si="150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4">
        <f t="shared" si="151"/>
        <v>41794.981122685182</v>
      </c>
      <c r="L1616" s="14">
        <f t="shared" si="152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3"/>
        <v>1.0269999999999999</v>
      </c>
      <c r="R1616" s="8">
        <f t="shared" si="154"/>
        <v>66.688311688311686</v>
      </c>
      <c r="S1616" t="str">
        <f t="shared" si="155"/>
        <v>music</v>
      </c>
      <c r="T1616" t="str">
        <f t="shared" si="150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4">
        <f t="shared" si="151"/>
        <v>40845.050879629627</v>
      </c>
      <c r="L1617" s="14">
        <f t="shared" si="152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3"/>
        <v>1.1412500000000001</v>
      </c>
      <c r="R1617" s="8">
        <f t="shared" si="154"/>
        <v>67.132352941176464</v>
      </c>
      <c r="S1617" t="str">
        <f t="shared" si="155"/>
        <v>music</v>
      </c>
      <c r="T1617" t="str">
        <f t="shared" si="150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4">
        <f t="shared" si="151"/>
        <v>41194.715520833335</v>
      </c>
      <c r="L1618" s="14">
        <f t="shared" si="152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3"/>
        <v>1.042</v>
      </c>
      <c r="R1618" s="8">
        <f t="shared" si="154"/>
        <v>66.369426751592357</v>
      </c>
      <c r="S1618" t="str">
        <f t="shared" si="155"/>
        <v>music</v>
      </c>
      <c r="T1618" t="str">
        <f t="shared" si="150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4">
        <f t="shared" si="151"/>
        <v>41546.664212962962</v>
      </c>
      <c r="L1619" s="14">
        <f t="shared" si="152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3"/>
        <v>1.4585714285714286</v>
      </c>
      <c r="R1619" s="8">
        <f t="shared" si="154"/>
        <v>64.620253164556956</v>
      </c>
      <c r="S1619" t="str">
        <f t="shared" si="155"/>
        <v>music</v>
      </c>
      <c r="T1619" t="str">
        <f t="shared" si="150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4">
        <f t="shared" si="151"/>
        <v>41301.654340277775</v>
      </c>
      <c r="L1620" s="14">
        <f t="shared" si="152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3"/>
        <v>1.0506666666666666</v>
      </c>
      <c r="R1620" s="8">
        <f t="shared" si="154"/>
        <v>58.370370370370374</v>
      </c>
      <c r="S1620" t="str">
        <f t="shared" si="155"/>
        <v>music</v>
      </c>
      <c r="T1620" t="str">
        <f t="shared" si="150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4">
        <f t="shared" si="151"/>
        <v>41876.18618055556</v>
      </c>
      <c r="L1621" s="14">
        <f t="shared" si="152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3"/>
        <v>1.3333333333333333</v>
      </c>
      <c r="R1621" s="8">
        <f t="shared" si="154"/>
        <v>86.956521739130437</v>
      </c>
      <c r="S1621" t="str">
        <f t="shared" si="155"/>
        <v>music</v>
      </c>
      <c r="T1621" t="str">
        <f t="shared" si="150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4">
        <f t="shared" si="151"/>
        <v>41321.339583333334</v>
      </c>
      <c r="L1622" s="14">
        <f t="shared" si="152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3"/>
        <v>1.1299999999999999</v>
      </c>
      <c r="R1622" s="8">
        <f t="shared" si="154"/>
        <v>66.470588235294116</v>
      </c>
      <c r="S1622" t="str">
        <f t="shared" si="155"/>
        <v>music</v>
      </c>
      <c r="T1622" t="str">
        <f t="shared" si="150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4">
        <f t="shared" si="151"/>
        <v>41003.60665509259</v>
      </c>
      <c r="L1623" s="14">
        <f t="shared" si="152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3"/>
        <v>1.212</v>
      </c>
      <c r="R1623" s="8">
        <f t="shared" si="154"/>
        <v>163.78378378378378</v>
      </c>
      <c r="S1623" t="str">
        <f t="shared" si="155"/>
        <v>music</v>
      </c>
      <c r="T1623" t="str">
        <f t="shared" si="150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4">
        <f t="shared" si="151"/>
        <v>41950.29483796296</v>
      </c>
      <c r="L1624" s="14">
        <f t="shared" si="152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3"/>
        <v>1.0172463768115942</v>
      </c>
      <c r="R1624" s="8">
        <f t="shared" si="154"/>
        <v>107.98461538461538</v>
      </c>
      <c r="S1624" t="str">
        <f t="shared" si="155"/>
        <v>music</v>
      </c>
      <c r="T1624" t="str">
        <f t="shared" si="150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4">
        <f t="shared" si="151"/>
        <v>41453.688530092593</v>
      </c>
      <c r="L1625" s="14">
        <f t="shared" si="152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3"/>
        <v>1.0106666666666666</v>
      </c>
      <c r="R1625" s="8">
        <f t="shared" si="154"/>
        <v>42.111111111111114</v>
      </c>
      <c r="S1625" t="str">
        <f t="shared" si="155"/>
        <v>music</v>
      </c>
      <c r="T1625" t="str">
        <f t="shared" si="150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4">
        <f t="shared" si="151"/>
        <v>41243.367303240739</v>
      </c>
      <c r="L1626" s="14">
        <f t="shared" si="152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3"/>
        <v>1.18</v>
      </c>
      <c r="R1626" s="8">
        <f t="shared" si="154"/>
        <v>47.2</v>
      </c>
      <c r="S1626" t="str">
        <f t="shared" si="155"/>
        <v>music</v>
      </c>
      <c r="T1626" t="str">
        <f t="shared" si="150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4">
        <f t="shared" si="151"/>
        <v>41135.699687500004</v>
      </c>
      <c r="L1627" s="14">
        <f t="shared" si="152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3"/>
        <v>1.5533333333333332</v>
      </c>
      <c r="R1627" s="8">
        <f t="shared" si="154"/>
        <v>112.01923076923077</v>
      </c>
      <c r="S1627" t="str">
        <f t="shared" si="155"/>
        <v>music</v>
      </c>
      <c r="T1627" t="str">
        <f t="shared" si="150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4">
        <f t="shared" si="151"/>
        <v>41579.847997685189</v>
      </c>
      <c r="L1628" s="14">
        <f t="shared" si="152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3"/>
        <v>1.0118750000000001</v>
      </c>
      <c r="R1628" s="8">
        <f t="shared" si="154"/>
        <v>74.953703703703709</v>
      </c>
      <c r="S1628" t="str">
        <f t="shared" si="155"/>
        <v>music</v>
      </c>
      <c r="T1628" t="str">
        <f t="shared" si="150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4">
        <f t="shared" si="151"/>
        <v>41205.707048611112</v>
      </c>
      <c r="L1629" s="14">
        <f t="shared" si="152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3"/>
        <v>1.17</v>
      </c>
      <c r="R1629" s="8">
        <f t="shared" si="154"/>
        <v>61.578947368421055</v>
      </c>
      <c r="S1629" t="str">
        <f t="shared" si="155"/>
        <v>music</v>
      </c>
      <c r="T1629" t="str">
        <f t="shared" si="150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4">
        <f t="shared" si="151"/>
        <v>41774.737060185187</v>
      </c>
      <c r="L1630" s="14">
        <f t="shared" si="152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3"/>
        <v>1.00925</v>
      </c>
      <c r="R1630" s="8">
        <f t="shared" si="154"/>
        <v>45.875</v>
      </c>
      <c r="S1630" t="str">
        <f t="shared" si="155"/>
        <v>music</v>
      </c>
      <c r="T1630" t="str">
        <f t="shared" si="150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4">
        <f t="shared" si="151"/>
        <v>41645.867280092592</v>
      </c>
      <c r="L1631" s="14">
        <f t="shared" si="152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3"/>
        <v>1.0366666666666666</v>
      </c>
      <c r="R1631" s="8">
        <f t="shared" si="154"/>
        <v>75.853658536585371</v>
      </c>
      <c r="S1631" t="str">
        <f t="shared" si="155"/>
        <v>music</v>
      </c>
      <c r="T1631" t="str">
        <f t="shared" si="150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4">
        <f t="shared" si="151"/>
        <v>40939.837673611109</v>
      </c>
      <c r="L1632" s="14">
        <f t="shared" si="152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3"/>
        <v>2.6524999999999999</v>
      </c>
      <c r="R1632" s="8">
        <f t="shared" si="154"/>
        <v>84.206349206349202</v>
      </c>
      <c r="S1632" t="str">
        <f t="shared" si="155"/>
        <v>music</v>
      </c>
      <c r="T1632" t="str">
        <f t="shared" si="150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4">
        <f t="shared" si="151"/>
        <v>41164.859502314815</v>
      </c>
      <c r="L1633" s="14">
        <f t="shared" si="152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3"/>
        <v>1.5590999999999999</v>
      </c>
      <c r="R1633" s="8">
        <f t="shared" si="154"/>
        <v>117.22556390977444</v>
      </c>
      <c r="S1633" t="str">
        <f t="shared" si="155"/>
        <v>music</v>
      </c>
      <c r="T1633" t="str">
        <f t="shared" si="150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4">
        <f t="shared" si="151"/>
        <v>40750.340902777774</v>
      </c>
      <c r="L1634" s="14">
        <f t="shared" si="152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3"/>
        <v>1.0162500000000001</v>
      </c>
      <c r="R1634" s="8">
        <f t="shared" si="154"/>
        <v>86.489361702127653</v>
      </c>
      <c r="S1634" t="str">
        <f t="shared" si="155"/>
        <v>music</v>
      </c>
      <c r="T1634" t="str">
        <f t="shared" si="150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4">
        <f t="shared" si="151"/>
        <v>40896.883750000001</v>
      </c>
      <c r="L1635" s="14">
        <f t="shared" si="152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3"/>
        <v>1</v>
      </c>
      <c r="R1635" s="8">
        <f t="shared" si="154"/>
        <v>172.41379310344828</v>
      </c>
      <c r="S1635" t="str">
        <f t="shared" si="155"/>
        <v>music</v>
      </c>
      <c r="T1635" t="str">
        <f t="shared" si="150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4">
        <f t="shared" si="151"/>
        <v>40658.189826388887</v>
      </c>
      <c r="L1636" s="14">
        <f t="shared" si="152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3"/>
        <v>1.0049999999999999</v>
      </c>
      <c r="R1636" s="8">
        <f t="shared" si="154"/>
        <v>62.8125</v>
      </c>
      <c r="S1636" t="str">
        <f t="shared" si="155"/>
        <v>music</v>
      </c>
      <c r="T1636" t="str">
        <f t="shared" si="150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4">
        <f t="shared" si="151"/>
        <v>42502.868761574078</v>
      </c>
      <c r="L1637" s="14">
        <f t="shared" si="152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3"/>
        <v>1.2529999999999999</v>
      </c>
      <c r="R1637" s="8">
        <f t="shared" si="154"/>
        <v>67.729729729729726</v>
      </c>
      <c r="S1637" t="str">
        <f t="shared" si="155"/>
        <v>music</v>
      </c>
      <c r="T1637" t="str">
        <f t="shared" si="150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4">
        <f t="shared" si="151"/>
        <v>40663.08666666667</v>
      </c>
      <c r="L1638" s="14">
        <f t="shared" si="152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3"/>
        <v>1.0355555555555556</v>
      </c>
      <c r="R1638" s="8">
        <f t="shared" si="154"/>
        <v>53.5632183908046</v>
      </c>
      <c r="S1638" t="str">
        <f t="shared" si="155"/>
        <v>music</v>
      </c>
      <c r="T1638" t="str">
        <f t="shared" si="150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4">
        <f t="shared" si="151"/>
        <v>40122.751620370371</v>
      </c>
      <c r="L1639" s="14">
        <f t="shared" si="152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3"/>
        <v>1.038</v>
      </c>
      <c r="R1639" s="8">
        <f t="shared" si="154"/>
        <v>34.6</v>
      </c>
      <c r="S1639" t="str">
        <f t="shared" si="155"/>
        <v>music</v>
      </c>
      <c r="T1639" t="str">
        <f t="shared" si="150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4">
        <f t="shared" si="151"/>
        <v>41288.68712962963</v>
      </c>
      <c r="L1640" s="14">
        <f t="shared" si="152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3"/>
        <v>1.05</v>
      </c>
      <c r="R1640" s="8">
        <f t="shared" si="154"/>
        <v>38.888888888888886</v>
      </c>
      <c r="S1640" t="str">
        <f t="shared" si="155"/>
        <v>music</v>
      </c>
      <c r="T1640" t="str">
        <f t="shared" si="150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4">
        <f t="shared" si="151"/>
        <v>40941.652372685188</v>
      </c>
      <c r="L1641" s="14">
        <f t="shared" si="152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3"/>
        <v>1</v>
      </c>
      <c r="R1641" s="8">
        <f t="shared" si="154"/>
        <v>94.736842105263165</v>
      </c>
      <c r="S1641" t="str">
        <f t="shared" si="155"/>
        <v>music</v>
      </c>
      <c r="T1641" t="str">
        <f t="shared" si="150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4">
        <f t="shared" si="151"/>
        <v>40379.23096064815</v>
      </c>
      <c r="L1642" s="14">
        <f t="shared" si="152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3"/>
        <v>1.6986000000000001</v>
      </c>
      <c r="R1642" s="8">
        <f t="shared" si="154"/>
        <v>39.967058823529413</v>
      </c>
      <c r="S1642" t="str">
        <f t="shared" si="155"/>
        <v>music</v>
      </c>
      <c r="T1642" t="str">
        <f t="shared" si="150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4">
        <f t="shared" si="151"/>
        <v>41962.596574074079</v>
      </c>
      <c r="L1643" s="14">
        <f t="shared" si="152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3"/>
        <v>1.014</v>
      </c>
      <c r="R1643" s="8">
        <f t="shared" si="154"/>
        <v>97.5</v>
      </c>
      <c r="S1643" t="str">
        <f t="shared" si="155"/>
        <v>music</v>
      </c>
      <c r="T1643" t="str">
        <f t="shared" si="150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4">
        <f t="shared" si="151"/>
        <v>40688.024618055555</v>
      </c>
      <c r="L1644" s="14">
        <f t="shared" si="152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3"/>
        <v>1</v>
      </c>
      <c r="R1644" s="8">
        <f t="shared" si="154"/>
        <v>42.857142857142854</v>
      </c>
      <c r="S1644" t="str">
        <f t="shared" si="155"/>
        <v>music</v>
      </c>
      <c r="T1644" t="str">
        <f t="shared" si="150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4">
        <f t="shared" si="151"/>
        <v>41146.824212962965</v>
      </c>
      <c r="L1645" s="14">
        <f t="shared" si="152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3"/>
        <v>1.2470000000000001</v>
      </c>
      <c r="R1645" s="8">
        <f t="shared" si="154"/>
        <v>168.51351351351352</v>
      </c>
      <c r="S1645" t="str">
        <f t="shared" si="155"/>
        <v>music</v>
      </c>
      <c r="T1645" t="str">
        <f t="shared" si="150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4">
        <f t="shared" si="151"/>
        <v>41175.05972222222</v>
      </c>
      <c r="L1646" s="14">
        <f t="shared" si="152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3"/>
        <v>1.095</v>
      </c>
      <c r="R1646" s="8">
        <f t="shared" si="154"/>
        <v>85.546875</v>
      </c>
      <c r="S1646" t="str">
        <f t="shared" si="155"/>
        <v>music</v>
      </c>
      <c r="T1646" t="str">
        <f t="shared" si="150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4">
        <f t="shared" si="151"/>
        <v>41521.617361111108</v>
      </c>
      <c r="L1647" s="14">
        <f t="shared" si="152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3"/>
        <v>1.1080000000000001</v>
      </c>
      <c r="R1647" s="8">
        <f t="shared" si="154"/>
        <v>554</v>
      </c>
      <c r="S1647" t="str">
        <f t="shared" si="155"/>
        <v>music</v>
      </c>
      <c r="T1647" t="str">
        <f t="shared" si="150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4">
        <f t="shared" si="151"/>
        <v>41833.450266203705</v>
      </c>
      <c r="L1648" s="14">
        <f t="shared" si="152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3"/>
        <v>1.1020000000000001</v>
      </c>
      <c r="R1648" s="8">
        <f t="shared" si="154"/>
        <v>26.554216867469879</v>
      </c>
      <c r="S1648" t="str">
        <f t="shared" si="155"/>
        <v>music</v>
      </c>
      <c r="T1648" t="str">
        <f t="shared" si="150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4">
        <f t="shared" si="151"/>
        <v>41039.409456018519</v>
      </c>
      <c r="L1649" s="14">
        <f t="shared" si="152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3"/>
        <v>1.0471999999999999</v>
      </c>
      <c r="R1649" s="8">
        <f t="shared" si="154"/>
        <v>113.82608695652173</v>
      </c>
      <c r="S1649" t="str">
        <f t="shared" si="155"/>
        <v>music</v>
      </c>
      <c r="T1649" t="str">
        <f t="shared" si="150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4">
        <f t="shared" si="151"/>
        <v>40592.704652777778</v>
      </c>
      <c r="L1650" s="14">
        <f t="shared" si="152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3"/>
        <v>1.2526086956521738</v>
      </c>
      <c r="R1650" s="8">
        <f t="shared" si="154"/>
        <v>32.011111111111113</v>
      </c>
      <c r="S1650" t="str">
        <f t="shared" si="155"/>
        <v>music</v>
      </c>
      <c r="T1650" t="str">
        <f t="shared" si="150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4">
        <f t="shared" si="151"/>
        <v>41737.684664351851</v>
      </c>
      <c r="L1651" s="14">
        <f t="shared" si="152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3"/>
        <v>1.0058763157894737</v>
      </c>
      <c r="R1651" s="8">
        <f t="shared" si="154"/>
        <v>47.189259259259259</v>
      </c>
      <c r="S1651" t="str">
        <f t="shared" si="155"/>
        <v>music</v>
      </c>
      <c r="T1651" t="str">
        <f t="shared" si="150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4">
        <f t="shared" si="151"/>
        <v>41526.435613425929</v>
      </c>
      <c r="L1652" s="14">
        <f t="shared" si="152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3"/>
        <v>1.4155</v>
      </c>
      <c r="R1652" s="8">
        <f t="shared" si="154"/>
        <v>88.46875</v>
      </c>
      <c r="S1652" t="str">
        <f t="shared" si="155"/>
        <v>music</v>
      </c>
      <c r="T1652" t="str">
        <f t="shared" si="150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4">
        <f t="shared" si="151"/>
        <v>40625.900694444441</v>
      </c>
      <c r="L1653" s="14">
        <f t="shared" si="152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3"/>
        <v>1.0075000000000001</v>
      </c>
      <c r="R1653" s="8">
        <f t="shared" si="154"/>
        <v>100.75</v>
      </c>
      <c r="S1653" t="str">
        <f t="shared" si="155"/>
        <v>music</v>
      </c>
      <c r="T1653" t="str">
        <f t="shared" si="150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4">
        <f t="shared" si="151"/>
        <v>41572.492974537039</v>
      </c>
      <c r="L1654" s="14">
        <f t="shared" si="152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3"/>
        <v>1.0066666666666666</v>
      </c>
      <c r="R1654" s="8">
        <f t="shared" si="154"/>
        <v>64.714285714285708</v>
      </c>
      <c r="S1654" t="str">
        <f t="shared" si="155"/>
        <v>music</v>
      </c>
      <c r="T1654" t="str">
        <f t="shared" si="150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4">
        <f t="shared" si="151"/>
        <v>40626.834444444445</v>
      </c>
      <c r="L1655" s="14">
        <f t="shared" si="152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3"/>
        <v>1.7423040000000001</v>
      </c>
      <c r="R1655" s="8">
        <f t="shared" si="154"/>
        <v>51.854285714285716</v>
      </c>
      <c r="S1655" t="str">
        <f t="shared" si="155"/>
        <v>music</v>
      </c>
      <c r="T1655" t="str">
        <f t="shared" si="150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4">
        <f t="shared" si="151"/>
        <v>40987.890740740739</v>
      </c>
      <c r="L1656" s="14">
        <f t="shared" si="152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3"/>
        <v>1.199090909090909</v>
      </c>
      <c r="R1656" s="8">
        <f t="shared" si="154"/>
        <v>38.794117647058826</v>
      </c>
      <c r="S1656" t="str">
        <f t="shared" si="155"/>
        <v>music</v>
      </c>
      <c r="T1656" t="str">
        <f t="shared" si="150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4">
        <f t="shared" si="151"/>
        <v>40974.791898148149</v>
      </c>
      <c r="L1657" s="14">
        <f t="shared" si="152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3"/>
        <v>1.4286666666666668</v>
      </c>
      <c r="R1657" s="8">
        <f t="shared" si="154"/>
        <v>44.645833333333336</v>
      </c>
      <c r="S1657" t="str">
        <f t="shared" si="155"/>
        <v>music</v>
      </c>
      <c r="T1657" t="str">
        <f t="shared" si="150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4">
        <f t="shared" si="151"/>
        <v>41226.928842592592</v>
      </c>
      <c r="L1658" s="14">
        <f t="shared" si="152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3"/>
        <v>1.0033493333333334</v>
      </c>
      <c r="R1658" s="8">
        <f t="shared" si="154"/>
        <v>156.77333333333334</v>
      </c>
      <c r="S1658" t="str">
        <f t="shared" si="155"/>
        <v>music</v>
      </c>
      <c r="T1658" t="str">
        <f t="shared" si="150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4">
        <f t="shared" si="151"/>
        <v>41023.782037037039</v>
      </c>
      <c r="L1659" s="14">
        <f t="shared" si="152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3"/>
        <v>1.0493380000000001</v>
      </c>
      <c r="R1659" s="8">
        <f t="shared" si="154"/>
        <v>118.70339366515837</v>
      </c>
      <c r="S1659" t="str">
        <f t="shared" si="155"/>
        <v>music</v>
      </c>
      <c r="T1659" t="str">
        <f t="shared" si="150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4">
        <f t="shared" si="151"/>
        <v>41223.22184027778</v>
      </c>
      <c r="L1660" s="14">
        <f t="shared" si="152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3"/>
        <v>1.3223333333333334</v>
      </c>
      <c r="R1660" s="8">
        <f t="shared" si="154"/>
        <v>74.149532710280369</v>
      </c>
      <c r="S1660" t="str">
        <f t="shared" si="155"/>
        <v>music</v>
      </c>
      <c r="T1660" t="str">
        <f t="shared" si="150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4">
        <f t="shared" si="151"/>
        <v>41596.913437499999</v>
      </c>
      <c r="L1661" s="14">
        <f t="shared" si="152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3"/>
        <v>1.1279999999999999</v>
      </c>
      <c r="R1661" s="8">
        <f t="shared" si="154"/>
        <v>12.533333333333333</v>
      </c>
      <c r="S1661" t="str">
        <f t="shared" si="155"/>
        <v>music</v>
      </c>
      <c r="T1661" t="str">
        <f t="shared" si="150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4">
        <f t="shared" si="151"/>
        <v>42459.693865740745</v>
      </c>
      <c r="L1662" s="14">
        <f t="shared" si="152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3"/>
        <v>12.5375</v>
      </c>
      <c r="R1662" s="8">
        <f t="shared" si="154"/>
        <v>27.861111111111111</v>
      </c>
      <c r="S1662" t="str">
        <f t="shared" si="155"/>
        <v>music</v>
      </c>
      <c r="T1662" t="str">
        <f t="shared" si="150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4">
        <f t="shared" si="151"/>
        <v>42343.998043981483</v>
      </c>
      <c r="L1663" s="14">
        <f t="shared" si="152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3"/>
        <v>1.0250632911392406</v>
      </c>
      <c r="R1663" s="8">
        <f t="shared" si="154"/>
        <v>80.178217821782184</v>
      </c>
      <c r="S1663" t="str">
        <f t="shared" si="155"/>
        <v>music</v>
      </c>
      <c r="T1663" t="str">
        <f t="shared" si="150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4">
        <f t="shared" si="151"/>
        <v>40848.198333333334</v>
      </c>
      <c r="L1664" s="14">
        <f t="shared" si="152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3"/>
        <v>1.026375</v>
      </c>
      <c r="R1664" s="8">
        <f t="shared" si="154"/>
        <v>132.43548387096774</v>
      </c>
      <c r="S1664" t="str">
        <f t="shared" si="155"/>
        <v>music</v>
      </c>
      <c r="T1664" t="str">
        <f t="shared" si="150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4">
        <f t="shared" si="151"/>
        <v>42006.02207175926</v>
      </c>
      <c r="L1665" s="14">
        <f t="shared" si="152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3"/>
        <v>1.08</v>
      </c>
      <c r="R1665" s="8">
        <f t="shared" si="154"/>
        <v>33.75</v>
      </c>
      <c r="S1665" t="str">
        <f t="shared" si="155"/>
        <v>music</v>
      </c>
      <c r="T1665" t="str">
        <f t="shared" si="150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4">
        <f t="shared" si="151"/>
        <v>40939.761782407404</v>
      </c>
      <c r="L1666" s="14">
        <f t="shared" si="152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53"/>
        <v>1.2240879999999998</v>
      </c>
      <c r="R1666" s="8">
        <f t="shared" si="154"/>
        <v>34.384494382022467</v>
      </c>
      <c r="S1666" t="str">
        <f t="shared" si="155"/>
        <v>music</v>
      </c>
      <c r="T1666" t="str">
        <f t="shared" ref="T1666:T1729" si="156">RIGHT(P1666,LEN(P1666)-FIND("/",P1666))</f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4">
        <f t="shared" ref="K1667:K1730" si="157">(((J1667/60)/60)/24)+DATE(1970,1,1)</f>
        <v>40564.649456018517</v>
      </c>
      <c r="L1667" s="14">
        <f t="shared" ref="L1667:L1730" si="158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59">E1667/D1667</f>
        <v>1.1945714285714286</v>
      </c>
      <c r="R1667" s="8">
        <f t="shared" ref="R1667:R1730" si="160">E1667/N1667</f>
        <v>44.956989247311824</v>
      </c>
      <c r="S1667" t="str">
        <f t="shared" ref="S1667:S1730" si="161">LEFT(P1667,FIND("/",P1667)-1)</f>
        <v>music</v>
      </c>
      <c r="T1667" t="str">
        <f t="shared" si="156"/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4">
        <f t="shared" si="157"/>
        <v>41331.253159722226</v>
      </c>
      <c r="L1668" s="14">
        <f t="shared" si="158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9"/>
        <v>1.6088</v>
      </c>
      <c r="R1668" s="8">
        <f t="shared" si="160"/>
        <v>41.04081632653061</v>
      </c>
      <c r="S1668" t="str">
        <f t="shared" si="161"/>
        <v>music</v>
      </c>
      <c r="T1668" t="str">
        <f t="shared" si="156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4">
        <f t="shared" si="157"/>
        <v>41682.0705787037</v>
      </c>
      <c r="L1669" s="14">
        <f t="shared" si="158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9"/>
        <v>1.2685294117647059</v>
      </c>
      <c r="R1669" s="8">
        <f t="shared" si="160"/>
        <v>52.597560975609753</v>
      </c>
      <c r="S1669" t="str">
        <f t="shared" si="161"/>
        <v>music</v>
      </c>
      <c r="T1669" t="str">
        <f t="shared" si="156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4">
        <f t="shared" si="157"/>
        <v>40845.14975694444</v>
      </c>
      <c r="L1670" s="14">
        <f t="shared" si="158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9"/>
        <v>1.026375</v>
      </c>
      <c r="R1670" s="8">
        <f t="shared" si="160"/>
        <v>70.784482758620683</v>
      </c>
      <c r="S1670" t="str">
        <f t="shared" si="161"/>
        <v>music</v>
      </c>
      <c r="T1670" t="str">
        <f t="shared" si="156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4">
        <f t="shared" si="157"/>
        <v>42461.885138888887</v>
      </c>
      <c r="L1671" s="14">
        <f t="shared" si="158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9"/>
        <v>1.3975</v>
      </c>
      <c r="R1671" s="8">
        <f t="shared" si="160"/>
        <v>53.75</v>
      </c>
      <c r="S1671" t="str">
        <f t="shared" si="161"/>
        <v>music</v>
      </c>
      <c r="T1671" t="str">
        <f t="shared" si="156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4">
        <f t="shared" si="157"/>
        <v>40313.930543981485</v>
      </c>
      <c r="L1672" s="14">
        <f t="shared" si="158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9"/>
        <v>1.026</v>
      </c>
      <c r="R1672" s="8">
        <f t="shared" si="160"/>
        <v>44.608695652173914</v>
      </c>
      <c r="S1672" t="str">
        <f t="shared" si="161"/>
        <v>music</v>
      </c>
      <c r="T1672" t="str">
        <f t="shared" si="156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4">
        <f t="shared" si="157"/>
        <v>42553.54414351852</v>
      </c>
      <c r="L1673" s="14">
        <f t="shared" si="158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9"/>
        <v>1.0067349999999999</v>
      </c>
      <c r="R1673" s="8">
        <f t="shared" si="160"/>
        <v>26.148961038961041</v>
      </c>
      <c r="S1673" t="str">
        <f t="shared" si="161"/>
        <v>music</v>
      </c>
      <c r="T1673" t="str">
        <f t="shared" si="156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4">
        <f t="shared" si="157"/>
        <v>41034.656597222223</v>
      </c>
      <c r="L1674" s="14">
        <f t="shared" si="158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9"/>
        <v>1.1294117647058823</v>
      </c>
      <c r="R1674" s="8">
        <f t="shared" si="160"/>
        <v>39.183673469387756</v>
      </c>
      <c r="S1674" t="str">
        <f t="shared" si="161"/>
        <v>music</v>
      </c>
      <c r="T1674" t="str">
        <f t="shared" si="156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4">
        <f t="shared" si="157"/>
        <v>42039.878379629634</v>
      </c>
      <c r="L1675" s="14">
        <f t="shared" si="158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9"/>
        <v>1.2809523809523808</v>
      </c>
      <c r="R1675" s="8">
        <f t="shared" si="160"/>
        <v>45.593220338983052</v>
      </c>
      <c r="S1675" t="str">
        <f t="shared" si="161"/>
        <v>music</v>
      </c>
      <c r="T1675" t="str">
        <f t="shared" si="156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4">
        <f t="shared" si="157"/>
        <v>42569.605393518519</v>
      </c>
      <c r="L1676" s="14">
        <f t="shared" si="158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9"/>
        <v>2.0169999999999999</v>
      </c>
      <c r="R1676" s="8">
        <f t="shared" si="160"/>
        <v>89.247787610619469</v>
      </c>
      <c r="S1676" t="str">
        <f t="shared" si="161"/>
        <v>music</v>
      </c>
      <c r="T1676" t="str">
        <f t="shared" si="156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4">
        <f t="shared" si="157"/>
        <v>40802.733101851853</v>
      </c>
      <c r="L1677" s="14">
        <f t="shared" si="158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9"/>
        <v>1.37416</v>
      </c>
      <c r="R1677" s="8">
        <f t="shared" si="160"/>
        <v>40.416470588235299</v>
      </c>
      <c r="S1677" t="str">
        <f t="shared" si="161"/>
        <v>music</v>
      </c>
      <c r="T1677" t="str">
        <f t="shared" si="156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4">
        <f t="shared" si="157"/>
        <v>40973.72623842593</v>
      </c>
      <c r="L1678" s="14">
        <f t="shared" si="158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9"/>
        <v>1.1533333333333333</v>
      </c>
      <c r="R1678" s="8">
        <f t="shared" si="160"/>
        <v>82.38095238095238</v>
      </c>
      <c r="S1678" t="str">
        <f t="shared" si="161"/>
        <v>music</v>
      </c>
      <c r="T1678" t="str">
        <f t="shared" si="156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4">
        <f t="shared" si="157"/>
        <v>42416.407129629632</v>
      </c>
      <c r="L1679" s="14">
        <f t="shared" si="158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9"/>
        <v>1.1166666666666667</v>
      </c>
      <c r="R1679" s="8">
        <f t="shared" si="160"/>
        <v>159.52380952380952</v>
      </c>
      <c r="S1679" t="str">
        <f t="shared" si="161"/>
        <v>music</v>
      </c>
      <c r="T1679" t="str">
        <f t="shared" si="156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4">
        <f t="shared" si="157"/>
        <v>41662.854988425926</v>
      </c>
      <c r="L1680" s="14">
        <f t="shared" si="158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9"/>
        <v>1.1839999999999999</v>
      </c>
      <c r="R1680" s="8">
        <f t="shared" si="160"/>
        <v>36.244897959183675</v>
      </c>
      <c r="S1680" t="str">
        <f t="shared" si="161"/>
        <v>music</v>
      </c>
      <c r="T1680" t="str">
        <f t="shared" si="156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4">
        <f t="shared" si="157"/>
        <v>40723.068807870368</v>
      </c>
      <c r="L1681" s="14">
        <f t="shared" si="158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9"/>
        <v>1.75</v>
      </c>
      <c r="R1681" s="8">
        <f t="shared" si="160"/>
        <v>62.5</v>
      </c>
      <c r="S1681" t="str">
        <f t="shared" si="161"/>
        <v>music</v>
      </c>
      <c r="T1681" t="str">
        <f t="shared" si="156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4">
        <f t="shared" si="157"/>
        <v>41802.757719907408</v>
      </c>
      <c r="L1682" s="14">
        <f t="shared" si="158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9"/>
        <v>1.175</v>
      </c>
      <c r="R1682" s="8">
        <f t="shared" si="160"/>
        <v>47</v>
      </c>
      <c r="S1682" t="str">
        <f t="shared" si="161"/>
        <v>music</v>
      </c>
      <c r="T1682" t="str">
        <f t="shared" si="156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4">
        <f t="shared" si="157"/>
        <v>42774.121342592596</v>
      </c>
      <c r="L1683" s="14">
        <f t="shared" si="158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9"/>
        <v>1.0142212307692309</v>
      </c>
      <c r="R1683" s="8">
        <f t="shared" si="160"/>
        <v>74.575090497737563</v>
      </c>
      <c r="S1683" t="str">
        <f t="shared" si="161"/>
        <v>music</v>
      </c>
      <c r="T1683" t="str">
        <f t="shared" si="156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4">
        <f t="shared" si="157"/>
        <v>42779.21365740741</v>
      </c>
      <c r="L1684" s="14">
        <f t="shared" si="158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9"/>
        <v>0</v>
      </c>
      <c r="R1684" s="8" t="e">
        <f t="shared" si="160"/>
        <v>#DIV/0!</v>
      </c>
      <c r="S1684" t="str">
        <f t="shared" si="161"/>
        <v>music</v>
      </c>
      <c r="T1684" t="str">
        <f t="shared" si="156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4">
        <f t="shared" si="157"/>
        <v>42808.781689814816</v>
      </c>
      <c r="L1685" s="14">
        <f t="shared" si="158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9"/>
        <v>0.21714285714285714</v>
      </c>
      <c r="R1685" s="8">
        <f t="shared" si="160"/>
        <v>76</v>
      </c>
      <c r="S1685" t="str">
        <f t="shared" si="161"/>
        <v>music</v>
      </c>
      <c r="T1685" t="str">
        <f t="shared" si="156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4">
        <f t="shared" si="157"/>
        <v>42783.815289351856</v>
      </c>
      <c r="L1686" s="14">
        <f t="shared" si="158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9"/>
        <v>1.0912500000000001</v>
      </c>
      <c r="R1686" s="8">
        <f t="shared" si="160"/>
        <v>86.43564356435644</v>
      </c>
      <c r="S1686" t="str">
        <f t="shared" si="161"/>
        <v>music</v>
      </c>
      <c r="T1686" t="str">
        <f t="shared" si="156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4">
        <f t="shared" si="157"/>
        <v>42788.2502662037</v>
      </c>
      <c r="L1687" s="14">
        <f t="shared" si="158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9"/>
        <v>1.0285714285714285</v>
      </c>
      <c r="R1687" s="8">
        <f t="shared" si="160"/>
        <v>24</v>
      </c>
      <c r="S1687" t="str">
        <f t="shared" si="161"/>
        <v>music</v>
      </c>
      <c r="T1687" t="str">
        <f t="shared" si="156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4">
        <f t="shared" si="157"/>
        <v>42792.843969907408</v>
      </c>
      <c r="L1688" s="14">
        <f t="shared" si="158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9"/>
        <v>3.5999999999999999E-3</v>
      </c>
      <c r="R1688" s="8">
        <f t="shared" si="160"/>
        <v>18</v>
      </c>
      <c r="S1688" t="str">
        <f t="shared" si="161"/>
        <v>music</v>
      </c>
      <c r="T1688" t="str">
        <f t="shared" si="156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4">
        <f t="shared" si="157"/>
        <v>42802.046817129631</v>
      </c>
      <c r="L1689" s="14">
        <f t="shared" si="158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9"/>
        <v>0.3125</v>
      </c>
      <c r="R1689" s="8">
        <f t="shared" si="160"/>
        <v>80.128205128205124</v>
      </c>
      <c r="S1689" t="str">
        <f t="shared" si="161"/>
        <v>music</v>
      </c>
      <c r="T1689" t="str">
        <f t="shared" si="156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4">
        <f t="shared" si="157"/>
        <v>42804.534652777773</v>
      </c>
      <c r="L1690" s="14">
        <f t="shared" si="158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9"/>
        <v>0.443</v>
      </c>
      <c r="R1690" s="8">
        <f t="shared" si="160"/>
        <v>253.14285714285714</v>
      </c>
      <c r="S1690" t="str">
        <f t="shared" si="161"/>
        <v>music</v>
      </c>
      <c r="T1690" t="str">
        <f t="shared" si="156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4">
        <f t="shared" si="157"/>
        <v>42780.942476851851</v>
      </c>
      <c r="L1691" s="14">
        <f t="shared" si="158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9"/>
        <v>1</v>
      </c>
      <c r="R1691" s="8">
        <f t="shared" si="160"/>
        <v>171.42857142857142</v>
      </c>
      <c r="S1691" t="str">
        <f t="shared" si="161"/>
        <v>music</v>
      </c>
      <c r="T1691" t="str">
        <f t="shared" si="156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4">
        <f t="shared" si="157"/>
        <v>42801.43104166667</v>
      </c>
      <c r="L1692" s="14">
        <f t="shared" si="158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9"/>
        <v>0.254</v>
      </c>
      <c r="R1692" s="8">
        <f t="shared" si="160"/>
        <v>57.727272727272727</v>
      </c>
      <c r="S1692" t="str">
        <f t="shared" si="161"/>
        <v>music</v>
      </c>
      <c r="T1692" t="str">
        <f t="shared" si="156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4">
        <f t="shared" si="157"/>
        <v>42795.701481481476</v>
      </c>
      <c r="L1693" s="14">
        <f t="shared" si="158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9"/>
        <v>0.33473333333333333</v>
      </c>
      <c r="R1693" s="8">
        <f t="shared" si="160"/>
        <v>264.26315789473682</v>
      </c>
      <c r="S1693" t="str">
        <f t="shared" si="161"/>
        <v>music</v>
      </c>
      <c r="T1693" t="str">
        <f t="shared" si="156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4">
        <f t="shared" si="157"/>
        <v>42788.151238425926</v>
      </c>
      <c r="L1694" s="14">
        <f t="shared" si="158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9"/>
        <v>0.47799999999999998</v>
      </c>
      <c r="R1694" s="8">
        <f t="shared" si="160"/>
        <v>159.33333333333334</v>
      </c>
      <c r="S1694" t="str">
        <f t="shared" si="161"/>
        <v>music</v>
      </c>
      <c r="T1694" t="str">
        <f t="shared" si="156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4">
        <f t="shared" si="157"/>
        <v>42803.920277777783</v>
      </c>
      <c r="L1695" s="14">
        <f t="shared" si="158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9"/>
        <v>9.3333333333333338E-2</v>
      </c>
      <c r="R1695" s="8">
        <f t="shared" si="160"/>
        <v>35</v>
      </c>
      <c r="S1695" t="str">
        <f t="shared" si="161"/>
        <v>music</v>
      </c>
      <c r="T1695" t="str">
        <f t="shared" si="156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4">
        <f t="shared" si="157"/>
        <v>42791.669837962967</v>
      </c>
      <c r="L1696" s="14">
        <f t="shared" si="158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9"/>
        <v>5.0000000000000001E-4</v>
      </c>
      <c r="R1696" s="8">
        <f t="shared" si="160"/>
        <v>5</v>
      </c>
      <c r="S1696" t="str">
        <f t="shared" si="161"/>
        <v>music</v>
      </c>
      <c r="T1696" t="str">
        <f t="shared" si="156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4">
        <f t="shared" si="157"/>
        <v>42801.031412037039</v>
      </c>
      <c r="L1697" s="14">
        <f t="shared" si="158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9"/>
        <v>0.11708333333333333</v>
      </c>
      <c r="R1697" s="8">
        <f t="shared" si="160"/>
        <v>61.086956521739133</v>
      </c>
      <c r="S1697" t="str">
        <f t="shared" si="161"/>
        <v>music</v>
      </c>
      <c r="T1697" t="str">
        <f t="shared" si="156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4">
        <f t="shared" si="157"/>
        <v>42796.069571759261</v>
      </c>
      <c r="L1698" s="14">
        <f t="shared" si="158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9"/>
        <v>0</v>
      </c>
      <c r="R1698" s="8" t="e">
        <f t="shared" si="160"/>
        <v>#DIV/0!</v>
      </c>
      <c r="S1698" t="str">
        <f t="shared" si="161"/>
        <v>music</v>
      </c>
      <c r="T1698" t="str">
        <f t="shared" si="156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4">
        <f t="shared" si="157"/>
        <v>42805.032962962956</v>
      </c>
      <c r="L1699" s="14">
        <f t="shared" si="158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9"/>
        <v>0.20208000000000001</v>
      </c>
      <c r="R1699" s="8">
        <f t="shared" si="160"/>
        <v>114.81818181818181</v>
      </c>
      <c r="S1699" t="str">
        <f t="shared" si="161"/>
        <v>music</v>
      </c>
      <c r="T1699" t="str">
        <f t="shared" si="156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4">
        <f t="shared" si="157"/>
        <v>42796.207870370374</v>
      </c>
      <c r="L1700" s="14">
        <f t="shared" si="158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9"/>
        <v>0</v>
      </c>
      <c r="R1700" s="8" t="e">
        <f t="shared" si="160"/>
        <v>#DIV/0!</v>
      </c>
      <c r="S1700" t="str">
        <f t="shared" si="161"/>
        <v>music</v>
      </c>
      <c r="T1700" t="str">
        <f t="shared" si="156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4">
        <f t="shared" si="157"/>
        <v>42806.863946759258</v>
      </c>
      <c r="L1701" s="14">
        <f t="shared" si="158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9"/>
        <v>4.2311459353574929E-2</v>
      </c>
      <c r="R1701" s="8">
        <f t="shared" si="160"/>
        <v>54</v>
      </c>
      <c r="S1701" t="str">
        <f t="shared" si="161"/>
        <v>music</v>
      </c>
      <c r="T1701" t="str">
        <f t="shared" si="156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4">
        <f t="shared" si="157"/>
        <v>42796.071643518517</v>
      </c>
      <c r="L1702" s="14">
        <f t="shared" si="158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9"/>
        <v>0.2606</v>
      </c>
      <c r="R1702" s="8">
        <f t="shared" si="160"/>
        <v>65.974683544303801</v>
      </c>
      <c r="S1702" t="str">
        <f t="shared" si="161"/>
        <v>music</v>
      </c>
      <c r="T1702" t="str">
        <f t="shared" si="156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4">
        <f t="shared" si="157"/>
        <v>41989.664409722223</v>
      </c>
      <c r="L1703" s="14">
        <f t="shared" si="158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9"/>
        <v>1.9801980198019802E-3</v>
      </c>
      <c r="R1703" s="8">
        <f t="shared" si="160"/>
        <v>5</v>
      </c>
      <c r="S1703" t="str">
        <f t="shared" si="161"/>
        <v>music</v>
      </c>
      <c r="T1703" t="str">
        <f t="shared" si="156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4">
        <f t="shared" si="157"/>
        <v>42063.869791666672</v>
      </c>
      <c r="L1704" s="14">
        <f t="shared" si="158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9"/>
        <v>6.0606060606060605E-5</v>
      </c>
      <c r="R1704" s="8">
        <f t="shared" si="160"/>
        <v>1</v>
      </c>
      <c r="S1704" t="str">
        <f t="shared" si="161"/>
        <v>music</v>
      </c>
      <c r="T1704" t="str">
        <f t="shared" si="156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4">
        <f t="shared" si="157"/>
        <v>42187.281678240746</v>
      </c>
      <c r="L1705" s="14">
        <f t="shared" si="158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9"/>
        <v>1.0200000000000001E-2</v>
      </c>
      <c r="R1705" s="8">
        <f t="shared" si="160"/>
        <v>25.5</v>
      </c>
      <c r="S1705" t="str">
        <f t="shared" si="161"/>
        <v>music</v>
      </c>
      <c r="T1705" t="str">
        <f t="shared" si="156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4">
        <f t="shared" si="157"/>
        <v>42021.139733796299</v>
      </c>
      <c r="L1706" s="14">
        <f t="shared" si="158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9"/>
        <v>0.65100000000000002</v>
      </c>
      <c r="R1706" s="8">
        <f t="shared" si="160"/>
        <v>118.36363636363636</v>
      </c>
      <c r="S1706" t="str">
        <f t="shared" si="161"/>
        <v>music</v>
      </c>
      <c r="T1706" t="str">
        <f t="shared" si="156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4">
        <f t="shared" si="157"/>
        <v>42245.016736111109</v>
      </c>
      <c r="L1707" s="14">
        <f t="shared" si="158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9"/>
        <v>0</v>
      </c>
      <c r="R1707" s="8" t="e">
        <f t="shared" si="160"/>
        <v>#DIV/0!</v>
      </c>
      <c r="S1707" t="str">
        <f t="shared" si="161"/>
        <v>music</v>
      </c>
      <c r="T1707" t="str">
        <f t="shared" si="156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4">
        <f t="shared" si="157"/>
        <v>42179.306388888886</v>
      </c>
      <c r="L1708" s="14">
        <f t="shared" si="158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9"/>
        <v>0</v>
      </c>
      <c r="R1708" s="8" t="e">
        <f t="shared" si="160"/>
        <v>#DIV/0!</v>
      </c>
      <c r="S1708" t="str">
        <f t="shared" si="161"/>
        <v>music</v>
      </c>
      <c r="T1708" t="str">
        <f t="shared" si="156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4">
        <f t="shared" si="157"/>
        <v>42427.721006944441</v>
      </c>
      <c r="L1709" s="14">
        <f t="shared" si="158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9"/>
        <v>9.74E-2</v>
      </c>
      <c r="R1709" s="8">
        <f t="shared" si="160"/>
        <v>54.111111111111114</v>
      </c>
      <c r="S1709" t="str">
        <f t="shared" si="161"/>
        <v>music</v>
      </c>
      <c r="T1709" t="str">
        <f t="shared" si="156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4">
        <f t="shared" si="157"/>
        <v>42451.866967592592</v>
      </c>
      <c r="L1710" s="14">
        <f t="shared" si="158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9"/>
        <v>0</v>
      </c>
      <c r="R1710" s="8" t="e">
        <f t="shared" si="160"/>
        <v>#DIV/0!</v>
      </c>
      <c r="S1710" t="str">
        <f t="shared" si="161"/>
        <v>music</v>
      </c>
      <c r="T1710" t="str">
        <f t="shared" si="156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4">
        <f t="shared" si="157"/>
        <v>41841.56381944444</v>
      </c>
      <c r="L1711" s="14">
        <f t="shared" si="158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9"/>
        <v>4.8571428571428571E-2</v>
      </c>
      <c r="R1711" s="8">
        <f t="shared" si="160"/>
        <v>21.25</v>
      </c>
      <c r="S1711" t="str">
        <f t="shared" si="161"/>
        <v>music</v>
      </c>
      <c r="T1711" t="str">
        <f t="shared" si="156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4">
        <f t="shared" si="157"/>
        <v>42341.59129629629</v>
      </c>
      <c r="L1712" s="14">
        <f t="shared" si="158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9"/>
        <v>6.7999999999999996E-3</v>
      </c>
      <c r="R1712" s="8">
        <f t="shared" si="160"/>
        <v>34</v>
      </c>
      <c r="S1712" t="str">
        <f t="shared" si="161"/>
        <v>music</v>
      </c>
      <c r="T1712" t="str">
        <f t="shared" si="156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4">
        <f t="shared" si="157"/>
        <v>41852.646226851852</v>
      </c>
      <c r="L1713" s="14">
        <f t="shared" si="158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9"/>
        <v>0.105</v>
      </c>
      <c r="R1713" s="8">
        <f t="shared" si="160"/>
        <v>525</v>
      </c>
      <c r="S1713" t="str">
        <f t="shared" si="161"/>
        <v>music</v>
      </c>
      <c r="T1713" t="str">
        <f t="shared" si="156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4">
        <f t="shared" si="157"/>
        <v>42125.913807870369</v>
      </c>
      <c r="L1714" s="14">
        <f t="shared" si="158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9"/>
        <v>0</v>
      </c>
      <c r="R1714" s="8" t="e">
        <f t="shared" si="160"/>
        <v>#DIV/0!</v>
      </c>
      <c r="S1714" t="str">
        <f t="shared" si="161"/>
        <v>music</v>
      </c>
      <c r="T1714" t="str">
        <f t="shared" si="156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4">
        <f t="shared" si="157"/>
        <v>41887.801064814819</v>
      </c>
      <c r="L1715" s="14">
        <f t="shared" si="158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9"/>
        <v>1.6666666666666666E-2</v>
      </c>
      <c r="R1715" s="8">
        <f t="shared" si="160"/>
        <v>50</v>
      </c>
      <c r="S1715" t="str">
        <f t="shared" si="161"/>
        <v>music</v>
      </c>
      <c r="T1715" t="str">
        <f t="shared" si="156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4">
        <f t="shared" si="157"/>
        <v>42095.918530092589</v>
      </c>
      <c r="L1716" s="14">
        <f t="shared" si="158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9"/>
        <v>7.868E-2</v>
      </c>
      <c r="R1716" s="8">
        <f t="shared" si="160"/>
        <v>115.70588235294117</v>
      </c>
      <c r="S1716" t="str">
        <f t="shared" si="161"/>
        <v>music</v>
      </c>
      <c r="T1716" t="str">
        <f t="shared" si="156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4">
        <f t="shared" si="157"/>
        <v>42064.217418981483</v>
      </c>
      <c r="L1717" s="14">
        <f t="shared" si="158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9"/>
        <v>2.2000000000000001E-3</v>
      </c>
      <c r="R1717" s="8">
        <f t="shared" si="160"/>
        <v>5.5</v>
      </c>
      <c r="S1717" t="str">
        <f t="shared" si="161"/>
        <v>music</v>
      </c>
      <c r="T1717" t="str">
        <f t="shared" si="156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4">
        <f t="shared" si="157"/>
        <v>42673.577534722222</v>
      </c>
      <c r="L1718" s="14">
        <f t="shared" si="158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9"/>
        <v>7.4999999999999997E-2</v>
      </c>
      <c r="R1718" s="8">
        <f t="shared" si="160"/>
        <v>50</v>
      </c>
      <c r="S1718" t="str">
        <f t="shared" si="161"/>
        <v>music</v>
      </c>
      <c r="T1718" t="str">
        <f t="shared" si="156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4">
        <f t="shared" si="157"/>
        <v>42460.98192129629</v>
      </c>
      <c r="L1719" s="14">
        <f t="shared" si="158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9"/>
        <v>0.42725880551301687</v>
      </c>
      <c r="R1719" s="8">
        <f t="shared" si="160"/>
        <v>34.024390243902438</v>
      </c>
      <c r="S1719" t="str">
        <f t="shared" si="161"/>
        <v>music</v>
      </c>
      <c r="T1719" t="str">
        <f t="shared" si="156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4">
        <f t="shared" si="157"/>
        <v>42460.610520833332</v>
      </c>
      <c r="L1720" s="14">
        <f t="shared" si="158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9"/>
        <v>2.142857142857143E-3</v>
      </c>
      <c r="R1720" s="8">
        <f t="shared" si="160"/>
        <v>37.5</v>
      </c>
      <c r="S1720" t="str">
        <f t="shared" si="161"/>
        <v>music</v>
      </c>
      <c r="T1720" t="str">
        <f t="shared" si="156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4">
        <f t="shared" si="157"/>
        <v>41869.534618055557</v>
      </c>
      <c r="L1721" s="14">
        <f t="shared" si="158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9"/>
        <v>8.7500000000000008E-3</v>
      </c>
      <c r="R1721" s="8">
        <f t="shared" si="160"/>
        <v>11.666666666666666</v>
      </c>
      <c r="S1721" t="str">
        <f t="shared" si="161"/>
        <v>music</v>
      </c>
      <c r="T1721" t="str">
        <f t="shared" si="156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4">
        <f t="shared" si="157"/>
        <v>41922.783229166671</v>
      </c>
      <c r="L1722" s="14">
        <f t="shared" si="158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9"/>
        <v>5.6250000000000001E-2</v>
      </c>
      <c r="R1722" s="8">
        <f t="shared" si="160"/>
        <v>28.125</v>
      </c>
      <c r="S1722" t="str">
        <f t="shared" si="161"/>
        <v>music</v>
      </c>
      <c r="T1722" t="str">
        <f t="shared" si="156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4">
        <f t="shared" si="157"/>
        <v>42319.461377314816</v>
      </c>
      <c r="L1723" s="14">
        <f t="shared" si="158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9"/>
        <v>0</v>
      </c>
      <c r="R1723" s="8" t="e">
        <f t="shared" si="160"/>
        <v>#DIV/0!</v>
      </c>
      <c r="S1723" t="str">
        <f t="shared" si="161"/>
        <v>music</v>
      </c>
      <c r="T1723" t="str">
        <f t="shared" si="156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4">
        <f t="shared" si="157"/>
        <v>42425.960983796293</v>
      </c>
      <c r="L1724" s="14">
        <f t="shared" si="158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9"/>
        <v>3.4722222222222224E-4</v>
      </c>
      <c r="R1724" s="8">
        <f t="shared" si="160"/>
        <v>1</v>
      </c>
      <c r="S1724" t="str">
        <f t="shared" si="161"/>
        <v>music</v>
      </c>
      <c r="T1724" t="str">
        <f t="shared" si="156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4">
        <f t="shared" si="157"/>
        <v>42129.82540509259</v>
      </c>
      <c r="L1725" s="14">
        <f t="shared" si="158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9"/>
        <v>6.5000000000000002E-2</v>
      </c>
      <c r="R1725" s="8">
        <f t="shared" si="160"/>
        <v>216.66666666666666</v>
      </c>
      <c r="S1725" t="str">
        <f t="shared" si="161"/>
        <v>music</v>
      </c>
      <c r="T1725" t="str">
        <f t="shared" si="156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4">
        <f t="shared" si="157"/>
        <v>41912.932430555556</v>
      </c>
      <c r="L1726" s="14">
        <f t="shared" si="158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9"/>
        <v>5.8333333333333336E-3</v>
      </c>
      <c r="R1726" s="8">
        <f t="shared" si="160"/>
        <v>8.75</v>
      </c>
      <c r="S1726" t="str">
        <f t="shared" si="161"/>
        <v>music</v>
      </c>
      <c r="T1726" t="str">
        <f t="shared" si="156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4">
        <f t="shared" si="157"/>
        <v>41845.968159722222</v>
      </c>
      <c r="L1727" s="14">
        <f t="shared" si="158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9"/>
        <v>0.10181818181818182</v>
      </c>
      <c r="R1727" s="8">
        <f t="shared" si="160"/>
        <v>62.222222222222221</v>
      </c>
      <c r="S1727" t="str">
        <f t="shared" si="161"/>
        <v>music</v>
      </c>
      <c r="T1727" t="str">
        <f t="shared" si="156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4">
        <f t="shared" si="157"/>
        <v>41788.919722222221</v>
      </c>
      <c r="L1728" s="14">
        <f t="shared" si="158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9"/>
        <v>0.33784615384615385</v>
      </c>
      <c r="R1728" s="8">
        <f t="shared" si="160"/>
        <v>137.25</v>
      </c>
      <c r="S1728" t="str">
        <f t="shared" si="161"/>
        <v>music</v>
      </c>
      <c r="T1728" t="str">
        <f t="shared" si="156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4">
        <f t="shared" si="157"/>
        <v>42044.927974537044</v>
      </c>
      <c r="L1729" s="14">
        <f t="shared" si="158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9"/>
        <v>3.3333333333333332E-4</v>
      </c>
      <c r="R1729" s="8">
        <f t="shared" si="160"/>
        <v>1</v>
      </c>
      <c r="S1729" t="str">
        <f t="shared" si="161"/>
        <v>music</v>
      </c>
      <c r="T1729" t="str">
        <f t="shared" si="156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4">
        <f t="shared" si="157"/>
        <v>42268.625856481478</v>
      </c>
      <c r="L1730" s="14">
        <f t="shared" si="158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59"/>
        <v>0.68400000000000005</v>
      </c>
      <c r="R1730" s="8">
        <f t="shared" si="160"/>
        <v>122.14285714285714</v>
      </c>
      <c r="S1730" t="str">
        <f t="shared" si="161"/>
        <v>music</v>
      </c>
      <c r="T1730" t="str">
        <f t="shared" ref="T1730:T1793" si="162">RIGHT(P1730,LEN(P1730)-FIND("/",P1730))</f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4">
        <f t="shared" ref="K1731:K1794" si="163">(((J1731/60)/60)/24)+DATE(1970,1,1)</f>
        <v>42471.052152777775</v>
      </c>
      <c r="L1731" s="14">
        <f t="shared" ref="L1731:L1794" si="164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65">E1731/D1731</f>
        <v>0</v>
      </c>
      <c r="R1731" s="8" t="e">
        <f t="shared" ref="R1731:R1794" si="166">E1731/N1731</f>
        <v>#DIV/0!</v>
      </c>
      <c r="S1731" t="str">
        <f t="shared" ref="S1731:S1794" si="167">LEFT(P1731,FIND("/",P1731)-1)</f>
        <v>music</v>
      </c>
      <c r="T1731" t="str">
        <f t="shared" si="162"/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4">
        <f t="shared" si="163"/>
        <v>42272.087766203709</v>
      </c>
      <c r="L1732" s="14">
        <f t="shared" si="164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5"/>
        <v>0</v>
      </c>
      <c r="R1732" s="8" t="e">
        <f t="shared" si="166"/>
        <v>#DIV/0!</v>
      </c>
      <c r="S1732" t="str">
        <f t="shared" si="167"/>
        <v>music</v>
      </c>
      <c r="T1732" t="str">
        <f t="shared" si="162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4">
        <f t="shared" si="163"/>
        <v>42152.906851851847</v>
      </c>
      <c r="L1733" s="14">
        <f t="shared" si="164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5"/>
        <v>0</v>
      </c>
      <c r="R1733" s="8" t="e">
        <f t="shared" si="166"/>
        <v>#DIV/0!</v>
      </c>
      <c r="S1733" t="str">
        <f t="shared" si="167"/>
        <v>music</v>
      </c>
      <c r="T1733" t="str">
        <f t="shared" si="162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4">
        <f t="shared" si="163"/>
        <v>42325.683807870373</v>
      </c>
      <c r="L1734" s="14">
        <f t="shared" si="164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5"/>
        <v>0</v>
      </c>
      <c r="R1734" s="8" t="e">
        <f t="shared" si="166"/>
        <v>#DIV/0!</v>
      </c>
      <c r="S1734" t="str">
        <f t="shared" si="167"/>
        <v>music</v>
      </c>
      <c r="T1734" t="str">
        <f t="shared" si="162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4">
        <f t="shared" si="163"/>
        <v>42614.675625000003</v>
      </c>
      <c r="L1735" s="14">
        <f t="shared" si="164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5"/>
        <v>0</v>
      </c>
      <c r="R1735" s="8" t="e">
        <f t="shared" si="166"/>
        <v>#DIV/0!</v>
      </c>
      <c r="S1735" t="str">
        <f t="shared" si="167"/>
        <v>music</v>
      </c>
      <c r="T1735" t="str">
        <f t="shared" si="162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4">
        <f t="shared" si="163"/>
        <v>42102.036527777775</v>
      </c>
      <c r="L1736" s="14">
        <f t="shared" si="164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5"/>
        <v>2.2222222222222223E-4</v>
      </c>
      <c r="R1736" s="8">
        <f t="shared" si="166"/>
        <v>1</v>
      </c>
      <c r="S1736" t="str">
        <f t="shared" si="167"/>
        <v>music</v>
      </c>
      <c r="T1736" t="str">
        <f t="shared" si="162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4">
        <f t="shared" si="163"/>
        <v>42559.814178240747</v>
      </c>
      <c r="L1737" s="14">
        <f t="shared" si="164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5"/>
        <v>0.11</v>
      </c>
      <c r="R1737" s="8">
        <f t="shared" si="166"/>
        <v>55</v>
      </c>
      <c r="S1737" t="str">
        <f t="shared" si="167"/>
        <v>music</v>
      </c>
      <c r="T1737" t="str">
        <f t="shared" si="162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4">
        <f t="shared" si="163"/>
        <v>42286.861493055556</v>
      </c>
      <c r="L1738" s="14">
        <f t="shared" si="164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5"/>
        <v>7.3333333333333332E-3</v>
      </c>
      <c r="R1738" s="8">
        <f t="shared" si="166"/>
        <v>22</v>
      </c>
      <c r="S1738" t="str">
        <f t="shared" si="167"/>
        <v>music</v>
      </c>
      <c r="T1738" t="str">
        <f t="shared" si="162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4">
        <f t="shared" si="163"/>
        <v>42175.948981481488</v>
      </c>
      <c r="L1739" s="14">
        <f t="shared" si="164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5"/>
        <v>0.21249999999999999</v>
      </c>
      <c r="R1739" s="8">
        <f t="shared" si="166"/>
        <v>56.666666666666664</v>
      </c>
      <c r="S1739" t="str">
        <f t="shared" si="167"/>
        <v>music</v>
      </c>
      <c r="T1739" t="str">
        <f t="shared" si="162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4">
        <f t="shared" si="163"/>
        <v>41884.874328703707</v>
      </c>
      <c r="L1740" s="14">
        <f t="shared" si="164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5"/>
        <v>4.0000000000000001E-3</v>
      </c>
      <c r="R1740" s="8">
        <f t="shared" si="166"/>
        <v>20</v>
      </c>
      <c r="S1740" t="str">
        <f t="shared" si="167"/>
        <v>music</v>
      </c>
      <c r="T1740" t="str">
        <f t="shared" si="162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4">
        <f t="shared" si="163"/>
        <v>42435.874212962968</v>
      </c>
      <c r="L1741" s="14">
        <f t="shared" si="164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5"/>
        <v>1E-3</v>
      </c>
      <c r="R1741" s="8">
        <f t="shared" si="166"/>
        <v>1</v>
      </c>
      <c r="S1741" t="str">
        <f t="shared" si="167"/>
        <v>music</v>
      </c>
      <c r="T1741" t="str">
        <f t="shared" si="162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4">
        <f t="shared" si="163"/>
        <v>42171.817384259266</v>
      </c>
      <c r="L1742" s="14">
        <f t="shared" si="164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5"/>
        <v>0</v>
      </c>
      <c r="R1742" s="8" t="e">
        <f t="shared" si="166"/>
        <v>#DIV/0!</v>
      </c>
      <c r="S1742" t="str">
        <f t="shared" si="167"/>
        <v>music</v>
      </c>
      <c r="T1742" t="str">
        <f t="shared" si="162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4">
        <f t="shared" si="163"/>
        <v>42120.628136574072</v>
      </c>
      <c r="L1743" s="14">
        <f t="shared" si="164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5"/>
        <v>1.1083333333333334</v>
      </c>
      <c r="R1743" s="8">
        <f t="shared" si="166"/>
        <v>25.576923076923077</v>
      </c>
      <c r="S1743" t="str">
        <f t="shared" si="167"/>
        <v>photography</v>
      </c>
      <c r="T1743" t="str">
        <f t="shared" si="162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4">
        <f t="shared" si="163"/>
        <v>42710.876967592587</v>
      </c>
      <c r="L1744" s="14">
        <f t="shared" si="164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5"/>
        <v>1.0874999999999999</v>
      </c>
      <c r="R1744" s="8">
        <f t="shared" si="166"/>
        <v>63.970588235294116</v>
      </c>
      <c r="S1744" t="str">
        <f t="shared" si="167"/>
        <v>photography</v>
      </c>
      <c r="T1744" t="str">
        <f t="shared" si="162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4">
        <f t="shared" si="163"/>
        <v>42586.925636574073</v>
      </c>
      <c r="L1745" s="14">
        <f t="shared" si="164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5"/>
        <v>1.0041666666666667</v>
      </c>
      <c r="R1745" s="8">
        <f t="shared" si="166"/>
        <v>89.925373134328353</v>
      </c>
      <c r="S1745" t="str">
        <f t="shared" si="167"/>
        <v>photography</v>
      </c>
      <c r="T1745" t="str">
        <f t="shared" si="162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4">
        <f t="shared" si="163"/>
        <v>42026.605057870373</v>
      </c>
      <c r="L1746" s="14">
        <f t="shared" si="164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5"/>
        <v>1.1845454545454546</v>
      </c>
      <c r="R1746" s="8">
        <f t="shared" si="166"/>
        <v>93.071428571428569</v>
      </c>
      <c r="S1746" t="str">
        <f t="shared" si="167"/>
        <v>photography</v>
      </c>
      <c r="T1746" t="str">
        <f t="shared" si="162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4">
        <f t="shared" si="163"/>
        <v>42690.259699074071</v>
      </c>
      <c r="L1747" s="14">
        <f t="shared" si="164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5"/>
        <v>1.1401428571428571</v>
      </c>
      <c r="R1747" s="8">
        <f t="shared" si="166"/>
        <v>89.674157303370791</v>
      </c>
      <c r="S1747" t="str">
        <f t="shared" si="167"/>
        <v>photography</v>
      </c>
      <c r="T1747" t="str">
        <f t="shared" si="162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4">
        <f t="shared" si="163"/>
        <v>42668.176701388889</v>
      </c>
      <c r="L1748" s="14">
        <f t="shared" si="164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5"/>
        <v>1.4810000000000001</v>
      </c>
      <c r="R1748" s="8">
        <f t="shared" si="166"/>
        <v>207.61682242990653</v>
      </c>
      <c r="S1748" t="str">
        <f t="shared" si="167"/>
        <v>photography</v>
      </c>
      <c r="T1748" t="str">
        <f t="shared" si="162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4">
        <f t="shared" si="163"/>
        <v>42292.435532407413</v>
      </c>
      <c r="L1749" s="14">
        <f t="shared" si="164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5"/>
        <v>1.0495555555555556</v>
      </c>
      <c r="R1749" s="8">
        <f t="shared" si="166"/>
        <v>59.408805031446541</v>
      </c>
      <c r="S1749" t="str">
        <f t="shared" si="167"/>
        <v>photography</v>
      </c>
      <c r="T1749" t="str">
        <f t="shared" si="162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4">
        <f t="shared" si="163"/>
        <v>42219.950729166667</v>
      </c>
      <c r="L1750" s="14">
        <f t="shared" si="164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5"/>
        <v>1.29948</v>
      </c>
      <c r="R1750" s="8">
        <f t="shared" si="166"/>
        <v>358.97237569060775</v>
      </c>
      <c r="S1750" t="str">
        <f t="shared" si="167"/>
        <v>photography</v>
      </c>
      <c r="T1750" t="str">
        <f t="shared" si="162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4">
        <f t="shared" si="163"/>
        <v>42758.975937499999</v>
      </c>
      <c r="L1751" s="14">
        <f t="shared" si="164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5"/>
        <v>1.2348756218905472</v>
      </c>
      <c r="R1751" s="8">
        <f t="shared" si="166"/>
        <v>94.736641221374043</v>
      </c>
      <c r="S1751" t="str">
        <f t="shared" si="167"/>
        <v>photography</v>
      </c>
      <c r="T1751" t="str">
        <f t="shared" si="162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4">
        <f t="shared" si="163"/>
        <v>42454.836851851855</v>
      </c>
      <c r="L1752" s="14">
        <f t="shared" si="164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5"/>
        <v>2.0162</v>
      </c>
      <c r="R1752" s="8">
        <f t="shared" si="166"/>
        <v>80.647999999999996</v>
      </c>
      <c r="S1752" t="str">
        <f t="shared" si="167"/>
        <v>photography</v>
      </c>
      <c r="T1752" t="str">
        <f t="shared" si="162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4">
        <f t="shared" si="163"/>
        <v>42052.7815162037</v>
      </c>
      <c r="L1753" s="14">
        <f t="shared" si="164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5"/>
        <v>1.0289999999999999</v>
      </c>
      <c r="R1753" s="8">
        <f t="shared" si="166"/>
        <v>168.68852459016392</v>
      </c>
      <c r="S1753" t="str">
        <f t="shared" si="167"/>
        <v>photography</v>
      </c>
      <c r="T1753" t="str">
        <f t="shared" si="162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4">
        <f t="shared" si="163"/>
        <v>42627.253263888888</v>
      </c>
      <c r="L1754" s="14">
        <f t="shared" si="164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5"/>
        <v>2.6016666666666666</v>
      </c>
      <c r="R1754" s="8">
        <f t="shared" si="166"/>
        <v>34.68888888888889</v>
      </c>
      <c r="S1754" t="str">
        <f t="shared" si="167"/>
        <v>photography</v>
      </c>
      <c r="T1754" t="str">
        <f t="shared" si="162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4">
        <f t="shared" si="163"/>
        <v>42420.74962962963</v>
      </c>
      <c r="L1755" s="14">
        <f t="shared" si="164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5"/>
        <v>1.08</v>
      </c>
      <c r="R1755" s="8">
        <f t="shared" si="166"/>
        <v>462.85714285714283</v>
      </c>
      <c r="S1755" t="str">
        <f t="shared" si="167"/>
        <v>photography</v>
      </c>
      <c r="T1755" t="str">
        <f t="shared" si="162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4">
        <f t="shared" si="163"/>
        <v>42067.876770833333</v>
      </c>
      <c r="L1756" s="14">
        <f t="shared" si="164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5"/>
        <v>1.1052941176470588</v>
      </c>
      <c r="R1756" s="8">
        <f t="shared" si="166"/>
        <v>104.38888888888889</v>
      </c>
      <c r="S1756" t="str">
        <f t="shared" si="167"/>
        <v>photography</v>
      </c>
      <c r="T1756" t="str">
        <f t="shared" si="162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4">
        <f t="shared" si="163"/>
        <v>42252.788900462961</v>
      </c>
      <c r="L1757" s="14">
        <f t="shared" si="164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5"/>
        <v>1.2</v>
      </c>
      <c r="R1757" s="8">
        <f t="shared" si="166"/>
        <v>7.5</v>
      </c>
      <c r="S1757" t="str">
        <f t="shared" si="167"/>
        <v>photography</v>
      </c>
      <c r="T1757" t="str">
        <f t="shared" si="162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4">
        <f t="shared" si="163"/>
        <v>42571.167465277773</v>
      </c>
      <c r="L1758" s="14">
        <f t="shared" si="164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5"/>
        <v>1.0282909090909091</v>
      </c>
      <c r="R1758" s="8">
        <f t="shared" si="166"/>
        <v>47.13</v>
      </c>
      <c r="S1758" t="str">
        <f t="shared" si="167"/>
        <v>photography</v>
      </c>
      <c r="T1758" t="str">
        <f t="shared" si="162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4">
        <f t="shared" si="163"/>
        <v>42733.827349537038</v>
      </c>
      <c r="L1759" s="14">
        <f t="shared" si="164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5"/>
        <v>1.1599999999999999</v>
      </c>
      <c r="R1759" s="8">
        <f t="shared" si="166"/>
        <v>414.28571428571428</v>
      </c>
      <c r="S1759" t="str">
        <f t="shared" si="167"/>
        <v>photography</v>
      </c>
      <c r="T1759" t="str">
        <f t="shared" si="162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4">
        <f t="shared" si="163"/>
        <v>42505.955925925926</v>
      </c>
      <c r="L1760" s="14">
        <f t="shared" si="164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5"/>
        <v>1.147</v>
      </c>
      <c r="R1760" s="8">
        <f t="shared" si="166"/>
        <v>42.481481481481481</v>
      </c>
      <c r="S1760" t="str">
        <f t="shared" si="167"/>
        <v>photography</v>
      </c>
      <c r="T1760" t="str">
        <f t="shared" si="162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4">
        <f t="shared" si="163"/>
        <v>42068.829039351855</v>
      </c>
      <c r="L1761" s="14">
        <f t="shared" si="164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5"/>
        <v>1.0660000000000001</v>
      </c>
      <c r="R1761" s="8">
        <f t="shared" si="166"/>
        <v>108.77551020408163</v>
      </c>
      <c r="S1761" t="str">
        <f t="shared" si="167"/>
        <v>photography</v>
      </c>
      <c r="T1761" t="str">
        <f t="shared" si="162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4">
        <f t="shared" si="163"/>
        <v>42405.67260416667</v>
      </c>
      <c r="L1762" s="14">
        <f t="shared" si="164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5"/>
        <v>1.6544000000000001</v>
      </c>
      <c r="R1762" s="8">
        <f t="shared" si="166"/>
        <v>81.098039215686271</v>
      </c>
      <c r="S1762" t="str">
        <f t="shared" si="167"/>
        <v>photography</v>
      </c>
      <c r="T1762" t="str">
        <f t="shared" si="162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4">
        <f t="shared" si="163"/>
        <v>42209.567824074074</v>
      </c>
      <c r="L1763" s="14">
        <f t="shared" si="164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5"/>
        <v>1.55</v>
      </c>
      <c r="R1763" s="8">
        <f t="shared" si="166"/>
        <v>51.666666666666664</v>
      </c>
      <c r="S1763" t="str">
        <f t="shared" si="167"/>
        <v>photography</v>
      </c>
      <c r="T1763" t="str">
        <f t="shared" si="162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4">
        <f t="shared" si="163"/>
        <v>42410.982002314813</v>
      </c>
      <c r="L1764" s="14">
        <f t="shared" si="164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5"/>
        <v>8.85</v>
      </c>
      <c r="R1764" s="8">
        <f t="shared" si="166"/>
        <v>35.4</v>
      </c>
      <c r="S1764" t="str">
        <f t="shared" si="167"/>
        <v>photography</v>
      </c>
      <c r="T1764" t="str">
        <f t="shared" si="162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4">
        <f t="shared" si="163"/>
        <v>42636.868518518517</v>
      </c>
      <c r="L1765" s="14">
        <f t="shared" si="164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5"/>
        <v>1.0190833333333333</v>
      </c>
      <c r="R1765" s="8">
        <f t="shared" si="166"/>
        <v>103.63559322033899</v>
      </c>
      <c r="S1765" t="str">
        <f t="shared" si="167"/>
        <v>photography</v>
      </c>
      <c r="T1765" t="str">
        <f t="shared" si="162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4">
        <f t="shared" si="163"/>
        <v>41825.485868055555</v>
      </c>
      <c r="L1766" s="14">
        <f t="shared" si="164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5"/>
        <v>0.19600000000000001</v>
      </c>
      <c r="R1766" s="8">
        <f t="shared" si="166"/>
        <v>55.282051282051285</v>
      </c>
      <c r="S1766" t="str">
        <f t="shared" si="167"/>
        <v>photography</v>
      </c>
      <c r="T1766" t="str">
        <f t="shared" si="162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4">
        <f t="shared" si="163"/>
        <v>41834.980462962965</v>
      </c>
      <c r="L1767" s="14">
        <f t="shared" si="164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5"/>
        <v>0.59467839999999994</v>
      </c>
      <c r="R1767" s="8">
        <f t="shared" si="166"/>
        <v>72.16970873786407</v>
      </c>
      <c r="S1767" t="str">
        <f t="shared" si="167"/>
        <v>photography</v>
      </c>
      <c r="T1767" t="str">
        <f t="shared" si="162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4">
        <f t="shared" si="163"/>
        <v>41855.859814814816</v>
      </c>
      <c r="L1768" s="14">
        <f t="shared" si="164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5"/>
        <v>0</v>
      </c>
      <c r="R1768" s="8" t="e">
        <f t="shared" si="166"/>
        <v>#DIV/0!</v>
      </c>
      <c r="S1768" t="str">
        <f t="shared" si="167"/>
        <v>photography</v>
      </c>
      <c r="T1768" t="str">
        <f t="shared" si="162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4">
        <f t="shared" si="163"/>
        <v>41824.658379629633</v>
      </c>
      <c r="L1769" s="14">
        <f t="shared" si="164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5"/>
        <v>0.4572</v>
      </c>
      <c r="R1769" s="8">
        <f t="shared" si="166"/>
        <v>58.615384615384613</v>
      </c>
      <c r="S1769" t="str">
        <f t="shared" si="167"/>
        <v>photography</v>
      </c>
      <c r="T1769" t="str">
        <f t="shared" si="162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4">
        <f t="shared" si="163"/>
        <v>41849.560694444444</v>
      </c>
      <c r="L1770" s="14">
        <f t="shared" si="164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5"/>
        <v>3.7400000000000003E-2</v>
      </c>
      <c r="R1770" s="8">
        <f t="shared" si="166"/>
        <v>12.466666666666667</v>
      </c>
      <c r="S1770" t="str">
        <f t="shared" si="167"/>
        <v>photography</v>
      </c>
      <c r="T1770" t="str">
        <f t="shared" si="162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4">
        <f t="shared" si="163"/>
        <v>41987.818969907406</v>
      </c>
      <c r="L1771" s="14">
        <f t="shared" si="164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5"/>
        <v>2.7025E-2</v>
      </c>
      <c r="R1771" s="8">
        <f t="shared" si="166"/>
        <v>49.136363636363633</v>
      </c>
      <c r="S1771" t="str">
        <f t="shared" si="167"/>
        <v>photography</v>
      </c>
      <c r="T1771" t="str">
        <f t="shared" si="162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4">
        <f t="shared" si="163"/>
        <v>41891.780023148152</v>
      </c>
      <c r="L1772" s="14">
        <f t="shared" si="164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5"/>
        <v>0.56514285714285717</v>
      </c>
      <c r="R1772" s="8">
        <f t="shared" si="166"/>
        <v>150.5</v>
      </c>
      <c r="S1772" t="str">
        <f t="shared" si="167"/>
        <v>photography</v>
      </c>
      <c r="T1772" t="str">
        <f t="shared" si="162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4">
        <f t="shared" si="163"/>
        <v>41905.979629629634</v>
      </c>
      <c r="L1773" s="14">
        <f t="shared" si="164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5"/>
        <v>0.21309523809523809</v>
      </c>
      <c r="R1773" s="8">
        <f t="shared" si="166"/>
        <v>35.799999999999997</v>
      </c>
      <c r="S1773" t="str">
        <f t="shared" si="167"/>
        <v>photography</v>
      </c>
      <c r="T1773" t="str">
        <f t="shared" si="162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4">
        <f t="shared" si="163"/>
        <v>41766.718009259261</v>
      </c>
      <c r="L1774" s="14">
        <f t="shared" si="164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5"/>
        <v>0.156</v>
      </c>
      <c r="R1774" s="8">
        <f t="shared" si="166"/>
        <v>45.157894736842103</v>
      </c>
      <c r="S1774" t="str">
        <f t="shared" si="167"/>
        <v>photography</v>
      </c>
      <c r="T1774" t="str">
        <f t="shared" si="162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4">
        <f t="shared" si="163"/>
        <v>41978.760393518518</v>
      </c>
      <c r="L1775" s="14">
        <f t="shared" si="164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5"/>
        <v>6.2566666666666673E-2</v>
      </c>
      <c r="R1775" s="8">
        <f t="shared" si="166"/>
        <v>98.78947368421052</v>
      </c>
      <c r="S1775" t="str">
        <f t="shared" si="167"/>
        <v>photography</v>
      </c>
      <c r="T1775" t="str">
        <f t="shared" si="162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4">
        <f t="shared" si="163"/>
        <v>41930.218657407408</v>
      </c>
      <c r="L1776" s="14">
        <f t="shared" si="164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5"/>
        <v>0.4592</v>
      </c>
      <c r="R1776" s="8">
        <f t="shared" si="166"/>
        <v>88.307692307692307</v>
      </c>
      <c r="S1776" t="str">
        <f t="shared" si="167"/>
        <v>photography</v>
      </c>
      <c r="T1776" t="str">
        <f t="shared" si="162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4">
        <f t="shared" si="163"/>
        <v>41891.976388888892</v>
      </c>
      <c r="L1777" s="14">
        <f t="shared" si="164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5"/>
        <v>0.65101538461538466</v>
      </c>
      <c r="R1777" s="8">
        <f t="shared" si="166"/>
        <v>170.62903225806451</v>
      </c>
      <c r="S1777" t="str">
        <f t="shared" si="167"/>
        <v>photography</v>
      </c>
      <c r="T1777" t="str">
        <f t="shared" si="162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4">
        <f t="shared" si="163"/>
        <v>41905.95684027778</v>
      </c>
      <c r="L1778" s="14">
        <f t="shared" si="164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5"/>
        <v>6.7000000000000004E-2</v>
      </c>
      <c r="R1778" s="8">
        <f t="shared" si="166"/>
        <v>83.75</v>
      </c>
      <c r="S1778" t="str">
        <f t="shared" si="167"/>
        <v>photography</v>
      </c>
      <c r="T1778" t="str">
        <f t="shared" si="162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4">
        <f t="shared" si="163"/>
        <v>42025.357094907406</v>
      </c>
      <c r="L1779" s="14">
        <f t="shared" si="164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5"/>
        <v>0.135625</v>
      </c>
      <c r="R1779" s="8">
        <f t="shared" si="166"/>
        <v>65.099999999999994</v>
      </c>
      <c r="S1779" t="str">
        <f t="shared" si="167"/>
        <v>photography</v>
      </c>
      <c r="T1779" t="str">
        <f t="shared" si="162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4">
        <f t="shared" si="163"/>
        <v>42045.86336805555</v>
      </c>
      <c r="L1780" s="14">
        <f t="shared" si="164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5"/>
        <v>1.9900000000000001E-2</v>
      </c>
      <c r="R1780" s="8">
        <f t="shared" si="166"/>
        <v>66.333333333333329</v>
      </c>
      <c r="S1780" t="str">
        <f t="shared" si="167"/>
        <v>photography</v>
      </c>
      <c r="T1780" t="str">
        <f t="shared" si="162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4">
        <f t="shared" si="163"/>
        <v>42585.691898148143</v>
      </c>
      <c r="L1781" s="14">
        <f t="shared" si="164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5"/>
        <v>0.36236363636363639</v>
      </c>
      <c r="R1781" s="8">
        <f t="shared" si="166"/>
        <v>104.89473684210526</v>
      </c>
      <c r="S1781" t="str">
        <f t="shared" si="167"/>
        <v>photography</v>
      </c>
      <c r="T1781" t="str">
        <f t="shared" si="162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4">
        <f t="shared" si="163"/>
        <v>42493.600810185191</v>
      </c>
      <c r="L1782" s="14">
        <f t="shared" si="164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5"/>
        <v>0.39743333333333336</v>
      </c>
      <c r="R1782" s="8">
        <f t="shared" si="166"/>
        <v>78.440789473684205</v>
      </c>
      <c r="S1782" t="str">
        <f t="shared" si="167"/>
        <v>photography</v>
      </c>
      <c r="T1782" t="str">
        <f t="shared" si="162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4">
        <f t="shared" si="163"/>
        <v>42597.617418981477</v>
      </c>
      <c r="L1783" s="14">
        <f t="shared" si="164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5"/>
        <v>0.25763636363636366</v>
      </c>
      <c r="R1783" s="8">
        <f t="shared" si="166"/>
        <v>59.041666666666664</v>
      </c>
      <c r="S1783" t="str">
        <f t="shared" si="167"/>
        <v>photography</v>
      </c>
      <c r="T1783" t="str">
        <f t="shared" si="162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4">
        <f t="shared" si="163"/>
        <v>42388.575104166666</v>
      </c>
      <c r="L1784" s="14">
        <f t="shared" si="164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5"/>
        <v>0.15491428571428573</v>
      </c>
      <c r="R1784" s="8">
        <f t="shared" si="166"/>
        <v>71.34210526315789</v>
      </c>
      <c r="S1784" t="str">
        <f t="shared" si="167"/>
        <v>photography</v>
      </c>
      <c r="T1784" t="str">
        <f t="shared" si="162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4">
        <f t="shared" si="163"/>
        <v>42115.949976851851</v>
      </c>
      <c r="L1785" s="14">
        <f t="shared" si="164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5"/>
        <v>0.236925</v>
      </c>
      <c r="R1785" s="8">
        <f t="shared" si="166"/>
        <v>51.227027027027027</v>
      </c>
      <c r="S1785" t="str">
        <f t="shared" si="167"/>
        <v>photography</v>
      </c>
      <c r="T1785" t="str">
        <f t="shared" si="162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4">
        <f t="shared" si="163"/>
        <v>42003.655555555553</v>
      </c>
      <c r="L1786" s="14">
        <f t="shared" si="164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5"/>
        <v>0.39760000000000001</v>
      </c>
      <c r="R1786" s="8">
        <f t="shared" si="166"/>
        <v>60.242424242424242</v>
      </c>
      <c r="S1786" t="str">
        <f t="shared" si="167"/>
        <v>photography</v>
      </c>
      <c r="T1786" t="str">
        <f t="shared" si="162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4">
        <f t="shared" si="163"/>
        <v>41897.134895833333</v>
      </c>
      <c r="L1787" s="14">
        <f t="shared" si="164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5"/>
        <v>0.20220833333333332</v>
      </c>
      <c r="R1787" s="8">
        <f t="shared" si="166"/>
        <v>44.935185185185183</v>
      </c>
      <c r="S1787" t="str">
        <f t="shared" si="167"/>
        <v>photography</v>
      </c>
      <c r="T1787" t="str">
        <f t="shared" si="162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4">
        <f t="shared" si="163"/>
        <v>41958.550659722227</v>
      </c>
      <c r="L1788" s="14">
        <f t="shared" si="164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5"/>
        <v>0.47631578947368419</v>
      </c>
      <c r="R1788" s="8">
        <f t="shared" si="166"/>
        <v>31.206896551724139</v>
      </c>
      <c r="S1788" t="str">
        <f t="shared" si="167"/>
        <v>photography</v>
      </c>
      <c r="T1788" t="str">
        <f t="shared" si="162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4">
        <f t="shared" si="163"/>
        <v>42068.65552083333</v>
      </c>
      <c r="L1789" s="14">
        <f t="shared" si="164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5"/>
        <v>0.15329999999999999</v>
      </c>
      <c r="R1789" s="8">
        <f t="shared" si="166"/>
        <v>63.875</v>
      </c>
      <c r="S1789" t="str">
        <f t="shared" si="167"/>
        <v>photography</v>
      </c>
      <c r="T1789" t="str">
        <f t="shared" si="162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4">
        <f t="shared" si="163"/>
        <v>41913.94840277778</v>
      </c>
      <c r="L1790" s="14">
        <f t="shared" si="164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5"/>
        <v>1.3818181818181818E-2</v>
      </c>
      <c r="R1790" s="8">
        <f t="shared" si="166"/>
        <v>19</v>
      </c>
      <c r="S1790" t="str">
        <f t="shared" si="167"/>
        <v>photography</v>
      </c>
      <c r="T1790" t="str">
        <f t="shared" si="162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4">
        <f t="shared" si="163"/>
        <v>41956.250034722223</v>
      </c>
      <c r="L1791" s="14">
        <f t="shared" si="164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5"/>
        <v>5.0000000000000001E-3</v>
      </c>
      <c r="R1791" s="8">
        <f t="shared" si="166"/>
        <v>10</v>
      </c>
      <c r="S1791" t="str">
        <f t="shared" si="167"/>
        <v>photography</v>
      </c>
      <c r="T1791" t="str">
        <f t="shared" si="162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4">
        <f t="shared" si="163"/>
        <v>42010.674513888895</v>
      </c>
      <c r="L1792" s="14">
        <f t="shared" si="164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5"/>
        <v>4.9575757575757579E-2</v>
      </c>
      <c r="R1792" s="8">
        <f t="shared" si="166"/>
        <v>109.06666666666666</v>
      </c>
      <c r="S1792" t="str">
        <f t="shared" si="167"/>
        <v>photography</v>
      </c>
      <c r="T1792" t="str">
        <f t="shared" si="162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4">
        <f t="shared" si="163"/>
        <v>41973.740335648152</v>
      </c>
      <c r="L1793" s="14">
        <f t="shared" si="164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5"/>
        <v>3.5666666666666666E-2</v>
      </c>
      <c r="R1793" s="8">
        <f t="shared" si="166"/>
        <v>26.75</v>
      </c>
      <c r="S1793" t="str">
        <f t="shared" si="167"/>
        <v>photography</v>
      </c>
      <c r="T1793" t="str">
        <f t="shared" si="162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4">
        <f t="shared" si="163"/>
        <v>42189.031041666662</v>
      </c>
      <c r="L1794" s="14">
        <f t="shared" si="164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65"/>
        <v>0.61124000000000001</v>
      </c>
      <c r="R1794" s="8">
        <f t="shared" si="166"/>
        <v>109.93525179856115</v>
      </c>
      <c r="S1794" t="str">
        <f t="shared" si="167"/>
        <v>photography</v>
      </c>
      <c r="T1794" t="str">
        <f t="shared" ref="T1794:T1857" si="168">RIGHT(P1794,LEN(P1794)-FIND("/",P1794))</f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4">
        <f t="shared" ref="K1795:K1858" si="169">(((J1795/60)/60)/24)+DATE(1970,1,1)</f>
        <v>41940.89166666667</v>
      </c>
      <c r="L1795" s="14">
        <f t="shared" ref="L1795:L1858" si="170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71">E1795/D1795</f>
        <v>1.3333333333333334E-2</v>
      </c>
      <c r="R1795" s="8">
        <f t="shared" ref="R1795:R1858" si="172">E1795/N1795</f>
        <v>20</v>
      </c>
      <c r="S1795" t="str">
        <f t="shared" ref="S1795:S1858" si="173">LEFT(P1795,FIND("/",P1795)-1)</f>
        <v>photography</v>
      </c>
      <c r="T1795" t="str">
        <f t="shared" si="168"/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4">
        <f t="shared" si="169"/>
        <v>42011.551180555558</v>
      </c>
      <c r="L1796" s="14">
        <f t="shared" si="170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71"/>
        <v>0.11077777777777778</v>
      </c>
      <c r="R1796" s="8">
        <f t="shared" si="172"/>
        <v>55.388888888888886</v>
      </c>
      <c r="S1796" t="str">
        <f t="shared" si="173"/>
        <v>photography</v>
      </c>
      <c r="T1796" t="str">
        <f t="shared" si="168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4">
        <f t="shared" si="169"/>
        <v>42628.288668981477</v>
      </c>
      <c r="L1797" s="14">
        <f t="shared" si="170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71"/>
        <v>0.38735714285714284</v>
      </c>
      <c r="R1797" s="8">
        <f t="shared" si="172"/>
        <v>133.90123456790124</v>
      </c>
      <c r="S1797" t="str">
        <f t="shared" si="173"/>
        <v>photography</v>
      </c>
      <c r="T1797" t="str">
        <f t="shared" si="168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4">
        <f t="shared" si="169"/>
        <v>42515.439421296294</v>
      </c>
      <c r="L1798" s="14">
        <f t="shared" si="170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71"/>
        <v>0.22052631578947368</v>
      </c>
      <c r="R1798" s="8">
        <f t="shared" si="172"/>
        <v>48.720930232558139</v>
      </c>
      <c r="S1798" t="str">
        <f t="shared" si="173"/>
        <v>photography</v>
      </c>
      <c r="T1798" t="str">
        <f t="shared" si="168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4">
        <f t="shared" si="169"/>
        <v>42689.56931712963</v>
      </c>
      <c r="L1799" s="14">
        <f t="shared" si="170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71"/>
        <v>0.67549999999999999</v>
      </c>
      <c r="R1799" s="8">
        <f t="shared" si="172"/>
        <v>48.25</v>
      </c>
      <c r="S1799" t="str">
        <f t="shared" si="173"/>
        <v>photography</v>
      </c>
      <c r="T1799" t="str">
        <f t="shared" si="168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4">
        <f t="shared" si="169"/>
        <v>42344.32677083333</v>
      </c>
      <c r="L1800" s="14">
        <f t="shared" si="170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71"/>
        <v>0.136375</v>
      </c>
      <c r="R1800" s="8">
        <f t="shared" si="172"/>
        <v>58.972972972972975</v>
      </c>
      <c r="S1800" t="str">
        <f t="shared" si="173"/>
        <v>photography</v>
      </c>
      <c r="T1800" t="str">
        <f t="shared" si="168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4">
        <f t="shared" si="169"/>
        <v>41934.842685185184</v>
      </c>
      <c r="L1801" s="14">
        <f t="shared" si="170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71"/>
        <v>1.7457500000000001E-2</v>
      </c>
      <c r="R1801" s="8">
        <f t="shared" si="172"/>
        <v>11.638333333333334</v>
      </c>
      <c r="S1801" t="str">
        <f t="shared" si="173"/>
        <v>photography</v>
      </c>
      <c r="T1801" t="str">
        <f t="shared" si="168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4">
        <f t="shared" si="169"/>
        <v>42623.606134259258</v>
      </c>
      <c r="L1802" s="14">
        <f t="shared" si="170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71"/>
        <v>0.20449632511889321</v>
      </c>
      <c r="R1802" s="8">
        <f t="shared" si="172"/>
        <v>83.716814159292042</v>
      </c>
      <c r="S1802" t="str">
        <f t="shared" si="173"/>
        <v>photography</v>
      </c>
      <c r="T1802" t="str">
        <f t="shared" si="168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4">
        <f t="shared" si="169"/>
        <v>42321.660509259258</v>
      </c>
      <c r="L1803" s="14">
        <f t="shared" si="170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71"/>
        <v>0.13852941176470587</v>
      </c>
      <c r="R1803" s="8">
        <f t="shared" si="172"/>
        <v>63.648648648648646</v>
      </c>
      <c r="S1803" t="str">
        <f t="shared" si="173"/>
        <v>photography</v>
      </c>
      <c r="T1803" t="str">
        <f t="shared" si="168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4">
        <f t="shared" si="169"/>
        <v>42159.47256944445</v>
      </c>
      <c r="L1804" s="14">
        <f t="shared" si="170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71"/>
        <v>0.48485714285714288</v>
      </c>
      <c r="R1804" s="8">
        <f t="shared" si="172"/>
        <v>94.277777777777771</v>
      </c>
      <c r="S1804" t="str">
        <f t="shared" si="173"/>
        <v>photography</v>
      </c>
      <c r="T1804" t="str">
        <f t="shared" si="168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4">
        <f t="shared" si="169"/>
        <v>42018.071550925932</v>
      </c>
      <c r="L1805" s="14">
        <f t="shared" si="170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71"/>
        <v>0.308</v>
      </c>
      <c r="R1805" s="8">
        <f t="shared" si="172"/>
        <v>71.86666666666666</v>
      </c>
      <c r="S1805" t="str">
        <f t="shared" si="173"/>
        <v>photography</v>
      </c>
      <c r="T1805" t="str">
        <f t="shared" si="168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4">
        <f t="shared" si="169"/>
        <v>42282.678287037037</v>
      </c>
      <c r="L1806" s="14">
        <f t="shared" si="170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71"/>
        <v>0.35174193548387095</v>
      </c>
      <c r="R1806" s="8">
        <f t="shared" si="172"/>
        <v>104.84615384615384</v>
      </c>
      <c r="S1806" t="str">
        <f t="shared" si="173"/>
        <v>photography</v>
      </c>
      <c r="T1806" t="str">
        <f t="shared" si="168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4">
        <f t="shared" si="169"/>
        <v>42247.803912037038</v>
      </c>
      <c r="L1807" s="14">
        <f t="shared" si="170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71"/>
        <v>0.36404444444444445</v>
      </c>
      <c r="R1807" s="8">
        <f t="shared" si="172"/>
        <v>67.139344262295083</v>
      </c>
      <c r="S1807" t="str">
        <f t="shared" si="173"/>
        <v>photography</v>
      </c>
      <c r="T1807" t="str">
        <f t="shared" si="168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4">
        <f t="shared" si="169"/>
        <v>41877.638298611113</v>
      </c>
      <c r="L1808" s="14">
        <f t="shared" si="170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71"/>
        <v>2.955E-2</v>
      </c>
      <c r="R1808" s="8">
        <f t="shared" si="172"/>
        <v>73.875</v>
      </c>
      <c r="S1808" t="str">
        <f t="shared" si="173"/>
        <v>photography</v>
      </c>
      <c r="T1808" t="str">
        <f t="shared" si="168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4">
        <f t="shared" si="169"/>
        <v>41880.068437499998</v>
      </c>
      <c r="L1809" s="14">
        <f t="shared" si="170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71"/>
        <v>0.1106</v>
      </c>
      <c r="R1809" s="8">
        <f t="shared" si="172"/>
        <v>69.125</v>
      </c>
      <c r="S1809" t="str">
        <f t="shared" si="173"/>
        <v>photography</v>
      </c>
      <c r="T1809" t="str">
        <f t="shared" si="168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4">
        <f t="shared" si="169"/>
        <v>42742.680902777778</v>
      </c>
      <c r="L1810" s="14">
        <f t="shared" si="170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71"/>
        <v>0.41407142857142859</v>
      </c>
      <c r="R1810" s="8">
        <f t="shared" si="172"/>
        <v>120.77083333333333</v>
      </c>
      <c r="S1810" t="str">
        <f t="shared" si="173"/>
        <v>photography</v>
      </c>
      <c r="T1810" t="str">
        <f t="shared" si="168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4">
        <f t="shared" si="169"/>
        <v>42029.907858796301</v>
      </c>
      <c r="L1811" s="14">
        <f t="shared" si="170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71"/>
        <v>0.10857142857142857</v>
      </c>
      <c r="R1811" s="8">
        <f t="shared" si="172"/>
        <v>42.222222222222221</v>
      </c>
      <c r="S1811" t="str">
        <f t="shared" si="173"/>
        <v>photography</v>
      </c>
      <c r="T1811" t="str">
        <f t="shared" si="168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4">
        <f t="shared" si="169"/>
        <v>41860.91002314815</v>
      </c>
      <c r="L1812" s="14">
        <f t="shared" si="170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71"/>
        <v>3.3333333333333333E-2</v>
      </c>
      <c r="R1812" s="8">
        <f t="shared" si="172"/>
        <v>7.5</v>
      </c>
      <c r="S1812" t="str">
        <f t="shared" si="173"/>
        <v>photography</v>
      </c>
      <c r="T1812" t="str">
        <f t="shared" si="168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4">
        <f t="shared" si="169"/>
        <v>41876.433680555558</v>
      </c>
      <c r="L1813" s="14">
        <f t="shared" si="170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71"/>
        <v>7.407407407407407E-4</v>
      </c>
      <c r="R1813" s="8">
        <f t="shared" si="172"/>
        <v>1.5384615384615385</v>
      </c>
      <c r="S1813" t="str">
        <f t="shared" si="173"/>
        <v>photography</v>
      </c>
      <c r="T1813" t="str">
        <f t="shared" si="168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4">
        <f t="shared" si="169"/>
        <v>42524.318703703699</v>
      </c>
      <c r="L1814" s="14">
        <f t="shared" si="170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71"/>
        <v>0.13307692307692306</v>
      </c>
      <c r="R1814" s="8">
        <f t="shared" si="172"/>
        <v>37.608695652173914</v>
      </c>
      <c r="S1814" t="str">
        <f t="shared" si="173"/>
        <v>photography</v>
      </c>
      <c r="T1814" t="str">
        <f t="shared" si="168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4">
        <f t="shared" si="169"/>
        <v>41829.889027777775</v>
      </c>
      <c r="L1815" s="14">
        <f t="shared" si="170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71"/>
        <v>0</v>
      </c>
      <c r="R1815" s="8" t="e">
        <f t="shared" si="172"/>
        <v>#DIV/0!</v>
      </c>
      <c r="S1815" t="str">
        <f t="shared" si="173"/>
        <v>photography</v>
      </c>
      <c r="T1815" t="str">
        <f t="shared" si="168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4">
        <f t="shared" si="169"/>
        <v>42033.314074074078</v>
      </c>
      <c r="L1816" s="14">
        <f t="shared" si="170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71"/>
        <v>0.49183333333333334</v>
      </c>
      <c r="R1816" s="8">
        <f t="shared" si="172"/>
        <v>42.157142857142858</v>
      </c>
      <c r="S1816" t="str">
        <f t="shared" si="173"/>
        <v>photography</v>
      </c>
      <c r="T1816" t="str">
        <f t="shared" si="168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4">
        <f t="shared" si="169"/>
        <v>42172.906678240746</v>
      </c>
      <c r="L1817" s="14">
        <f t="shared" si="170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71"/>
        <v>0</v>
      </c>
      <c r="R1817" s="8" t="e">
        <f t="shared" si="172"/>
        <v>#DIV/0!</v>
      </c>
      <c r="S1817" t="str">
        <f t="shared" si="173"/>
        <v>photography</v>
      </c>
      <c r="T1817" t="str">
        <f t="shared" si="168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4">
        <f t="shared" si="169"/>
        <v>42548.876192129625</v>
      </c>
      <c r="L1818" s="14">
        <f t="shared" si="170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71"/>
        <v>2.036E-2</v>
      </c>
      <c r="R1818" s="8">
        <f t="shared" si="172"/>
        <v>84.833333333333329</v>
      </c>
      <c r="S1818" t="str">
        <f t="shared" si="173"/>
        <v>photography</v>
      </c>
      <c r="T1818" t="str">
        <f t="shared" si="168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4">
        <f t="shared" si="169"/>
        <v>42705.662118055552</v>
      </c>
      <c r="L1819" s="14">
        <f t="shared" si="170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71"/>
        <v>0.52327777777777773</v>
      </c>
      <c r="R1819" s="8">
        <f t="shared" si="172"/>
        <v>94.19</v>
      </c>
      <c r="S1819" t="str">
        <f t="shared" si="173"/>
        <v>photography</v>
      </c>
      <c r="T1819" t="str">
        <f t="shared" si="168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4">
        <f t="shared" si="169"/>
        <v>42067.234375</v>
      </c>
      <c r="L1820" s="14">
        <f t="shared" si="170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71"/>
        <v>0</v>
      </c>
      <c r="R1820" s="8" t="e">
        <f t="shared" si="172"/>
        <v>#DIV/0!</v>
      </c>
      <c r="S1820" t="str">
        <f t="shared" si="173"/>
        <v>photography</v>
      </c>
      <c r="T1820" t="str">
        <f t="shared" si="168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4">
        <f t="shared" si="169"/>
        <v>41820.752268518518</v>
      </c>
      <c r="L1821" s="14">
        <f t="shared" si="170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71"/>
        <v>2.0833333333333332E-2</v>
      </c>
      <c r="R1821" s="8">
        <f t="shared" si="172"/>
        <v>6.25</v>
      </c>
      <c r="S1821" t="str">
        <f t="shared" si="173"/>
        <v>photography</v>
      </c>
      <c r="T1821" t="str">
        <f t="shared" si="168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4">
        <f t="shared" si="169"/>
        <v>42065.084375000006</v>
      </c>
      <c r="L1822" s="14">
        <f t="shared" si="170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71"/>
        <v>6.565384615384616E-2</v>
      </c>
      <c r="R1822" s="8">
        <f t="shared" si="172"/>
        <v>213.375</v>
      </c>
      <c r="S1822" t="str">
        <f t="shared" si="173"/>
        <v>photography</v>
      </c>
      <c r="T1822" t="str">
        <f t="shared" si="168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4">
        <f t="shared" si="169"/>
        <v>40926.319062499999</v>
      </c>
      <c r="L1823" s="14">
        <f t="shared" si="170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71"/>
        <v>1.3489</v>
      </c>
      <c r="R1823" s="8">
        <f t="shared" si="172"/>
        <v>59.162280701754383</v>
      </c>
      <c r="S1823" t="str">
        <f t="shared" si="173"/>
        <v>music</v>
      </c>
      <c r="T1823" t="str">
        <f t="shared" si="168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4">
        <f t="shared" si="169"/>
        <v>41634.797013888885</v>
      </c>
      <c r="L1824" s="14">
        <f t="shared" si="170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71"/>
        <v>1</v>
      </c>
      <c r="R1824" s="8">
        <f t="shared" si="172"/>
        <v>27.272727272727273</v>
      </c>
      <c r="S1824" t="str">
        <f t="shared" si="173"/>
        <v>music</v>
      </c>
      <c r="T1824" t="str">
        <f t="shared" si="168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4">
        <f t="shared" si="169"/>
        <v>41176.684907407405</v>
      </c>
      <c r="L1825" s="14">
        <f t="shared" si="170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71"/>
        <v>1.1585714285714286</v>
      </c>
      <c r="R1825" s="8">
        <f t="shared" si="172"/>
        <v>24.575757575757574</v>
      </c>
      <c r="S1825" t="str">
        <f t="shared" si="173"/>
        <v>music</v>
      </c>
      <c r="T1825" t="str">
        <f t="shared" si="168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4">
        <f t="shared" si="169"/>
        <v>41626.916284722225</v>
      </c>
      <c r="L1826" s="14">
        <f t="shared" si="170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71"/>
        <v>1.0006666666666666</v>
      </c>
      <c r="R1826" s="8">
        <f t="shared" si="172"/>
        <v>75.05</v>
      </c>
      <c r="S1826" t="str">
        <f t="shared" si="173"/>
        <v>music</v>
      </c>
      <c r="T1826" t="str">
        <f t="shared" si="168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4">
        <f t="shared" si="169"/>
        <v>41443.83452546296</v>
      </c>
      <c r="L1827" s="14">
        <f t="shared" si="170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71"/>
        <v>1.0505</v>
      </c>
      <c r="R1827" s="8">
        <f t="shared" si="172"/>
        <v>42.02</v>
      </c>
      <c r="S1827" t="str">
        <f t="shared" si="173"/>
        <v>music</v>
      </c>
      <c r="T1827" t="str">
        <f t="shared" si="168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4">
        <f t="shared" si="169"/>
        <v>41657.923807870371</v>
      </c>
      <c r="L1828" s="14">
        <f t="shared" si="170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71"/>
        <v>1.01</v>
      </c>
      <c r="R1828" s="8">
        <f t="shared" si="172"/>
        <v>53.157894736842103</v>
      </c>
      <c r="S1828" t="str">
        <f t="shared" si="173"/>
        <v>music</v>
      </c>
      <c r="T1828" t="str">
        <f t="shared" si="168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4">
        <f t="shared" si="169"/>
        <v>40555.325937499998</v>
      </c>
      <c r="L1829" s="14">
        <f t="shared" si="170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71"/>
        <v>1.0066250000000001</v>
      </c>
      <c r="R1829" s="8">
        <f t="shared" si="172"/>
        <v>83.885416666666671</v>
      </c>
      <c r="S1829" t="str">
        <f t="shared" si="173"/>
        <v>music</v>
      </c>
      <c r="T1829" t="str">
        <f t="shared" si="168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4">
        <f t="shared" si="169"/>
        <v>41736.899652777778</v>
      </c>
      <c r="L1830" s="14">
        <f t="shared" si="170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71"/>
        <v>1.0016</v>
      </c>
      <c r="R1830" s="8">
        <f t="shared" si="172"/>
        <v>417.33333333333331</v>
      </c>
      <c r="S1830" t="str">
        <f t="shared" si="173"/>
        <v>music</v>
      </c>
      <c r="T1830" t="str">
        <f t="shared" si="168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4">
        <f t="shared" si="169"/>
        <v>40516.087627314817</v>
      </c>
      <c r="L1831" s="14">
        <f t="shared" si="170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71"/>
        <v>1.6668333333333334</v>
      </c>
      <c r="R1831" s="8">
        <f t="shared" si="172"/>
        <v>75.765151515151516</v>
      </c>
      <c r="S1831" t="str">
        <f t="shared" si="173"/>
        <v>music</v>
      </c>
      <c r="T1831" t="str">
        <f t="shared" si="168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4">
        <f t="shared" si="169"/>
        <v>41664.684108796297</v>
      </c>
      <c r="L1832" s="14">
        <f t="shared" si="170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71"/>
        <v>1.0153333333333334</v>
      </c>
      <c r="R1832" s="8">
        <f t="shared" si="172"/>
        <v>67.389380530973455</v>
      </c>
      <c r="S1832" t="str">
        <f t="shared" si="173"/>
        <v>music</v>
      </c>
      <c r="T1832" t="str">
        <f t="shared" si="168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4">
        <f t="shared" si="169"/>
        <v>41026.996099537035</v>
      </c>
      <c r="L1833" s="14">
        <f t="shared" si="170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71"/>
        <v>1.03</v>
      </c>
      <c r="R1833" s="8">
        <f t="shared" si="172"/>
        <v>73.571428571428569</v>
      </c>
      <c r="S1833" t="str">
        <f t="shared" si="173"/>
        <v>music</v>
      </c>
      <c r="T1833" t="str">
        <f t="shared" si="168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4">
        <f t="shared" si="169"/>
        <v>40576.539664351854</v>
      </c>
      <c r="L1834" s="14">
        <f t="shared" si="170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71"/>
        <v>1.4285714285714286</v>
      </c>
      <c r="R1834" s="8">
        <f t="shared" si="172"/>
        <v>25</v>
      </c>
      <c r="S1834" t="str">
        <f t="shared" si="173"/>
        <v>music</v>
      </c>
      <c r="T1834" t="str">
        <f t="shared" si="168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4">
        <f t="shared" si="169"/>
        <v>41303.044016203705</v>
      </c>
      <c r="L1835" s="14">
        <f t="shared" si="170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71"/>
        <v>2.625</v>
      </c>
      <c r="R1835" s="8">
        <f t="shared" si="172"/>
        <v>42</v>
      </c>
      <c r="S1835" t="str">
        <f t="shared" si="173"/>
        <v>music</v>
      </c>
      <c r="T1835" t="str">
        <f t="shared" si="168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4">
        <f t="shared" si="169"/>
        <v>41988.964062500003</v>
      </c>
      <c r="L1836" s="14">
        <f t="shared" si="170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71"/>
        <v>1.1805000000000001</v>
      </c>
      <c r="R1836" s="8">
        <f t="shared" si="172"/>
        <v>131.16666666666666</v>
      </c>
      <c r="S1836" t="str">
        <f t="shared" si="173"/>
        <v>music</v>
      </c>
      <c r="T1836" t="str">
        <f t="shared" si="168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4">
        <f t="shared" si="169"/>
        <v>42430.702210648145</v>
      </c>
      <c r="L1837" s="14">
        <f t="shared" si="170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71"/>
        <v>1.04</v>
      </c>
      <c r="R1837" s="8">
        <f t="shared" si="172"/>
        <v>47.272727272727273</v>
      </c>
      <c r="S1837" t="str">
        <f t="shared" si="173"/>
        <v>music</v>
      </c>
      <c r="T1837" t="str">
        <f t="shared" si="168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4">
        <f t="shared" si="169"/>
        <v>41305.809363425928</v>
      </c>
      <c r="L1838" s="14">
        <f t="shared" si="170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71"/>
        <v>2.0034000000000001</v>
      </c>
      <c r="R1838" s="8">
        <f t="shared" si="172"/>
        <v>182.12727272727273</v>
      </c>
      <c r="S1838" t="str">
        <f t="shared" si="173"/>
        <v>music</v>
      </c>
      <c r="T1838" t="str">
        <f t="shared" si="168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4">
        <f t="shared" si="169"/>
        <v>40926.047858796301</v>
      </c>
      <c r="L1839" s="14">
        <f t="shared" si="170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71"/>
        <v>3.0683333333333334</v>
      </c>
      <c r="R1839" s="8">
        <f t="shared" si="172"/>
        <v>61.366666666666667</v>
      </c>
      <c r="S1839" t="str">
        <f t="shared" si="173"/>
        <v>music</v>
      </c>
      <c r="T1839" t="str">
        <f t="shared" si="168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4">
        <f t="shared" si="169"/>
        <v>40788.786539351851</v>
      </c>
      <c r="L1840" s="14">
        <f t="shared" si="170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71"/>
        <v>1.00149</v>
      </c>
      <c r="R1840" s="8">
        <f t="shared" si="172"/>
        <v>35.767499999999998</v>
      </c>
      <c r="S1840" t="str">
        <f t="shared" si="173"/>
        <v>music</v>
      </c>
      <c r="T1840" t="str">
        <f t="shared" si="168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4">
        <f t="shared" si="169"/>
        <v>42614.722013888888</v>
      </c>
      <c r="L1841" s="14">
        <f t="shared" si="170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71"/>
        <v>2.0529999999999999</v>
      </c>
      <c r="R1841" s="8">
        <f t="shared" si="172"/>
        <v>45.62222222222222</v>
      </c>
      <c r="S1841" t="str">
        <f t="shared" si="173"/>
        <v>music</v>
      </c>
      <c r="T1841" t="str">
        <f t="shared" si="168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4">
        <f t="shared" si="169"/>
        <v>41382.096180555556</v>
      </c>
      <c r="L1842" s="14">
        <f t="shared" si="170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71"/>
        <v>1.0888888888888888</v>
      </c>
      <c r="R1842" s="8">
        <f t="shared" si="172"/>
        <v>75.384615384615387</v>
      </c>
      <c r="S1842" t="str">
        <f t="shared" si="173"/>
        <v>music</v>
      </c>
      <c r="T1842" t="str">
        <f t="shared" si="168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4">
        <f t="shared" si="169"/>
        <v>41745.84542824074</v>
      </c>
      <c r="L1843" s="14">
        <f t="shared" si="170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71"/>
        <v>1.0175000000000001</v>
      </c>
      <c r="R1843" s="8">
        <f t="shared" si="172"/>
        <v>50.875</v>
      </c>
      <c r="S1843" t="str">
        <f t="shared" si="173"/>
        <v>music</v>
      </c>
      <c r="T1843" t="str">
        <f t="shared" si="168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4">
        <f t="shared" si="169"/>
        <v>42031.631724537037</v>
      </c>
      <c r="L1844" s="14">
        <f t="shared" si="170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71"/>
        <v>1.2524999999999999</v>
      </c>
      <c r="R1844" s="8">
        <f t="shared" si="172"/>
        <v>119.28571428571429</v>
      </c>
      <c r="S1844" t="str">
        <f t="shared" si="173"/>
        <v>music</v>
      </c>
      <c r="T1844" t="str">
        <f t="shared" si="168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4">
        <f t="shared" si="169"/>
        <v>40564.994837962964</v>
      </c>
      <c r="L1845" s="14">
        <f t="shared" si="170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71"/>
        <v>1.2400610000000001</v>
      </c>
      <c r="R1845" s="8">
        <f t="shared" si="172"/>
        <v>92.541865671641801</v>
      </c>
      <c r="S1845" t="str">
        <f t="shared" si="173"/>
        <v>music</v>
      </c>
      <c r="T1845" t="str">
        <f t="shared" si="168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4">
        <f t="shared" si="169"/>
        <v>40666.973541666666</v>
      </c>
      <c r="L1846" s="14">
        <f t="shared" si="170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71"/>
        <v>1.014</v>
      </c>
      <c r="R1846" s="8">
        <f t="shared" si="172"/>
        <v>76.05</v>
      </c>
      <c r="S1846" t="str">
        <f t="shared" si="173"/>
        <v>music</v>
      </c>
      <c r="T1846" t="str">
        <f t="shared" si="168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4">
        <f t="shared" si="169"/>
        <v>42523.333310185189</v>
      </c>
      <c r="L1847" s="14">
        <f t="shared" si="170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71"/>
        <v>1</v>
      </c>
      <c r="R1847" s="8">
        <f t="shared" si="172"/>
        <v>52.631578947368418</v>
      </c>
      <c r="S1847" t="str">
        <f t="shared" si="173"/>
        <v>music</v>
      </c>
      <c r="T1847" t="str">
        <f t="shared" si="168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4">
        <f t="shared" si="169"/>
        <v>41228.650196759263</v>
      </c>
      <c r="L1848" s="14">
        <f t="shared" si="170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71"/>
        <v>1.3792666666666666</v>
      </c>
      <c r="R1848" s="8">
        <f t="shared" si="172"/>
        <v>98.990430622009569</v>
      </c>
      <c r="S1848" t="str">
        <f t="shared" si="173"/>
        <v>music</v>
      </c>
      <c r="T1848" t="str">
        <f t="shared" si="168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4">
        <f t="shared" si="169"/>
        <v>42094.236481481479</v>
      </c>
      <c r="L1849" s="14">
        <f t="shared" si="170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71"/>
        <v>1.2088000000000001</v>
      </c>
      <c r="R1849" s="8">
        <f t="shared" si="172"/>
        <v>79.526315789473685</v>
      </c>
      <c r="S1849" t="str">
        <f t="shared" si="173"/>
        <v>music</v>
      </c>
      <c r="T1849" t="str">
        <f t="shared" si="168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4">
        <f t="shared" si="169"/>
        <v>40691.788055555553</v>
      </c>
      <c r="L1850" s="14">
        <f t="shared" si="170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71"/>
        <v>1.0736666666666668</v>
      </c>
      <c r="R1850" s="8">
        <f t="shared" si="172"/>
        <v>134.20833333333334</v>
      </c>
      <c r="S1850" t="str">
        <f t="shared" si="173"/>
        <v>music</v>
      </c>
      <c r="T1850" t="str">
        <f t="shared" si="168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4">
        <f t="shared" si="169"/>
        <v>41169.845590277779</v>
      </c>
      <c r="L1851" s="14">
        <f t="shared" si="170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71"/>
        <v>1.0033333333333334</v>
      </c>
      <c r="R1851" s="8">
        <f t="shared" si="172"/>
        <v>37.625</v>
      </c>
      <c r="S1851" t="str">
        <f t="shared" si="173"/>
        <v>music</v>
      </c>
      <c r="T1851" t="str">
        <f t="shared" si="168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4">
        <f t="shared" si="169"/>
        <v>41800.959490740745</v>
      </c>
      <c r="L1852" s="14">
        <f t="shared" si="170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71"/>
        <v>1.0152222222222222</v>
      </c>
      <c r="R1852" s="8">
        <f t="shared" si="172"/>
        <v>51.044692737430168</v>
      </c>
      <c r="S1852" t="str">
        <f t="shared" si="173"/>
        <v>music</v>
      </c>
      <c r="T1852" t="str">
        <f t="shared" si="168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4">
        <f t="shared" si="169"/>
        <v>41827.906689814816</v>
      </c>
      <c r="L1853" s="14">
        <f t="shared" si="170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71"/>
        <v>1.0007692307692309</v>
      </c>
      <c r="R1853" s="8">
        <f t="shared" si="172"/>
        <v>50.03846153846154</v>
      </c>
      <c r="S1853" t="str">
        <f t="shared" si="173"/>
        <v>music</v>
      </c>
      <c r="T1853" t="str">
        <f t="shared" si="168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4">
        <f t="shared" si="169"/>
        <v>42081.77143518519</v>
      </c>
      <c r="L1854" s="14">
        <f t="shared" si="170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71"/>
        <v>1.1696666666666666</v>
      </c>
      <c r="R1854" s="8">
        <f t="shared" si="172"/>
        <v>133.93129770992365</v>
      </c>
      <c r="S1854" t="str">
        <f t="shared" si="173"/>
        <v>music</v>
      </c>
      <c r="T1854" t="str">
        <f t="shared" si="168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4">
        <f t="shared" si="169"/>
        <v>41177.060381944444</v>
      </c>
      <c r="L1855" s="14">
        <f t="shared" si="170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71"/>
        <v>1.01875</v>
      </c>
      <c r="R1855" s="8">
        <f t="shared" si="172"/>
        <v>58.214285714285715</v>
      </c>
      <c r="S1855" t="str">
        <f t="shared" si="173"/>
        <v>music</v>
      </c>
      <c r="T1855" t="str">
        <f t="shared" si="168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4">
        <f t="shared" si="169"/>
        <v>41388.021261574075</v>
      </c>
      <c r="L1856" s="14">
        <f t="shared" si="170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71"/>
        <v>1.0212366666666666</v>
      </c>
      <c r="R1856" s="8">
        <f t="shared" si="172"/>
        <v>88.037643678160919</v>
      </c>
      <c r="S1856" t="str">
        <f t="shared" si="173"/>
        <v>music</v>
      </c>
      <c r="T1856" t="str">
        <f t="shared" si="168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4">
        <f t="shared" si="169"/>
        <v>41600.538657407407</v>
      </c>
      <c r="L1857" s="14">
        <f t="shared" si="170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71"/>
        <v>1.5405897142857143</v>
      </c>
      <c r="R1857" s="8">
        <f t="shared" si="172"/>
        <v>70.576753926701571</v>
      </c>
      <c r="S1857" t="str">
        <f t="shared" si="173"/>
        <v>music</v>
      </c>
      <c r="T1857" t="str">
        <f t="shared" si="168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4">
        <f t="shared" si="169"/>
        <v>41817.854999999996</v>
      </c>
      <c r="L1858" s="14">
        <f t="shared" si="170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71"/>
        <v>1.0125</v>
      </c>
      <c r="R1858" s="8">
        <f t="shared" si="172"/>
        <v>53.289473684210527</v>
      </c>
      <c r="S1858" t="str">
        <f t="shared" si="173"/>
        <v>music</v>
      </c>
      <c r="T1858" t="str">
        <f t="shared" ref="T1858:T1921" si="174">RIGHT(P1858,LEN(P1858)-FIND("/",P1858))</f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4">
        <f t="shared" ref="K1859:K1922" si="175">(((J1859/60)/60)/24)+DATE(1970,1,1)</f>
        <v>41864.76866898148</v>
      </c>
      <c r="L1859" s="14">
        <f t="shared" ref="L1859:L1922" si="176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77">E1859/D1859</f>
        <v>1</v>
      </c>
      <c r="R1859" s="8">
        <f t="shared" ref="R1859:R1922" si="178">E1859/N1859</f>
        <v>136.36363636363637</v>
      </c>
      <c r="S1859" t="str">
        <f t="shared" ref="S1859:S1922" si="179">LEFT(P1859,FIND("/",P1859)-1)</f>
        <v>music</v>
      </c>
      <c r="T1859" t="str">
        <f t="shared" si="174"/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4">
        <f t="shared" si="175"/>
        <v>40833.200474537036</v>
      </c>
      <c r="L1860" s="14">
        <f t="shared" si="176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7"/>
        <v>1.0874800874800874</v>
      </c>
      <c r="R1860" s="8">
        <f t="shared" si="178"/>
        <v>40.547315436241611</v>
      </c>
      <c r="S1860" t="str">
        <f t="shared" si="179"/>
        <v>music</v>
      </c>
      <c r="T1860" t="str">
        <f t="shared" si="174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4">
        <f t="shared" si="175"/>
        <v>40778.770011574074</v>
      </c>
      <c r="L1861" s="14">
        <f t="shared" si="176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7"/>
        <v>1.3183333333333334</v>
      </c>
      <c r="R1861" s="8">
        <f t="shared" si="178"/>
        <v>70.625</v>
      </c>
      <c r="S1861" t="str">
        <f t="shared" si="179"/>
        <v>music</v>
      </c>
      <c r="T1861" t="str">
        <f t="shared" si="174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4">
        <f t="shared" si="175"/>
        <v>41655.709305555552</v>
      </c>
      <c r="L1862" s="14">
        <f t="shared" si="176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7"/>
        <v>1.3346666666666667</v>
      </c>
      <c r="R1862" s="8">
        <f t="shared" si="178"/>
        <v>52.684210526315788</v>
      </c>
      <c r="S1862" t="str">
        <f t="shared" si="179"/>
        <v>music</v>
      </c>
      <c r="T1862" t="str">
        <f t="shared" si="174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4">
        <f t="shared" si="175"/>
        <v>42000.300243055557</v>
      </c>
      <c r="L1863" s="14">
        <f t="shared" si="176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7"/>
        <v>0</v>
      </c>
      <c r="R1863" s="8" t="e">
        <f t="shared" si="178"/>
        <v>#DIV/0!</v>
      </c>
      <c r="S1863" t="str">
        <f t="shared" si="179"/>
        <v>games</v>
      </c>
      <c r="T1863" t="str">
        <f t="shared" si="174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4">
        <f t="shared" si="175"/>
        <v>42755.492754629624</v>
      </c>
      <c r="L1864" s="14">
        <f t="shared" si="176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7"/>
        <v>8.0833333333333326E-2</v>
      </c>
      <c r="R1864" s="8">
        <f t="shared" si="178"/>
        <v>90.9375</v>
      </c>
      <c r="S1864" t="str">
        <f t="shared" si="179"/>
        <v>games</v>
      </c>
      <c r="T1864" t="str">
        <f t="shared" si="174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4">
        <f t="shared" si="175"/>
        <v>41772.797280092593</v>
      </c>
      <c r="L1865" s="14">
        <f t="shared" si="176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7"/>
        <v>4.0000000000000001E-3</v>
      </c>
      <c r="R1865" s="8">
        <f t="shared" si="178"/>
        <v>5</v>
      </c>
      <c r="S1865" t="str">
        <f t="shared" si="179"/>
        <v>games</v>
      </c>
      <c r="T1865" t="str">
        <f t="shared" si="174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4">
        <f t="shared" si="175"/>
        <v>41733.716435185182</v>
      </c>
      <c r="L1866" s="14">
        <f t="shared" si="176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7"/>
        <v>0.42892307692307691</v>
      </c>
      <c r="R1866" s="8">
        <f t="shared" si="178"/>
        <v>58.083333333333336</v>
      </c>
      <c r="S1866" t="str">
        <f t="shared" si="179"/>
        <v>games</v>
      </c>
      <c r="T1866" t="str">
        <f t="shared" si="174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4">
        <f t="shared" si="175"/>
        <v>42645.367442129631</v>
      </c>
      <c r="L1867" s="14">
        <f t="shared" si="176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7"/>
        <v>3.6363636363636364E-5</v>
      </c>
      <c r="R1867" s="8">
        <f t="shared" si="178"/>
        <v>2</v>
      </c>
      <c r="S1867" t="str">
        <f t="shared" si="179"/>
        <v>games</v>
      </c>
      <c r="T1867" t="str">
        <f t="shared" si="174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4">
        <f t="shared" si="175"/>
        <v>42742.246493055558</v>
      </c>
      <c r="L1868" s="14">
        <f t="shared" si="176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7"/>
        <v>5.0000000000000001E-3</v>
      </c>
      <c r="R1868" s="8">
        <f t="shared" si="178"/>
        <v>62.5</v>
      </c>
      <c r="S1868" t="str">
        <f t="shared" si="179"/>
        <v>games</v>
      </c>
      <c r="T1868" t="str">
        <f t="shared" si="174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4">
        <f t="shared" si="175"/>
        <v>42649.924907407403</v>
      </c>
      <c r="L1869" s="14">
        <f t="shared" si="176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7"/>
        <v>5.0000000000000001E-4</v>
      </c>
      <c r="R1869" s="8">
        <f t="shared" si="178"/>
        <v>10</v>
      </c>
      <c r="S1869" t="str">
        <f t="shared" si="179"/>
        <v>games</v>
      </c>
      <c r="T1869" t="str">
        <f t="shared" si="174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4">
        <f t="shared" si="175"/>
        <v>42328.779224537036</v>
      </c>
      <c r="L1870" s="14">
        <f t="shared" si="176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7"/>
        <v>4.8680000000000001E-2</v>
      </c>
      <c r="R1870" s="8">
        <f t="shared" si="178"/>
        <v>71.588235294117652</v>
      </c>
      <c r="S1870" t="str">
        <f t="shared" si="179"/>
        <v>games</v>
      </c>
      <c r="T1870" t="str">
        <f t="shared" si="174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4">
        <f t="shared" si="175"/>
        <v>42709.002881944441</v>
      </c>
      <c r="L1871" s="14">
        <f t="shared" si="176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7"/>
        <v>0</v>
      </c>
      <c r="R1871" s="8" t="e">
        <f t="shared" si="178"/>
        <v>#DIV/0!</v>
      </c>
      <c r="S1871" t="str">
        <f t="shared" si="179"/>
        <v>games</v>
      </c>
      <c r="T1871" t="str">
        <f t="shared" si="174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4">
        <f t="shared" si="175"/>
        <v>42371.355729166666</v>
      </c>
      <c r="L1872" s="14">
        <f t="shared" si="176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7"/>
        <v>0.10314285714285715</v>
      </c>
      <c r="R1872" s="8">
        <f t="shared" si="178"/>
        <v>32.81818181818182</v>
      </c>
      <c r="S1872" t="str">
        <f t="shared" si="179"/>
        <v>games</v>
      </c>
      <c r="T1872" t="str">
        <f t="shared" si="174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4">
        <f t="shared" si="175"/>
        <v>41923.783576388887</v>
      </c>
      <c r="L1873" s="14">
        <f t="shared" si="176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7"/>
        <v>0.7178461538461538</v>
      </c>
      <c r="R1873" s="8">
        <f t="shared" si="178"/>
        <v>49.11578947368421</v>
      </c>
      <c r="S1873" t="str">
        <f t="shared" si="179"/>
        <v>games</v>
      </c>
      <c r="T1873" t="str">
        <f t="shared" si="174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4">
        <f t="shared" si="175"/>
        <v>42155.129652777774</v>
      </c>
      <c r="L1874" s="14">
        <f t="shared" si="176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7"/>
        <v>1.06E-2</v>
      </c>
      <c r="R1874" s="8">
        <f t="shared" si="178"/>
        <v>16.307692307692307</v>
      </c>
      <c r="S1874" t="str">
        <f t="shared" si="179"/>
        <v>games</v>
      </c>
      <c r="T1874" t="str">
        <f t="shared" si="174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4">
        <f t="shared" si="175"/>
        <v>42164.615856481483</v>
      </c>
      <c r="L1875" s="14">
        <f t="shared" si="176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7"/>
        <v>4.4999999999999997E-3</v>
      </c>
      <c r="R1875" s="8">
        <f t="shared" si="178"/>
        <v>18</v>
      </c>
      <c r="S1875" t="str">
        <f t="shared" si="179"/>
        <v>games</v>
      </c>
      <c r="T1875" t="str">
        <f t="shared" si="174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4">
        <f t="shared" si="175"/>
        <v>42529.969131944439</v>
      </c>
      <c r="L1876" s="14">
        <f t="shared" si="176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7"/>
        <v>1.6249999999999999E-4</v>
      </c>
      <c r="R1876" s="8">
        <f t="shared" si="178"/>
        <v>13</v>
      </c>
      <c r="S1876" t="str">
        <f t="shared" si="179"/>
        <v>games</v>
      </c>
      <c r="T1876" t="str">
        <f t="shared" si="174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4">
        <f t="shared" si="175"/>
        <v>42528.899398148147</v>
      </c>
      <c r="L1877" s="14">
        <f t="shared" si="176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7"/>
        <v>5.1000000000000004E-3</v>
      </c>
      <c r="R1877" s="8">
        <f t="shared" si="178"/>
        <v>17</v>
      </c>
      <c r="S1877" t="str">
        <f t="shared" si="179"/>
        <v>games</v>
      </c>
      <c r="T1877" t="str">
        <f t="shared" si="174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4">
        <f t="shared" si="175"/>
        <v>41776.284780092588</v>
      </c>
      <c r="L1878" s="14">
        <f t="shared" si="176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7"/>
        <v>0</v>
      </c>
      <c r="R1878" s="8" t="e">
        <f t="shared" si="178"/>
        <v>#DIV/0!</v>
      </c>
      <c r="S1878" t="str">
        <f t="shared" si="179"/>
        <v>games</v>
      </c>
      <c r="T1878" t="str">
        <f t="shared" si="174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4">
        <f t="shared" si="175"/>
        <v>42035.029224537036</v>
      </c>
      <c r="L1879" s="14">
        <f t="shared" si="176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7"/>
        <v>0</v>
      </c>
      <c r="R1879" s="8" t="e">
        <f t="shared" si="178"/>
        <v>#DIV/0!</v>
      </c>
      <c r="S1879" t="str">
        <f t="shared" si="179"/>
        <v>games</v>
      </c>
      <c r="T1879" t="str">
        <f t="shared" si="174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4">
        <f t="shared" si="175"/>
        <v>41773.008738425924</v>
      </c>
      <c r="L1880" s="14">
        <f t="shared" si="176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7"/>
        <v>0</v>
      </c>
      <c r="R1880" s="8" t="e">
        <f t="shared" si="178"/>
        <v>#DIV/0!</v>
      </c>
      <c r="S1880" t="str">
        <f t="shared" si="179"/>
        <v>games</v>
      </c>
      <c r="T1880" t="str">
        <f t="shared" si="174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4">
        <f t="shared" si="175"/>
        <v>42413.649641203709</v>
      </c>
      <c r="L1881" s="14">
        <f t="shared" si="176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7"/>
        <v>1.1999999999999999E-3</v>
      </c>
      <c r="R1881" s="8">
        <f t="shared" si="178"/>
        <v>3</v>
      </c>
      <c r="S1881" t="str">
        <f t="shared" si="179"/>
        <v>games</v>
      </c>
      <c r="T1881" t="str">
        <f t="shared" si="174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4">
        <f t="shared" si="175"/>
        <v>42430.566898148143</v>
      </c>
      <c r="L1882" s="14">
        <f t="shared" si="176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7"/>
        <v>0.20080000000000001</v>
      </c>
      <c r="R1882" s="8">
        <f t="shared" si="178"/>
        <v>41.833333333333336</v>
      </c>
      <c r="S1882" t="str">
        <f t="shared" si="179"/>
        <v>games</v>
      </c>
      <c r="T1882" t="str">
        <f t="shared" si="174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4">
        <f t="shared" si="175"/>
        <v>42043.152650462958</v>
      </c>
      <c r="L1883" s="14">
        <f t="shared" si="176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7"/>
        <v>1.726845</v>
      </c>
      <c r="R1883" s="8">
        <f t="shared" si="178"/>
        <v>49.338428571428572</v>
      </c>
      <c r="S1883" t="str">
        <f t="shared" si="179"/>
        <v>music</v>
      </c>
      <c r="T1883" t="str">
        <f t="shared" si="174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4">
        <f t="shared" si="175"/>
        <v>41067.949212962965</v>
      </c>
      <c r="L1884" s="14">
        <f t="shared" si="176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7"/>
        <v>1.008955223880597</v>
      </c>
      <c r="R1884" s="8">
        <f t="shared" si="178"/>
        <v>41.728395061728392</v>
      </c>
      <c r="S1884" t="str">
        <f t="shared" si="179"/>
        <v>music</v>
      </c>
      <c r="T1884" t="str">
        <f t="shared" si="174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4">
        <f t="shared" si="175"/>
        <v>40977.948009259257</v>
      </c>
      <c r="L1885" s="14">
        <f t="shared" si="176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7"/>
        <v>1.0480480480480481</v>
      </c>
      <c r="R1885" s="8">
        <f t="shared" si="178"/>
        <v>32.71875</v>
      </c>
      <c r="S1885" t="str">
        <f t="shared" si="179"/>
        <v>music</v>
      </c>
      <c r="T1885" t="str">
        <f t="shared" si="174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4">
        <f t="shared" si="175"/>
        <v>41205.198321759257</v>
      </c>
      <c r="L1886" s="14">
        <f t="shared" si="176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7"/>
        <v>1.351</v>
      </c>
      <c r="R1886" s="8">
        <f t="shared" si="178"/>
        <v>51.96153846153846</v>
      </c>
      <c r="S1886" t="str">
        <f t="shared" si="179"/>
        <v>music</v>
      </c>
      <c r="T1886" t="str">
        <f t="shared" si="174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4">
        <f t="shared" si="175"/>
        <v>41099.093865740739</v>
      </c>
      <c r="L1887" s="14">
        <f t="shared" si="176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7"/>
        <v>1.1632786885245903</v>
      </c>
      <c r="R1887" s="8">
        <f t="shared" si="178"/>
        <v>50.685714285714283</v>
      </c>
      <c r="S1887" t="str">
        <f t="shared" si="179"/>
        <v>music</v>
      </c>
      <c r="T1887" t="str">
        <f t="shared" si="174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4">
        <f t="shared" si="175"/>
        <v>41925.906689814816</v>
      </c>
      <c r="L1888" s="14">
        <f t="shared" si="176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7"/>
        <v>1.0208333333333333</v>
      </c>
      <c r="R1888" s="8">
        <f t="shared" si="178"/>
        <v>42.241379310344826</v>
      </c>
      <c r="S1888" t="str">
        <f t="shared" si="179"/>
        <v>music</v>
      </c>
      <c r="T1888" t="str">
        <f t="shared" si="174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4">
        <f t="shared" si="175"/>
        <v>42323.800138888888</v>
      </c>
      <c r="L1889" s="14">
        <f t="shared" si="176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7"/>
        <v>1.1116666666666666</v>
      </c>
      <c r="R1889" s="8">
        <f t="shared" si="178"/>
        <v>416.875</v>
      </c>
      <c r="S1889" t="str">
        <f t="shared" si="179"/>
        <v>music</v>
      </c>
      <c r="T1889" t="str">
        <f t="shared" si="174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4">
        <f t="shared" si="175"/>
        <v>40299.239953703705</v>
      </c>
      <c r="L1890" s="14">
        <f t="shared" si="176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7"/>
        <v>1.6608000000000001</v>
      </c>
      <c r="R1890" s="8">
        <f t="shared" si="178"/>
        <v>46.651685393258425</v>
      </c>
      <c r="S1890" t="str">
        <f t="shared" si="179"/>
        <v>music</v>
      </c>
      <c r="T1890" t="str">
        <f t="shared" si="174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4">
        <f t="shared" si="175"/>
        <v>41299.793356481481</v>
      </c>
      <c r="L1891" s="14">
        <f t="shared" si="176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7"/>
        <v>1.0660000000000001</v>
      </c>
      <c r="R1891" s="8">
        <f t="shared" si="178"/>
        <v>48.454545454545453</v>
      </c>
      <c r="S1891" t="str">
        <f t="shared" si="179"/>
        <v>music</v>
      </c>
      <c r="T1891" t="str">
        <f t="shared" si="174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4">
        <f t="shared" si="175"/>
        <v>41228.786203703705</v>
      </c>
      <c r="L1892" s="14">
        <f t="shared" si="176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7"/>
        <v>1.4458441666666668</v>
      </c>
      <c r="R1892" s="8">
        <f t="shared" si="178"/>
        <v>70.5289837398374</v>
      </c>
      <c r="S1892" t="str">
        <f t="shared" si="179"/>
        <v>music</v>
      </c>
      <c r="T1892" t="str">
        <f t="shared" si="174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4">
        <f t="shared" si="175"/>
        <v>40335.798078703701</v>
      </c>
      <c r="L1893" s="14">
        <f t="shared" si="176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7"/>
        <v>1.0555000000000001</v>
      </c>
      <c r="R1893" s="8">
        <f t="shared" si="178"/>
        <v>87.958333333333329</v>
      </c>
      <c r="S1893" t="str">
        <f t="shared" si="179"/>
        <v>music</v>
      </c>
      <c r="T1893" t="str">
        <f t="shared" si="174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4">
        <f t="shared" si="175"/>
        <v>40671.637511574074</v>
      </c>
      <c r="L1894" s="14">
        <f t="shared" si="176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7"/>
        <v>1.3660000000000001</v>
      </c>
      <c r="R1894" s="8">
        <f t="shared" si="178"/>
        <v>26.26923076923077</v>
      </c>
      <c r="S1894" t="str">
        <f t="shared" si="179"/>
        <v>music</v>
      </c>
      <c r="T1894" t="str">
        <f t="shared" si="174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4">
        <f t="shared" si="175"/>
        <v>40632.94195601852</v>
      </c>
      <c r="L1895" s="14">
        <f t="shared" si="176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7"/>
        <v>1.04</v>
      </c>
      <c r="R1895" s="8">
        <f t="shared" si="178"/>
        <v>57.777777777777779</v>
      </c>
      <c r="S1895" t="str">
        <f t="shared" si="179"/>
        <v>music</v>
      </c>
      <c r="T1895" t="str">
        <f t="shared" si="174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4">
        <f t="shared" si="175"/>
        <v>40920.904895833337</v>
      </c>
      <c r="L1896" s="14">
        <f t="shared" si="176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7"/>
        <v>1.145</v>
      </c>
      <c r="R1896" s="8">
        <f t="shared" si="178"/>
        <v>57.25</v>
      </c>
      <c r="S1896" t="str">
        <f t="shared" si="179"/>
        <v>music</v>
      </c>
      <c r="T1896" t="str">
        <f t="shared" si="174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4">
        <f t="shared" si="175"/>
        <v>42267.746782407412</v>
      </c>
      <c r="L1897" s="14">
        <f t="shared" si="176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7"/>
        <v>1.0171957671957672</v>
      </c>
      <c r="R1897" s="8">
        <f t="shared" si="178"/>
        <v>196.34042553191489</v>
      </c>
      <c r="S1897" t="str">
        <f t="shared" si="179"/>
        <v>music</v>
      </c>
      <c r="T1897" t="str">
        <f t="shared" si="174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4">
        <f t="shared" si="175"/>
        <v>40981.710243055553</v>
      </c>
      <c r="L1898" s="14">
        <f t="shared" si="176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7"/>
        <v>1.2394678492239468</v>
      </c>
      <c r="R1898" s="8">
        <f t="shared" si="178"/>
        <v>43</v>
      </c>
      <c r="S1898" t="str">
        <f t="shared" si="179"/>
        <v>music</v>
      </c>
      <c r="T1898" t="str">
        <f t="shared" si="174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4">
        <f t="shared" si="175"/>
        <v>41680.583402777782</v>
      </c>
      <c r="L1899" s="14">
        <f t="shared" si="176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7"/>
        <v>1.0245669291338582</v>
      </c>
      <c r="R1899" s="8">
        <f t="shared" si="178"/>
        <v>35.551912568306008</v>
      </c>
      <c r="S1899" t="str">
        <f t="shared" si="179"/>
        <v>music</v>
      </c>
      <c r="T1899" t="str">
        <f t="shared" si="174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4">
        <f t="shared" si="175"/>
        <v>42366.192974537036</v>
      </c>
      <c r="L1900" s="14">
        <f t="shared" si="176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7"/>
        <v>1.4450000000000001</v>
      </c>
      <c r="R1900" s="8">
        <f t="shared" si="178"/>
        <v>68.80952380952381</v>
      </c>
      <c r="S1900" t="str">
        <f t="shared" si="179"/>
        <v>music</v>
      </c>
      <c r="T1900" t="str">
        <f t="shared" si="174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4">
        <f t="shared" si="175"/>
        <v>42058.941736111112</v>
      </c>
      <c r="L1901" s="14">
        <f t="shared" si="176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7"/>
        <v>1.3333333333333333</v>
      </c>
      <c r="R1901" s="8">
        <f t="shared" si="178"/>
        <v>28.571428571428573</v>
      </c>
      <c r="S1901" t="str">
        <f t="shared" si="179"/>
        <v>music</v>
      </c>
      <c r="T1901" t="str">
        <f t="shared" si="174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4">
        <f t="shared" si="175"/>
        <v>41160.871886574074</v>
      </c>
      <c r="L1902" s="14">
        <f t="shared" si="176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7"/>
        <v>1.0936440000000001</v>
      </c>
      <c r="R1902" s="8">
        <f t="shared" si="178"/>
        <v>50.631666666666668</v>
      </c>
      <c r="S1902" t="str">
        <f t="shared" si="179"/>
        <v>music</v>
      </c>
      <c r="T1902" t="str">
        <f t="shared" si="174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4">
        <f t="shared" si="175"/>
        <v>42116.54315972222</v>
      </c>
      <c r="L1903" s="14">
        <f t="shared" si="176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7"/>
        <v>2.696969696969697E-2</v>
      </c>
      <c r="R1903" s="8">
        <f t="shared" si="178"/>
        <v>106.8</v>
      </c>
      <c r="S1903" t="str">
        <f t="shared" si="179"/>
        <v>technology</v>
      </c>
      <c r="T1903" t="str">
        <f t="shared" si="174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4">
        <f t="shared" si="175"/>
        <v>42037.789895833332</v>
      </c>
      <c r="L1904" s="14">
        <f t="shared" si="176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7"/>
        <v>1.2E-2</v>
      </c>
      <c r="R1904" s="8">
        <f t="shared" si="178"/>
        <v>4</v>
      </c>
      <c r="S1904" t="str">
        <f t="shared" si="179"/>
        <v>technology</v>
      </c>
      <c r="T1904" t="str">
        <f t="shared" si="174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4">
        <f t="shared" si="175"/>
        <v>42702.770729166667</v>
      </c>
      <c r="L1905" s="14">
        <f t="shared" si="176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7"/>
        <v>0.46600000000000003</v>
      </c>
      <c r="R1905" s="8">
        <f t="shared" si="178"/>
        <v>34.097560975609753</v>
      </c>
      <c r="S1905" t="str">
        <f t="shared" si="179"/>
        <v>technology</v>
      </c>
      <c r="T1905" t="str">
        <f t="shared" si="174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4">
        <f t="shared" si="175"/>
        <v>42326.685428240744</v>
      </c>
      <c r="L1906" s="14">
        <f t="shared" si="176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7"/>
        <v>1E-3</v>
      </c>
      <c r="R1906" s="8">
        <f t="shared" si="178"/>
        <v>25</v>
      </c>
      <c r="S1906" t="str">
        <f t="shared" si="179"/>
        <v>technology</v>
      </c>
      <c r="T1906" t="str">
        <f t="shared" si="174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4">
        <f t="shared" si="175"/>
        <v>41859.925856481481</v>
      </c>
      <c r="L1907" s="14">
        <f t="shared" si="176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7"/>
        <v>1.6800000000000001E-3</v>
      </c>
      <c r="R1907" s="8">
        <f t="shared" si="178"/>
        <v>10.5</v>
      </c>
      <c r="S1907" t="str">
        <f t="shared" si="179"/>
        <v>technology</v>
      </c>
      <c r="T1907" t="str">
        <f t="shared" si="174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4">
        <f t="shared" si="175"/>
        <v>42514.671099537038</v>
      </c>
      <c r="L1908" s="14">
        <f t="shared" si="176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7"/>
        <v>0.42759999999999998</v>
      </c>
      <c r="R1908" s="8">
        <f t="shared" si="178"/>
        <v>215.95959595959596</v>
      </c>
      <c r="S1908" t="str">
        <f t="shared" si="179"/>
        <v>technology</v>
      </c>
      <c r="T1908" t="str">
        <f t="shared" si="174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4">
        <f t="shared" si="175"/>
        <v>41767.587094907409</v>
      </c>
      <c r="L1909" s="14">
        <f t="shared" si="176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7"/>
        <v>2.8333333333333335E-3</v>
      </c>
      <c r="R1909" s="8">
        <f t="shared" si="178"/>
        <v>21.25</v>
      </c>
      <c r="S1909" t="str">
        <f t="shared" si="179"/>
        <v>technology</v>
      </c>
      <c r="T1909" t="str">
        <f t="shared" si="174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4">
        <f t="shared" si="175"/>
        <v>42703.917824074073</v>
      </c>
      <c r="L1910" s="14">
        <f t="shared" si="176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7"/>
        <v>1.7319999999999999E-2</v>
      </c>
      <c r="R1910" s="8">
        <f t="shared" si="178"/>
        <v>108.25</v>
      </c>
      <c r="S1910" t="str">
        <f t="shared" si="179"/>
        <v>technology</v>
      </c>
      <c r="T1910" t="str">
        <f t="shared" si="174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4">
        <f t="shared" si="175"/>
        <v>41905.429155092592</v>
      </c>
      <c r="L1911" s="14">
        <f t="shared" si="176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7"/>
        <v>0.14111428571428572</v>
      </c>
      <c r="R1911" s="8">
        <f t="shared" si="178"/>
        <v>129.97368421052633</v>
      </c>
      <c r="S1911" t="str">
        <f t="shared" si="179"/>
        <v>technology</v>
      </c>
      <c r="T1911" t="str">
        <f t="shared" si="174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4">
        <f t="shared" si="175"/>
        <v>42264.963159722218</v>
      </c>
      <c r="L1912" s="14">
        <f t="shared" si="176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7"/>
        <v>0.39395294117647056</v>
      </c>
      <c r="R1912" s="8">
        <f t="shared" si="178"/>
        <v>117.49473684210527</v>
      </c>
      <c r="S1912" t="str">
        <f t="shared" si="179"/>
        <v>technology</v>
      </c>
      <c r="T1912" t="str">
        <f t="shared" si="174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4">
        <f t="shared" si="175"/>
        <v>41830.033958333333</v>
      </c>
      <c r="L1913" s="14">
        <f t="shared" si="176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7"/>
        <v>2.3529411764705883E-4</v>
      </c>
      <c r="R1913" s="8">
        <f t="shared" si="178"/>
        <v>10</v>
      </c>
      <c r="S1913" t="str">
        <f t="shared" si="179"/>
        <v>technology</v>
      </c>
      <c r="T1913" t="str">
        <f t="shared" si="174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4">
        <f t="shared" si="175"/>
        <v>42129.226388888885</v>
      </c>
      <c r="L1914" s="14">
        <f t="shared" si="176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7"/>
        <v>0.59299999999999997</v>
      </c>
      <c r="R1914" s="8">
        <f t="shared" si="178"/>
        <v>70.595238095238102</v>
      </c>
      <c r="S1914" t="str">
        <f t="shared" si="179"/>
        <v>technology</v>
      </c>
      <c r="T1914" t="str">
        <f t="shared" si="174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4">
        <f t="shared" si="175"/>
        <v>41890.511319444442</v>
      </c>
      <c r="L1915" s="14">
        <f t="shared" si="176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7"/>
        <v>1.3270833333333334E-2</v>
      </c>
      <c r="R1915" s="8">
        <f t="shared" si="178"/>
        <v>24.5</v>
      </c>
      <c r="S1915" t="str">
        <f t="shared" si="179"/>
        <v>technology</v>
      </c>
      <c r="T1915" t="str">
        <f t="shared" si="174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4">
        <f t="shared" si="175"/>
        <v>41929.174456018518</v>
      </c>
      <c r="L1916" s="14">
        <f t="shared" si="176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7"/>
        <v>9.0090090090090086E-2</v>
      </c>
      <c r="R1916" s="8">
        <f t="shared" si="178"/>
        <v>30</v>
      </c>
      <c r="S1916" t="str">
        <f t="shared" si="179"/>
        <v>technology</v>
      </c>
      <c r="T1916" t="str">
        <f t="shared" si="174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4">
        <f t="shared" si="175"/>
        <v>41864.04886574074</v>
      </c>
      <c r="L1917" s="14">
        <f t="shared" si="176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7"/>
        <v>1.6E-2</v>
      </c>
      <c r="R1917" s="8">
        <f t="shared" si="178"/>
        <v>2</v>
      </c>
      <c r="S1917" t="str">
        <f t="shared" si="179"/>
        <v>technology</v>
      </c>
      <c r="T1917" t="str">
        <f t="shared" si="174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4">
        <f t="shared" si="175"/>
        <v>42656.717303240745</v>
      </c>
      <c r="L1918" s="14">
        <f t="shared" si="176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7"/>
        <v>5.1000000000000004E-3</v>
      </c>
      <c r="R1918" s="8">
        <f t="shared" si="178"/>
        <v>17</v>
      </c>
      <c r="S1918" t="str">
        <f t="shared" si="179"/>
        <v>technology</v>
      </c>
      <c r="T1918" t="str">
        <f t="shared" si="174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4">
        <f t="shared" si="175"/>
        <v>42746.270057870366</v>
      </c>
      <c r="L1919" s="14">
        <f t="shared" si="176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7"/>
        <v>0.52570512820512816</v>
      </c>
      <c r="R1919" s="8">
        <f t="shared" si="178"/>
        <v>2928.9285714285716</v>
      </c>
      <c r="S1919" t="str">
        <f t="shared" si="179"/>
        <v>technology</v>
      </c>
      <c r="T1919" t="str">
        <f t="shared" si="174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4">
        <f t="shared" si="175"/>
        <v>41828.789942129632</v>
      </c>
      <c r="L1920" s="14">
        <f t="shared" si="176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7"/>
        <v>1.04E-2</v>
      </c>
      <c r="R1920" s="8">
        <f t="shared" si="178"/>
        <v>28.888888888888889</v>
      </c>
      <c r="S1920" t="str">
        <f t="shared" si="179"/>
        <v>technology</v>
      </c>
      <c r="T1920" t="str">
        <f t="shared" si="174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4">
        <f t="shared" si="175"/>
        <v>42113.875567129624</v>
      </c>
      <c r="L1921" s="14">
        <f t="shared" si="176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7"/>
        <v>0.47399999999999998</v>
      </c>
      <c r="R1921" s="8">
        <f t="shared" si="178"/>
        <v>29.625</v>
      </c>
      <c r="S1921" t="str">
        <f t="shared" si="179"/>
        <v>technology</v>
      </c>
      <c r="T1921" t="str">
        <f t="shared" si="174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4">
        <f t="shared" si="175"/>
        <v>42270.875706018516</v>
      </c>
      <c r="L1922" s="14">
        <f t="shared" si="176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77"/>
        <v>0.43030000000000002</v>
      </c>
      <c r="R1922" s="8">
        <f t="shared" si="178"/>
        <v>40.980952380952381</v>
      </c>
      <c r="S1922" t="str">
        <f t="shared" si="179"/>
        <v>technology</v>
      </c>
      <c r="T1922" t="str">
        <f t="shared" ref="T1922:T1985" si="180">RIGHT(P1922,LEN(P1922)-FIND("/",P1922))</f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4">
        <f t="shared" ref="K1923:K1986" si="181">(((J1923/60)/60)/24)+DATE(1970,1,1)</f>
        <v>41074.221562500003</v>
      </c>
      <c r="L1923" s="14">
        <f t="shared" ref="L1923:L1986" si="18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83">E1923/D1923</f>
        <v>1.3680000000000001</v>
      </c>
      <c r="R1923" s="8">
        <f t="shared" ref="R1923:R1986" si="184">E1923/N1923</f>
        <v>54</v>
      </c>
      <c r="S1923" t="str">
        <f t="shared" ref="S1923:S1986" si="185">LEFT(P1923,FIND("/",P1923)-1)</f>
        <v>music</v>
      </c>
      <c r="T1923" t="str">
        <f t="shared" si="180"/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4">
        <f t="shared" si="181"/>
        <v>41590.255868055552</v>
      </c>
      <c r="L1924" s="14">
        <f t="shared" si="182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3"/>
        <v>1.1555</v>
      </c>
      <c r="R1924" s="8">
        <f t="shared" si="184"/>
        <v>36.109375</v>
      </c>
      <c r="S1924" t="str">
        <f t="shared" si="185"/>
        <v>music</v>
      </c>
      <c r="T1924" t="str">
        <f t="shared" si="180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4">
        <f t="shared" si="181"/>
        <v>40772.848749999997</v>
      </c>
      <c r="L1925" s="14">
        <f t="shared" si="182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3"/>
        <v>2.4079999999999999</v>
      </c>
      <c r="R1925" s="8">
        <f t="shared" si="184"/>
        <v>23.153846153846153</v>
      </c>
      <c r="S1925" t="str">
        <f t="shared" si="185"/>
        <v>music</v>
      </c>
      <c r="T1925" t="str">
        <f t="shared" si="180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4">
        <f t="shared" si="181"/>
        <v>41626.761053240742</v>
      </c>
      <c r="L1926" s="14">
        <f t="shared" si="182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3"/>
        <v>1.1439999999999999</v>
      </c>
      <c r="R1926" s="8">
        <f t="shared" si="184"/>
        <v>104</v>
      </c>
      <c r="S1926" t="str">
        <f t="shared" si="185"/>
        <v>music</v>
      </c>
      <c r="T1926" t="str">
        <f t="shared" si="180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4">
        <f t="shared" si="181"/>
        <v>41535.90148148148</v>
      </c>
      <c r="L1927" s="14">
        <f t="shared" si="182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3"/>
        <v>1.1033333333333333</v>
      </c>
      <c r="R1927" s="8">
        <f t="shared" si="184"/>
        <v>31.826923076923077</v>
      </c>
      <c r="S1927" t="str">
        <f t="shared" si="185"/>
        <v>music</v>
      </c>
      <c r="T1927" t="str">
        <f t="shared" si="180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4">
        <f t="shared" si="181"/>
        <v>40456.954351851848</v>
      </c>
      <c r="L1928" s="14">
        <f t="shared" si="182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3"/>
        <v>1.9537933333333333</v>
      </c>
      <c r="R1928" s="8">
        <f t="shared" si="184"/>
        <v>27.3896261682243</v>
      </c>
      <c r="S1928" t="str">
        <f t="shared" si="185"/>
        <v>music</v>
      </c>
      <c r="T1928" t="str">
        <f t="shared" si="180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4">
        <f t="shared" si="181"/>
        <v>40960.861562500002</v>
      </c>
      <c r="L1929" s="14">
        <f t="shared" si="182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3"/>
        <v>1.0333333333333334</v>
      </c>
      <c r="R1929" s="8">
        <f t="shared" si="184"/>
        <v>56.363636363636367</v>
      </c>
      <c r="S1929" t="str">
        <f t="shared" si="185"/>
        <v>music</v>
      </c>
      <c r="T1929" t="str">
        <f t="shared" si="180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4">
        <f t="shared" si="181"/>
        <v>41371.648078703707</v>
      </c>
      <c r="L1930" s="14">
        <f t="shared" si="182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3"/>
        <v>1.031372549019608</v>
      </c>
      <c r="R1930" s="8">
        <f t="shared" si="184"/>
        <v>77.352941176470594</v>
      </c>
      <c r="S1930" t="str">
        <f t="shared" si="185"/>
        <v>music</v>
      </c>
      <c r="T1930" t="str">
        <f t="shared" si="180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4">
        <f t="shared" si="181"/>
        <v>40687.021597222221</v>
      </c>
      <c r="L1931" s="14">
        <f t="shared" si="182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3"/>
        <v>1.003125</v>
      </c>
      <c r="R1931" s="8">
        <f t="shared" si="184"/>
        <v>42.8</v>
      </c>
      <c r="S1931" t="str">
        <f t="shared" si="185"/>
        <v>music</v>
      </c>
      <c r="T1931" t="str">
        <f t="shared" si="180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4">
        <f t="shared" si="181"/>
        <v>41402.558819444443</v>
      </c>
      <c r="L1932" s="14">
        <f t="shared" si="182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3"/>
        <v>1.27</v>
      </c>
      <c r="R1932" s="8">
        <f t="shared" si="184"/>
        <v>48.846153846153847</v>
      </c>
      <c r="S1932" t="str">
        <f t="shared" si="185"/>
        <v>music</v>
      </c>
      <c r="T1932" t="str">
        <f t="shared" si="180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4">
        <f t="shared" si="181"/>
        <v>41037.892465277779</v>
      </c>
      <c r="L1933" s="14">
        <f t="shared" si="182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3"/>
        <v>1.20601</v>
      </c>
      <c r="R1933" s="8">
        <f t="shared" si="184"/>
        <v>48.240400000000001</v>
      </c>
      <c r="S1933" t="str">
        <f t="shared" si="185"/>
        <v>music</v>
      </c>
      <c r="T1933" t="str">
        <f t="shared" si="180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4">
        <f t="shared" si="181"/>
        <v>40911.809872685182</v>
      </c>
      <c r="L1934" s="14">
        <f t="shared" si="182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3"/>
        <v>1.0699047619047619</v>
      </c>
      <c r="R1934" s="8">
        <f t="shared" si="184"/>
        <v>70.212500000000006</v>
      </c>
      <c r="S1934" t="str">
        <f t="shared" si="185"/>
        <v>music</v>
      </c>
      <c r="T1934" t="str">
        <f t="shared" si="180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4">
        <f t="shared" si="181"/>
        <v>41879.130868055552</v>
      </c>
      <c r="L1935" s="14">
        <f t="shared" si="182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3"/>
        <v>1.7243333333333333</v>
      </c>
      <c r="R1935" s="8">
        <f t="shared" si="184"/>
        <v>94.054545454545448</v>
      </c>
      <c r="S1935" t="str">
        <f t="shared" si="185"/>
        <v>music</v>
      </c>
      <c r="T1935" t="str">
        <f t="shared" si="180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4">
        <f t="shared" si="181"/>
        <v>40865.867141203707</v>
      </c>
      <c r="L1936" s="14">
        <f t="shared" si="182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3"/>
        <v>1.2362</v>
      </c>
      <c r="R1936" s="8">
        <f t="shared" si="184"/>
        <v>80.272727272727266</v>
      </c>
      <c r="S1936" t="str">
        <f t="shared" si="185"/>
        <v>music</v>
      </c>
      <c r="T1936" t="str">
        <f t="shared" si="180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4">
        <f t="shared" si="181"/>
        <v>41773.932534722226</v>
      </c>
      <c r="L1937" s="14">
        <f t="shared" si="182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3"/>
        <v>1.0840000000000001</v>
      </c>
      <c r="R1937" s="8">
        <f t="shared" si="184"/>
        <v>54.2</v>
      </c>
      <c r="S1937" t="str">
        <f t="shared" si="185"/>
        <v>music</v>
      </c>
      <c r="T1937" t="str">
        <f t="shared" si="180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4">
        <f t="shared" si="181"/>
        <v>40852.889699074076</v>
      </c>
      <c r="L1938" s="14">
        <f t="shared" si="182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3"/>
        <v>1.1652013333333333</v>
      </c>
      <c r="R1938" s="8">
        <f t="shared" si="184"/>
        <v>60.26903448275862</v>
      </c>
      <c r="S1938" t="str">
        <f t="shared" si="185"/>
        <v>music</v>
      </c>
      <c r="T1938" t="str">
        <f t="shared" si="180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4">
        <f t="shared" si="181"/>
        <v>41059.118993055556</v>
      </c>
      <c r="L1939" s="14">
        <f t="shared" si="182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3"/>
        <v>1.8724499999999999</v>
      </c>
      <c r="R1939" s="8">
        <f t="shared" si="184"/>
        <v>38.740344827586206</v>
      </c>
      <c r="S1939" t="str">
        <f t="shared" si="185"/>
        <v>music</v>
      </c>
      <c r="T1939" t="str">
        <f t="shared" si="180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4">
        <f t="shared" si="181"/>
        <v>41426.259618055556</v>
      </c>
      <c r="L1940" s="14">
        <f t="shared" si="182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3"/>
        <v>1.1593333333333333</v>
      </c>
      <c r="R1940" s="8">
        <f t="shared" si="184"/>
        <v>152.54385964912279</v>
      </c>
      <c r="S1940" t="str">
        <f t="shared" si="185"/>
        <v>music</v>
      </c>
      <c r="T1940" t="str">
        <f t="shared" si="180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4">
        <f t="shared" si="181"/>
        <v>41313.985046296293</v>
      </c>
      <c r="L1941" s="14">
        <f t="shared" si="182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3"/>
        <v>1.107</v>
      </c>
      <c r="R1941" s="8">
        <f t="shared" si="184"/>
        <v>115.3125</v>
      </c>
      <c r="S1941" t="str">
        <f t="shared" si="185"/>
        <v>music</v>
      </c>
      <c r="T1941" t="str">
        <f t="shared" si="180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4">
        <f t="shared" si="181"/>
        <v>40670.507326388892</v>
      </c>
      <c r="L1942" s="14">
        <f t="shared" si="182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3"/>
        <v>1.7092307692307693</v>
      </c>
      <c r="R1942" s="8">
        <f t="shared" si="184"/>
        <v>35.838709677419352</v>
      </c>
      <c r="S1942" t="str">
        <f t="shared" si="185"/>
        <v>music</v>
      </c>
      <c r="T1942" t="str">
        <f t="shared" si="180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4">
        <f t="shared" si="181"/>
        <v>41744.290868055556</v>
      </c>
      <c r="L1943" s="14">
        <f t="shared" si="182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3"/>
        <v>1.2611835600000001</v>
      </c>
      <c r="R1943" s="8">
        <f t="shared" si="184"/>
        <v>64.570118779438872</v>
      </c>
      <c r="S1943" t="str">
        <f t="shared" si="185"/>
        <v>technology</v>
      </c>
      <c r="T1943" t="str">
        <f t="shared" si="180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4">
        <f t="shared" si="181"/>
        <v>40638.828009259261</v>
      </c>
      <c r="L1944" s="14">
        <f t="shared" si="182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3"/>
        <v>1.3844033333333334</v>
      </c>
      <c r="R1944" s="8">
        <f t="shared" si="184"/>
        <v>87.436000000000007</v>
      </c>
      <c r="S1944" t="str">
        <f t="shared" si="185"/>
        <v>technology</v>
      </c>
      <c r="T1944" t="str">
        <f t="shared" si="180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4">
        <f t="shared" si="181"/>
        <v>42548.269861111112</v>
      </c>
      <c r="L1945" s="14">
        <f t="shared" si="182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3"/>
        <v>17.052499999999998</v>
      </c>
      <c r="R1945" s="8">
        <f t="shared" si="184"/>
        <v>68.815577078288939</v>
      </c>
      <c r="S1945" t="str">
        <f t="shared" si="185"/>
        <v>technology</v>
      </c>
      <c r="T1945" t="str">
        <f t="shared" si="180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4">
        <f t="shared" si="181"/>
        <v>41730.584374999999</v>
      </c>
      <c r="L1946" s="14">
        <f t="shared" si="182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3"/>
        <v>7.8805550000000002</v>
      </c>
      <c r="R1946" s="8">
        <f t="shared" si="184"/>
        <v>176.200223588597</v>
      </c>
      <c r="S1946" t="str">
        <f t="shared" si="185"/>
        <v>technology</v>
      </c>
      <c r="T1946" t="str">
        <f t="shared" si="180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4">
        <f t="shared" si="181"/>
        <v>42157.251828703709</v>
      </c>
      <c r="L1947" s="14">
        <f t="shared" si="182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3"/>
        <v>3.4801799999999998</v>
      </c>
      <c r="R1947" s="8">
        <f t="shared" si="184"/>
        <v>511.79117647058825</v>
      </c>
      <c r="S1947" t="str">
        <f t="shared" si="185"/>
        <v>technology</v>
      </c>
      <c r="T1947" t="str">
        <f t="shared" si="180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4">
        <f t="shared" si="181"/>
        <v>41689.150011574071</v>
      </c>
      <c r="L1948" s="14">
        <f t="shared" si="182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3"/>
        <v>1.4974666666666667</v>
      </c>
      <c r="R1948" s="8">
        <f t="shared" si="184"/>
        <v>160.44285714285715</v>
      </c>
      <c r="S1948" t="str">
        <f t="shared" si="185"/>
        <v>technology</v>
      </c>
      <c r="T1948" t="str">
        <f t="shared" si="180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4">
        <f t="shared" si="181"/>
        <v>40102.918055555558</v>
      </c>
      <c r="L1949" s="14">
        <f t="shared" si="182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3"/>
        <v>1.0063375000000001</v>
      </c>
      <c r="R1949" s="8">
        <f t="shared" si="184"/>
        <v>35.003043478260871</v>
      </c>
      <c r="S1949" t="str">
        <f t="shared" si="185"/>
        <v>technology</v>
      </c>
      <c r="T1949" t="str">
        <f t="shared" si="180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4">
        <f t="shared" si="181"/>
        <v>42473.604270833333</v>
      </c>
      <c r="L1950" s="14">
        <f t="shared" si="182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3"/>
        <v>8.0021100000000001</v>
      </c>
      <c r="R1950" s="8">
        <f t="shared" si="184"/>
        <v>188.50671378091872</v>
      </c>
      <c r="S1950" t="str">
        <f t="shared" si="185"/>
        <v>technology</v>
      </c>
      <c r="T1950" t="str">
        <f t="shared" si="180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4">
        <f t="shared" si="181"/>
        <v>41800.423043981478</v>
      </c>
      <c r="L1951" s="14">
        <f t="shared" si="182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3"/>
        <v>1.0600260000000001</v>
      </c>
      <c r="R1951" s="8">
        <f t="shared" si="184"/>
        <v>56.204984093319197</v>
      </c>
      <c r="S1951" t="str">
        <f t="shared" si="185"/>
        <v>technology</v>
      </c>
      <c r="T1951" t="str">
        <f t="shared" si="180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4">
        <f t="shared" si="181"/>
        <v>40624.181400462963</v>
      </c>
      <c r="L1952" s="14">
        <f t="shared" si="182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3"/>
        <v>2.0051866666666669</v>
      </c>
      <c r="R1952" s="8">
        <f t="shared" si="184"/>
        <v>51.3054157782516</v>
      </c>
      <c r="S1952" t="str">
        <f t="shared" si="185"/>
        <v>technology</v>
      </c>
      <c r="T1952" t="str">
        <f t="shared" si="180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4">
        <f t="shared" si="181"/>
        <v>42651.420567129629</v>
      </c>
      <c r="L1953" s="14">
        <f t="shared" si="182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3"/>
        <v>2.1244399999999999</v>
      </c>
      <c r="R1953" s="8">
        <f t="shared" si="184"/>
        <v>127.36450839328538</v>
      </c>
      <c r="S1953" t="str">
        <f t="shared" si="185"/>
        <v>technology</v>
      </c>
      <c r="T1953" t="str">
        <f t="shared" si="180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4">
        <f t="shared" si="181"/>
        <v>41526.60665509259</v>
      </c>
      <c r="L1954" s="14">
        <f t="shared" si="182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3"/>
        <v>1.9847237142857144</v>
      </c>
      <c r="R1954" s="8">
        <f t="shared" si="184"/>
        <v>101.85532258064516</v>
      </c>
      <c r="S1954" t="str">
        <f t="shared" si="185"/>
        <v>technology</v>
      </c>
      <c r="T1954" t="str">
        <f t="shared" si="180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4">
        <f t="shared" si="181"/>
        <v>40941.199826388889</v>
      </c>
      <c r="L1955" s="14">
        <f t="shared" si="182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3"/>
        <v>2.2594666666666665</v>
      </c>
      <c r="R1955" s="8">
        <f t="shared" si="184"/>
        <v>230.55782312925169</v>
      </c>
      <c r="S1955" t="str">
        <f t="shared" si="185"/>
        <v>technology</v>
      </c>
      <c r="T1955" t="str">
        <f t="shared" si="180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4">
        <f t="shared" si="181"/>
        <v>42394.580740740741</v>
      </c>
      <c r="L1956" s="14">
        <f t="shared" si="182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3"/>
        <v>6.9894800000000004</v>
      </c>
      <c r="R1956" s="8">
        <f t="shared" si="184"/>
        <v>842.10602409638557</v>
      </c>
      <c r="S1956" t="str">
        <f t="shared" si="185"/>
        <v>technology</v>
      </c>
      <c r="T1956" t="str">
        <f t="shared" si="180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4">
        <f t="shared" si="181"/>
        <v>41020.271770833337</v>
      </c>
      <c r="L1957" s="14">
        <f t="shared" si="182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3"/>
        <v>3.9859528571428569</v>
      </c>
      <c r="R1957" s="8">
        <f t="shared" si="184"/>
        <v>577.27593103448271</v>
      </c>
      <c r="S1957" t="str">
        <f t="shared" si="185"/>
        <v>technology</v>
      </c>
      <c r="T1957" t="str">
        <f t="shared" si="180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4">
        <f t="shared" si="181"/>
        <v>42067.923668981486</v>
      </c>
      <c r="L1958" s="14">
        <f t="shared" si="182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3"/>
        <v>2.9403333333333332</v>
      </c>
      <c r="R1958" s="8">
        <f t="shared" si="184"/>
        <v>483.34246575342468</v>
      </c>
      <c r="S1958" t="str">
        <f t="shared" si="185"/>
        <v>technology</v>
      </c>
      <c r="T1958" t="str">
        <f t="shared" si="180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4">
        <f t="shared" si="181"/>
        <v>41179.098530092589</v>
      </c>
      <c r="L1959" s="14">
        <f t="shared" si="182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3"/>
        <v>1.6750470000000002</v>
      </c>
      <c r="R1959" s="8">
        <f t="shared" si="184"/>
        <v>76.138500000000008</v>
      </c>
      <c r="S1959" t="str">
        <f t="shared" si="185"/>
        <v>technology</v>
      </c>
      <c r="T1959" t="str">
        <f t="shared" si="180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4">
        <f t="shared" si="181"/>
        <v>41326.987974537034</v>
      </c>
      <c r="L1960" s="14">
        <f t="shared" si="182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3"/>
        <v>14.355717142857143</v>
      </c>
      <c r="R1960" s="8">
        <f t="shared" si="184"/>
        <v>74.107684365781708</v>
      </c>
      <c r="S1960" t="str">
        <f t="shared" si="185"/>
        <v>technology</v>
      </c>
      <c r="T1960" t="str">
        <f t="shared" si="180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4">
        <f t="shared" si="181"/>
        <v>41871.845601851855</v>
      </c>
      <c r="L1961" s="14">
        <f t="shared" si="182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3"/>
        <v>1.5673440000000001</v>
      </c>
      <c r="R1961" s="8">
        <f t="shared" si="184"/>
        <v>36.965660377358489</v>
      </c>
      <c r="S1961" t="str">
        <f t="shared" si="185"/>
        <v>technology</v>
      </c>
      <c r="T1961" t="str">
        <f t="shared" si="180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4">
        <f t="shared" si="181"/>
        <v>41964.362743055557</v>
      </c>
      <c r="L1962" s="14">
        <f t="shared" si="182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3"/>
        <v>1.1790285714285715</v>
      </c>
      <c r="R1962" s="8">
        <f t="shared" si="184"/>
        <v>2500.969696969697</v>
      </c>
      <c r="S1962" t="str">
        <f t="shared" si="185"/>
        <v>technology</v>
      </c>
      <c r="T1962" t="str">
        <f t="shared" si="180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4">
        <f t="shared" si="181"/>
        <v>41148.194641203707</v>
      </c>
      <c r="L1963" s="14">
        <f t="shared" si="182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3"/>
        <v>11.053811999999999</v>
      </c>
      <c r="R1963" s="8">
        <f t="shared" si="184"/>
        <v>67.690214329454989</v>
      </c>
      <c r="S1963" t="str">
        <f t="shared" si="185"/>
        <v>technology</v>
      </c>
      <c r="T1963" t="str">
        <f t="shared" si="180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4">
        <f t="shared" si="181"/>
        <v>41742.780509259261</v>
      </c>
      <c r="L1964" s="14">
        <f t="shared" si="182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3"/>
        <v>1.9292499999999999</v>
      </c>
      <c r="R1964" s="8">
        <f t="shared" si="184"/>
        <v>63.04738562091503</v>
      </c>
      <c r="S1964" t="str">
        <f t="shared" si="185"/>
        <v>technology</v>
      </c>
      <c r="T1964" t="str">
        <f t="shared" si="180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4">
        <f t="shared" si="181"/>
        <v>41863.429791666669</v>
      </c>
      <c r="L1965" s="14">
        <f t="shared" si="182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3"/>
        <v>1.268842105263158</v>
      </c>
      <c r="R1965" s="8">
        <f t="shared" si="184"/>
        <v>117.6</v>
      </c>
      <c r="S1965" t="str">
        <f t="shared" si="185"/>
        <v>technology</v>
      </c>
      <c r="T1965" t="str">
        <f t="shared" si="180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4">
        <f t="shared" si="181"/>
        <v>42452.272824074069</v>
      </c>
      <c r="L1966" s="14">
        <f t="shared" si="182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3"/>
        <v>2.5957748878923765</v>
      </c>
      <c r="R1966" s="8">
        <f t="shared" si="184"/>
        <v>180.75185011709601</v>
      </c>
      <c r="S1966" t="str">
        <f t="shared" si="185"/>
        <v>technology</v>
      </c>
      <c r="T1966" t="str">
        <f t="shared" si="180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4">
        <f t="shared" si="181"/>
        <v>40898.089236111111</v>
      </c>
      <c r="L1967" s="14">
        <f t="shared" si="182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3"/>
        <v>2.6227999999999998</v>
      </c>
      <c r="R1967" s="8">
        <f t="shared" si="184"/>
        <v>127.32038834951456</v>
      </c>
      <c r="S1967" t="str">
        <f t="shared" si="185"/>
        <v>technology</v>
      </c>
      <c r="T1967" t="str">
        <f t="shared" si="180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4">
        <f t="shared" si="181"/>
        <v>41835.540486111109</v>
      </c>
      <c r="L1968" s="14">
        <f t="shared" si="182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3"/>
        <v>2.0674309000000002</v>
      </c>
      <c r="R1968" s="8">
        <f t="shared" si="184"/>
        <v>136.6444745538665</v>
      </c>
      <c r="S1968" t="str">
        <f t="shared" si="185"/>
        <v>technology</v>
      </c>
      <c r="T1968" t="str">
        <f t="shared" si="180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4">
        <f t="shared" si="181"/>
        <v>41730.663530092592</v>
      </c>
      <c r="L1969" s="14">
        <f t="shared" si="182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3"/>
        <v>3.7012999999999998</v>
      </c>
      <c r="R1969" s="8">
        <f t="shared" si="184"/>
        <v>182.78024691358024</v>
      </c>
      <c r="S1969" t="str">
        <f t="shared" si="185"/>
        <v>technology</v>
      </c>
      <c r="T1969" t="str">
        <f t="shared" si="180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4">
        <f t="shared" si="181"/>
        <v>42676.586979166663</v>
      </c>
      <c r="L1970" s="14">
        <f t="shared" si="182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3"/>
        <v>2.8496600000000001</v>
      </c>
      <c r="R1970" s="8">
        <f t="shared" si="184"/>
        <v>279.37843137254902</v>
      </c>
      <c r="S1970" t="str">
        <f t="shared" si="185"/>
        <v>technology</v>
      </c>
      <c r="T1970" t="str">
        <f t="shared" si="180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4">
        <f t="shared" si="181"/>
        <v>42557.792453703703</v>
      </c>
      <c r="L1971" s="14">
        <f t="shared" si="182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3"/>
        <v>5.7907999999999999</v>
      </c>
      <c r="R1971" s="8">
        <f t="shared" si="184"/>
        <v>61.375728669846318</v>
      </c>
      <c r="S1971" t="str">
        <f t="shared" si="185"/>
        <v>technology</v>
      </c>
      <c r="T1971" t="str">
        <f t="shared" si="180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4">
        <f t="shared" si="181"/>
        <v>41324.193298611113</v>
      </c>
      <c r="L1972" s="14">
        <f t="shared" si="182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3"/>
        <v>11.318</v>
      </c>
      <c r="R1972" s="8">
        <f t="shared" si="184"/>
        <v>80.727532097004286</v>
      </c>
      <c r="S1972" t="str">
        <f t="shared" si="185"/>
        <v>technology</v>
      </c>
      <c r="T1972" t="str">
        <f t="shared" si="180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4">
        <f t="shared" si="181"/>
        <v>41561.500706018516</v>
      </c>
      <c r="L1973" s="14">
        <f t="shared" si="182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3"/>
        <v>2.6302771750000002</v>
      </c>
      <c r="R1973" s="8">
        <f t="shared" si="184"/>
        <v>272.35590732591254</v>
      </c>
      <c r="S1973" t="str">
        <f t="shared" si="185"/>
        <v>technology</v>
      </c>
      <c r="T1973" t="str">
        <f t="shared" si="180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4">
        <f t="shared" si="181"/>
        <v>41201.012083333335</v>
      </c>
      <c r="L1974" s="14">
        <f t="shared" si="182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3"/>
        <v>6.7447999999999997</v>
      </c>
      <c r="R1974" s="8">
        <f t="shared" si="184"/>
        <v>70.848739495798313</v>
      </c>
      <c r="S1974" t="str">
        <f t="shared" si="185"/>
        <v>technology</v>
      </c>
      <c r="T1974" t="str">
        <f t="shared" si="180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4">
        <f t="shared" si="181"/>
        <v>42549.722962962958</v>
      </c>
      <c r="L1975" s="14">
        <f t="shared" si="182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3"/>
        <v>2.5683081313131315</v>
      </c>
      <c r="R1975" s="8">
        <f t="shared" si="184"/>
        <v>247.94003412969283</v>
      </c>
      <c r="S1975" t="str">
        <f t="shared" si="185"/>
        <v>technology</v>
      </c>
      <c r="T1975" t="str">
        <f t="shared" si="180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4">
        <f t="shared" si="181"/>
        <v>41445.334131944444</v>
      </c>
      <c r="L1976" s="14">
        <f t="shared" si="182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3"/>
        <v>3.7549600000000001</v>
      </c>
      <c r="R1976" s="8">
        <f t="shared" si="184"/>
        <v>186.81393034825871</v>
      </c>
      <c r="S1976" t="str">
        <f t="shared" si="185"/>
        <v>technology</v>
      </c>
      <c r="T1976" t="str">
        <f t="shared" si="180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4">
        <f t="shared" si="181"/>
        <v>41313.755219907405</v>
      </c>
      <c r="L1977" s="14">
        <f t="shared" si="182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3"/>
        <v>2.0870837499999997</v>
      </c>
      <c r="R1977" s="8">
        <f t="shared" si="184"/>
        <v>131.98948616600788</v>
      </c>
      <c r="S1977" t="str">
        <f t="shared" si="185"/>
        <v>technology</v>
      </c>
      <c r="T1977" t="str">
        <f t="shared" si="180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4">
        <f t="shared" si="181"/>
        <v>41438.899594907409</v>
      </c>
      <c r="L1978" s="14">
        <f t="shared" si="182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3"/>
        <v>3.4660000000000002</v>
      </c>
      <c r="R1978" s="8">
        <f t="shared" si="184"/>
        <v>29.310782241014799</v>
      </c>
      <c r="S1978" t="str">
        <f t="shared" si="185"/>
        <v>technology</v>
      </c>
      <c r="T1978" t="str">
        <f t="shared" si="180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4">
        <f t="shared" si="181"/>
        <v>42311.216898148152</v>
      </c>
      <c r="L1979" s="14">
        <f t="shared" si="182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3"/>
        <v>4.0232999999999999</v>
      </c>
      <c r="R1979" s="8">
        <f t="shared" si="184"/>
        <v>245.02436053593178</v>
      </c>
      <c r="S1979" t="str">
        <f t="shared" si="185"/>
        <v>technology</v>
      </c>
      <c r="T1979" t="str">
        <f t="shared" si="180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4">
        <f t="shared" si="181"/>
        <v>41039.225601851853</v>
      </c>
      <c r="L1980" s="14">
        <f t="shared" si="182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3"/>
        <v>10.2684514</v>
      </c>
      <c r="R1980" s="8">
        <f t="shared" si="184"/>
        <v>1323.2540463917526</v>
      </c>
      <c r="S1980" t="str">
        <f t="shared" si="185"/>
        <v>technology</v>
      </c>
      <c r="T1980" t="str">
        <f t="shared" si="180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4">
        <f t="shared" si="181"/>
        <v>42290.460023148145</v>
      </c>
      <c r="L1981" s="14">
        <f t="shared" si="182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3"/>
        <v>1.14901155</v>
      </c>
      <c r="R1981" s="8">
        <f t="shared" si="184"/>
        <v>282.65966789667897</v>
      </c>
      <c r="S1981" t="str">
        <f t="shared" si="185"/>
        <v>technology</v>
      </c>
      <c r="T1981" t="str">
        <f t="shared" si="180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4">
        <f t="shared" si="181"/>
        <v>42423.542384259257</v>
      </c>
      <c r="L1982" s="14">
        <f t="shared" si="182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3"/>
        <v>3.5482402000000004</v>
      </c>
      <c r="R1982" s="8">
        <f t="shared" si="184"/>
        <v>91.214401028277635</v>
      </c>
      <c r="S1982" t="str">
        <f t="shared" si="185"/>
        <v>technology</v>
      </c>
      <c r="T1982" t="str">
        <f t="shared" si="180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4">
        <f t="shared" si="181"/>
        <v>41799.725289351853</v>
      </c>
      <c r="L1983" s="14">
        <f t="shared" si="182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3"/>
        <v>5.0799999999999998E-2</v>
      </c>
      <c r="R1983" s="8">
        <f t="shared" si="184"/>
        <v>31.75</v>
      </c>
      <c r="S1983" t="str">
        <f t="shared" si="185"/>
        <v>photography</v>
      </c>
      <c r="T1983" t="str">
        <f t="shared" si="180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4">
        <f t="shared" si="181"/>
        <v>42678.586655092593</v>
      </c>
      <c r="L1984" s="14">
        <f t="shared" si="182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3"/>
        <v>0</v>
      </c>
      <c r="R1984" s="8" t="e">
        <f t="shared" si="184"/>
        <v>#DIV/0!</v>
      </c>
      <c r="S1984" t="str">
        <f t="shared" si="185"/>
        <v>photography</v>
      </c>
      <c r="T1984" t="str">
        <f t="shared" si="180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4">
        <f t="shared" si="181"/>
        <v>42593.011782407411</v>
      </c>
      <c r="L1985" s="14">
        <f t="shared" si="182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3"/>
        <v>4.2999999999999997E-2</v>
      </c>
      <c r="R1985" s="8">
        <f t="shared" si="184"/>
        <v>88.6875</v>
      </c>
      <c r="S1985" t="str">
        <f t="shared" si="185"/>
        <v>photography</v>
      </c>
      <c r="T1985" t="str">
        <f t="shared" si="180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4">
        <f t="shared" si="181"/>
        <v>41913.790289351848</v>
      </c>
      <c r="L1986" s="14">
        <f t="shared" si="182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83"/>
        <v>0.21146666666666666</v>
      </c>
      <c r="R1986" s="8">
        <f t="shared" si="184"/>
        <v>453.14285714285717</v>
      </c>
      <c r="S1986" t="str">
        <f t="shared" si="185"/>
        <v>photography</v>
      </c>
      <c r="T1986" t="str">
        <f t="shared" ref="T1986:T2049" si="186">RIGHT(P1986,LEN(P1986)-FIND("/",P1986))</f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4">
        <f t="shared" ref="K1987:K2050" si="187">(((J1987/60)/60)/24)+DATE(1970,1,1)</f>
        <v>42555.698738425926</v>
      </c>
      <c r="L1987" s="14">
        <f t="shared" ref="L1987:L2050" si="188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89">E1987/D1987</f>
        <v>3.1875000000000001E-2</v>
      </c>
      <c r="R1987" s="8">
        <f t="shared" ref="R1987:R2050" si="190">E1987/N1987</f>
        <v>12.75</v>
      </c>
      <c r="S1987" t="str">
        <f t="shared" ref="S1987:S2050" si="191">LEFT(P1987,FIND("/",P1987)-1)</f>
        <v>photography</v>
      </c>
      <c r="T1987" t="str">
        <f t="shared" si="186"/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4">
        <f t="shared" si="187"/>
        <v>42413.433831018512</v>
      </c>
      <c r="L1988" s="14">
        <f t="shared" si="188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9"/>
        <v>5.0000000000000001E-4</v>
      </c>
      <c r="R1988" s="8">
        <f t="shared" si="190"/>
        <v>1</v>
      </c>
      <c r="S1988" t="str">
        <f t="shared" si="191"/>
        <v>photography</v>
      </c>
      <c r="T1988" t="str">
        <f t="shared" si="186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4">
        <f t="shared" si="187"/>
        <v>42034.639768518522</v>
      </c>
      <c r="L1989" s="14">
        <f t="shared" si="188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9"/>
        <v>0.42472727272727273</v>
      </c>
      <c r="R1989" s="8">
        <f t="shared" si="190"/>
        <v>83.428571428571431</v>
      </c>
      <c r="S1989" t="str">
        <f t="shared" si="191"/>
        <v>photography</v>
      </c>
      <c r="T1989" t="str">
        <f t="shared" si="186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4">
        <f t="shared" si="187"/>
        <v>42206.763217592597</v>
      </c>
      <c r="L1990" s="14">
        <f t="shared" si="188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9"/>
        <v>4.1666666666666666E-3</v>
      </c>
      <c r="R1990" s="8">
        <f t="shared" si="190"/>
        <v>25</v>
      </c>
      <c r="S1990" t="str">
        <f t="shared" si="191"/>
        <v>photography</v>
      </c>
      <c r="T1990" t="str">
        <f t="shared" si="186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4">
        <f t="shared" si="187"/>
        <v>42685.680648148147</v>
      </c>
      <c r="L1991" s="14">
        <f t="shared" si="188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9"/>
        <v>0.01</v>
      </c>
      <c r="R1991" s="8">
        <f t="shared" si="190"/>
        <v>50</v>
      </c>
      <c r="S1991" t="str">
        <f t="shared" si="191"/>
        <v>photography</v>
      </c>
      <c r="T1991" t="str">
        <f t="shared" si="186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4">
        <f t="shared" si="187"/>
        <v>42398.195972222224</v>
      </c>
      <c r="L1992" s="14">
        <f t="shared" si="188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9"/>
        <v>0.16966666666666666</v>
      </c>
      <c r="R1992" s="8">
        <f t="shared" si="190"/>
        <v>101.8</v>
      </c>
      <c r="S1992" t="str">
        <f t="shared" si="191"/>
        <v>photography</v>
      </c>
      <c r="T1992" t="str">
        <f t="shared" si="186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4">
        <f t="shared" si="187"/>
        <v>42167.89335648148</v>
      </c>
      <c r="L1993" s="14">
        <f t="shared" si="188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9"/>
        <v>7.0000000000000007E-2</v>
      </c>
      <c r="R1993" s="8">
        <f t="shared" si="190"/>
        <v>46.666666666666664</v>
      </c>
      <c r="S1993" t="str">
        <f t="shared" si="191"/>
        <v>photography</v>
      </c>
      <c r="T1993" t="str">
        <f t="shared" si="186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4">
        <f t="shared" si="187"/>
        <v>42023.143414351856</v>
      </c>
      <c r="L1994" s="14">
        <f t="shared" si="188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9"/>
        <v>1.3333333333333333E-3</v>
      </c>
      <c r="R1994" s="8">
        <f t="shared" si="190"/>
        <v>1</v>
      </c>
      <c r="S1994" t="str">
        <f t="shared" si="191"/>
        <v>photography</v>
      </c>
      <c r="T1994" t="str">
        <f t="shared" si="186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4">
        <f t="shared" si="187"/>
        <v>42329.58839120371</v>
      </c>
      <c r="L1995" s="14">
        <f t="shared" si="188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9"/>
        <v>0</v>
      </c>
      <c r="R1995" s="8" t="e">
        <f t="shared" si="190"/>
        <v>#DIV/0!</v>
      </c>
      <c r="S1995" t="str">
        <f t="shared" si="191"/>
        <v>photography</v>
      </c>
      <c r="T1995" t="str">
        <f t="shared" si="186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4">
        <f t="shared" si="187"/>
        <v>42651.006273148145</v>
      </c>
      <c r="L1996" s="14">
        <f t="shared" si="188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9"/>
        <v>0</v>
      </c>
      <c r="R1996" s="8" t="e">
        <f t="shared" si="190"/>
        <v>#DIV/0!</v>
      </c>
      <c r="S1996" t="str">
        <f t="shared" si="191"/>
        <v>photography</v>
      </c>
      <c r="T1996" t="str">
        <f t="shared" si="186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4">
        <f t="shared" si="187"/>
        <v>42181.902037037042</v>
      </c>
      <c r="L1997" s="14">
        <f t="shared" si="188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9"/>
        <v>7.8E-2</v>
      </c>
      <c r="R1997" s="8">
        <f t="shared" si="190"/>
        <v>26</v>
      </c>
      <c r="S1997" t="str">
        <f t="shared" si="191"/>
        <v>photography</v>
      </c>
      <c r="T1997" t="str">
        <f t="shared" si="186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4">
        <f t="shared" si="187"/>
        <v>41800.819571759261</v>
      </c>
      <c r="L1998" s="14">
        <f t="shared" si="188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9"/>
        <v>0</v>
      </c>
      <c r="R1998" s="8" t="e">
        <f t="shared" si="190"/>
        <v>#DIV/0!</v>
      </c>
      <c r="S1998" t="str">
        <f t="shared" si="191"/>
        <v>photography</v>
      </c>
      <c r="T1998" t="str">
        <f t="shared" si="186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4">
        <f t="shared" si="187"/>
        <v>41847.930694444447</v>
      </c>
      <c r="L1999" s="14">
        <f t="shared" si="188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9"/>
        <v>0</v>
      </c>
      <c r="R1999" s="8" t="e">
        <f t="shared" si="190"/>
        <v>#DIV/0!</v>
      </c>
      <c r="S1999" t="str">
        <f t="shared" si="191"/>
        <v>photography</v>
      </c>
      <c r="T1999" t="str">
        <f t="shared" si="186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4">
        <f t="shared" si="187"/>
        <v>41807.118495370371</v>
      </c>
      <c r="L2000" s="14">
        <f t="shared" si="188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9"/>
        <v>0.26200000000000001</v>
      </c>
      <c r="R2000" s="8">
        <f t="shared" si="190"/>
        <v>218.33333333333334</v>
      </c>
      <c r="S2000" t="str">
        <f t="shared" si="191"/>
        <v>photography</v>
      </c>
      <c r="T2000" t="str">
        <f t="shared" si="186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4">
        <f t="shared" si="187"/>
        <v>41926.482731481483</v>
      </c>
      <c r="L2001" s="14">
        <f t="shared" si="188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9"/>
        <v>7.6129032258064515E-3</v>
      </c>
      <c r="R2001" s="8">
        <f t="shared" si="190"/>
        <v>33.714285714285715</v>
      </c>
      <c r="S2001" t="str">
        <f t="shared" si="191"/>
        <v>photography</v>
      </c>
      <c r="T2001" t="str">
        <f t="shared" si="186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4">
        <f t="shared" si="187"/>
        <v>42345.951539351852</v>
      </c>
      <c r="L2002" s="14">
        <f t="shared" si="188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9"/>
        <v>0.125</v>
      </c>
      <c r="R2002" s="8">
        <f t="shared" si="190"/>
        <v>25</v>
      </c>
      <c r="S2002" t="str">
        <f t="shared" si="191"/>
        <v>photography</v>
      </c>
      <c r="T2002" t="str">
        <f t="shared" si="186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4">
        <f t="shared" si="187"/>
        <v>42136.209675925929</v>
      </c>
      <c r="L2003" s="14">
        <f t="shared" si="188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9"/>
        <v>3.8212909090909091</v>
      </c>
      <c r="R2003" s="8">
        <f t="shared" si="190"/>
        <v>128.38790470372632</v>
      </c>
      <c r="S2003" t="str">
        <f t="shared" si="191"/>
        <v>technology</v>
      </c>
      <c r="T2003" t="str">
        <f t="shared" si="186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4">
        <f t="shared" si="187"/>
        <v>42728.71230324074</v>
      </c>
      <c r="L2004" s="14">
        <f t="shared" si="188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9"/>
        <v>2.1679422000000002</v>
      </c>
      <c r="R2004" s="8">
        <f t="shared" si="190"/>
        <v>78.834261818181815</v>
      </c>
      <c r="S2004" t="str">
        <f t="shared" si="191"/>
        <v>technology</v>
      </c>
      <c r="T2004" t="str">
        <f t="shared" si="186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4">
        <f t="shared" si="187"/>
        <v>40347.125601851854</v>
      </c>
      <c r="L2005" s="14">
        <f t="shared" si="188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9"/>
        <v>3.12</v>
      </c>
      <c r="R2005" s="8">
        <f t="shared" si="190"/>
        <v>91.764705882352942</v>
      </c>
      <c r="S2005" t="str">
        <f t="shared" si="191"/>
        <v>technology</v>
      </c>
      <c r="T2005" t="str">
        <f t="shared" si="186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4">
        <f t="shared" si="187"/>
        <v>41800.604895833334</v>
      </c>
      <c r="L2006" s="14">
        <f t="shared" si="188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9"/>
        <v>2.3442048</v>
      </c>
      <c r="R2006" s="8">
        <f t="shared" si="190"/>
        <v>331.10237288135596</v>
      </c>
      <c r="S2006" t="str">
        <f t="shared" si="191"/>
        <v>technology</v>
      </c>
      <c r="T2006" t="str">
        <f t="shared" si="186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4">
        <f t="shared" si="187"/>
        <v>41535.812708333331</v>
      </c>
      <c r="L2007" s="14">
        <f t="shared" si="188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9"/>
        <v>1.236801</v>
      </c>
      <c r="R2007" s="8">
        <f t="shared" si="190"/>
        <v>194.26193717277485</v>
      </c>
      <c r="S2007" t="str">
        <f t="shared" si="191"/>
        <v>technology</v>
      </c>
      <c r="T2007" t="str">
        <f t="shared" si="186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4">
        <f t="shared" si="187"/>
        <v>41941.500520833331</v>
      </c>
      <c r="L2008" s="14">
        <f t="shared" si="188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9"/>
        <v>2.4784000000000002</v>
      </c>
      <c r="R2008" s="8">
        <f t="shared" si="190"/>
        <v>408.97689768976898</v>
      </c>
      <c r="S2008" t="str">
        <f t="shared" si="191"/>
        <v>technology</v>
      </c>
      <c r="T2008" t="str">
        <f t="shared" si="186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4">
        <f t="shared" si="187"/>
        <v>40347.837800925925</v>
      </c>
      <c r="L2009" s="14">
        <f t="shared" si="188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9"/>
        <v>1.157092</v>
      </c>
      <c r="R2009" s="8">
        <f t="shared" si="190"/>
        <v>84.459270072992695</v>
      </c>
      <c r="S2009" t="str">
        <f t="shared" si="191"/>
        <v>technology</v>
      </c>
      <c r="T2009" t="str">
        <f t="shared" si="186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4">
        <f t="shared" si="187"/>
        <v>40761.604421296295</v>
      </c>
      <c r="L2010" s="14">
        <f t="shared" si="188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9"/>
        <v>1.1707484768810599</v>
      </c>
      <c r="R2010" s="8">
        <f t="shared" si="190"/>
        <v>44.853658536585364</v>
      </c>
      <c r="S2010" t="str">
        <f t="shared" si="191"/>
        <v>technology</v>
      </c>
      <c r="T2010" t="str">
        <f t="shared" si="186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4">
        <f t="shared" si="187"/>
        <v>42661.323414351849</v>
      </c>
      <c r="L2011" s="14">
        <f t="shared" si="188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9"/>
        <v>3.05158</v>
      </c>
      <c r="R2011" s="8">
        <f t="shared" si="190"/>
        <v>383.3643216080402</v>
      </c>
      <c r="S2011" t="str">
        <f t="shared" si="191"/>
        <v>technology</v>
      </c>
      <c r="T2011" t="str">
        <f t="shared" si="186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4">
        <f t="shared" si="187"/>
        <v>42570.996423611112</v>
      </c>
      <c r="L2012" s="14">
        <f t="shared" si="188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9"/>
        <v>3.2005299999999997</v>
      </c>
      <c r="R2012" s="8">
        <f t="shared" si="190"/>
        <v>55.276856649395505</v>
      </c>
      <c r="S2012" t="str">
        <f t="shared" si="191"/>
        <v>technology</v>
      </c>
      <c r="T2012" t="str">
        <f t="shared" si="186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4">
        <f t="shared" si="187"/>
        <v>42347.358483796299</v>
      </c>
      <c r="L2013" s="14">
        <f t="shared" si="188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9"/>
        <v>8.1956399999999991</v>
      </c>
      <c r="R2013" s="8">
        <f t="shared" si="190"/>
        <v>422.02059732234807</v>
      </c>
      <c r="S2013" t="str">
        <f t="shared" si="191"/>
        <v>technology</v>
      </c>
      <c r="T2013" t="str">
        <f t="shared" si="186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4">
        <f t="shared" si="187"/>
        <v>42010.822233796294</v>
      </c>
      <c r="L2014" s="14">
        <f t="shared" si="188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9"/>
        <v>2.3490000000000002</v>
      </c>
      <c r="R2014" s="8">
        <f t="shared" si="190"/>
        <v>64.180327868852459</v>
      </c>
      <c r="S2014" t="str">
        <f t="shared" si="191"/>
        <v>technology</v>
      </c>
      <c r="T2014" t="str">
        <f t="shared" si="186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4">
        <f t="shared" si="187"/>
        <v>42499.960810185185</v>
      </c>
      <c r="L2015" s="14">
        <f t="shared" si="188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9"/>
        <v>4.9491375</v>
      </c>
      <c r="R2015" s="8">
        <f t="shared" si="190"/>
        <v>173.57781674704077</v>
      </c>
      <c r="S2015" t="str">
        <f t="shared" si="191"/>
        <v>technology</v>
      </c>
      <c r="T2015" t="str">
        <f t="shared" si="186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4">
        <f t="shared" si="187"/>
        <v>41324.214571759258</v>
      </c>
      <c r="L2016" s="14">
        <f t="shared" si="188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9"/>
        <v>78.137822333333332</v>
      </c>
      <c r="R2016" s="8">
        <f t="shared" si="190"/>
        <v>88.601680840609291</v>
      </c>
      <c r="S2016" t="str">
        <f t="shared" si="191"/>
        <v>technology</v>
      </c>
      <c r="T2016" t="str">
        <f t="shared" si="186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4">
        <f t="shared" si="187"/>
        <v>40765.876886574071</v>
      </c>
      <c r="L2017" s="14">
        <f t="shared" si="188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9"/>
        <v>1.1300013888888889</v>
      </c>
      <c r="R2017" s="8">
        <f t="shared" si="190"/>
        <v>50.222283950617282</v>
      </c>
      <c r="S2017" t="str">
        <f t="shared" si="191"/>
        <v>technology</v>
      </c>
      <c r="T2017" t="str">
        <f t="shared" si="186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4">
        <f t="shared" si="187"/>
        <v>41312.88077546296</v>
      </c>
      <c r="L2018" s="14">
        <f t="shared" si="188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9"/>
        <v>9.2154220000000002</v>
      </c>
      <c r="R2018" s="8">
        <f t="shared" si="190"/>
        <v>192.38876826722338</v>
      </c>
      <c r="S2018" t="str">
        <f t="shared" si="191"/>
        <v>technology</v>
      </c>
      <c r="T2018" t="str">
        <f t="shared" si="186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4">
        <f t="shared" si="187"/>
        <v>40961.057349537034</v>
      </c>
      <c r="L2019" s="14">
        <f t="shared" si="188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9"/>
        <v>1.2510239999999999</v>
      </c>
      <c r="R2019" s="8">
        <f t="shared" si="190"/>
        <v>73.416901408450698</v>
      </c>
      <c r="S2019" t="str">
        <f t="shared" si="191"/>
        <v>technology</v>
      </c>
      <c r="T2019" t="str">
        <f t="shared" si="186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4">
        <f t="shared" si="187"/>
        <v>42199.365844907406</v>
      </c>
      <c r="L2020" s="14">
        <f t="shared" si="188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9"/>
        <v>1.0224343076923077</v>
      </c>
      <c r="R2020" s="8">
        <f t="shared" si="190"/>
        <v>147.68495555555555</v>
      </c>
      <c r="S2020" t="str">
        <f t="shared" si="191"/>
        <v>technology</v>
      </c>
      <c r="T2020" t="str">
        <f t="shared" si="186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4">
        <f t="shared" si="187"/>
        <v>42605.70857638889</v>
      </c>
      <c r="L2021" s="14">
        <f t="shared" si="188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9"/>
        <v>4.8490975000000001</v>
      </c>
      <c r="R2021" s="8">
        <f t="shared" si="190"/>
        <v>108.96848314606741</v>
      </c>
      <c r="S2021" t="str">
        <f t="shared" si="191"/>
        <v>technology</v>
      </c>
      <c r="T2021" t="str">
        <f t="shared" si="186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4">
        <f t="shared" si="187"/>
        <v>41737.097499999996</v>
      </c>
      <c r="L2022" s="14">
        <f t="shared" si="188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9"/>
        <v>1.9233333333333333</v>
      </c>
      <c r="R2022" s="8">
        <f t="shared" si="190"/>
        <v>23.647540983606557</v>
      </c>
      <c r="S2022" t="str">
        <f t="shared" si="191"/>
        <v>technology</v>
      </c>
      <c r="T2022" t="str">
        <f t="shared" si="186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4">
        <f t="shared" si="187"/>
        <v>41861.070567129631</v>
      </c>
      <c r="L2023" s="14">
        <f t="shared" si="188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9"/>
        <v>2.8109999999999999</v>
      </c>
      <c r="R2023" s="8">
        <f t="shared" si="190"/>
        <v>147.94736842105263</v>
      </c>
      <c r="S2023" t="str">
        <f t="shared" si="191"/>
        <v>technology</v>
      </c>
      <c r="T2023" t="str">
        <f t="shared" si="186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4">
        <f t="shared" si="187"/>
        <v>42502.569120370375</v>
      </c>
      <c r="L2024" s="14">
        <f t="shared" si="188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9"/>
        <v>1.2513700000000001</v>
      </c>
      <c r="R2024" s="8">
        <f t="shared" si="190"/>
        <v>385.03692307692307</v>
      </c>
      <c r="S2024" t="str">
        <f t="shared" si="191"/>
        <v>technology</v>
      </c>
      <c r="T2024" t="str">
        <f t="shared" si="186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4">
        <f t="shared" si="187"/>
        <v>42136.420752314814</v>
      </c>
      <c r="L2025" s="14">
        <f t="shared" si="188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9"/>
        <v>1.61459</v>
      </c>
      <c r="R2025" s="8">
        <f t="shared" si="190"/>
        <v>457.39093484419266</v>
      </c>
      <c r="S2025" t="str">
        <f t="shared" si="191"/>
        <v>technology</v>
      </c>
      <c r="T2025" t="str">
        <f t="shared" si="186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4">
        <f t="shared" si="187"/>
        <v>41099.966944444444</v>
      </c>
      <c r="L2026" s="14">
        <f t="shared" si="188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9"/>
        <v>5.8535000000000004</v>
      </c>
      <c r="R2026" s="8">
        <f t="shared" si="190"/>
        <v>222.99047619047619</v>
      </c>
      <c r="S2026" t="str">
        <f t="shared" si="191"/>
        <v>technology</v>
      </c>
      <c r="T2026" t="str">
        <f t="shared" si="186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4">
        <f t="shared" si="187"/>
        <v>42136.184560185182</v>
      </c>
      <c r="L2027" s="14">
        <f t="shared" si="188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9"/>
        <v>2.0114999999999998</v>
      </c>
      <c r="R2027" s="8">
        <f t="shared" si="190"/>
        <v>220.74074074074073</v>
      </c>
      <c r="S2027" t="str">
        <f t="shared" si="191"/>
        <v>technology</v>
      </c>
      <c r="T2027" t="str">
        <f t="shared" si="186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4">
        <f t="shared" si="187"/>
        <v>41704.735937500001</v>
      </c>
      <c r="L2028" s="14">
        <f t="shared" si="188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9"/>
        <v>1.3348307999999998</v>
      </c>
      <c r="R2028" s="8">
        <f t="shared" si="190"/>
        <v>73.503898678414089</v>
      </c>
      <c r="S2028" t="str">
        <f t="shared" si="191"/>
        <v>technology</v>
      </c>
      <c r="T2028" t="str">
        <f t="shared" si="186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4">
        <f t="shared" si="187"/>
        <v>42048.813877314817</v>
      </c>
      <c r="L2029" s="14">
        <f t="shared" si="188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9"/>
        <v>1.2024900000000001</v>
      </c>
      <c r="R2029" s="8">
        <f t="shared" si="190"/>
        <v>223.09647495361781</v>
      </c>
      <c r="S2029" t="str">
        <f t="shared" si="191"/>
        <v>technology</v>
      </c>
      <c r="T2029" t="str">
        <f t="shared" si="186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4">
        <f t="shared" si="187"/>
        <v>40215.919050925928</v>
      </c>
      <c r="L2030" s="14">
        <f t="shared" si="188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9"/>
        <v>1.2616666666666667</v>
      </c>
      <c r="R2030" s="8">
        <f t="shared" si="190"/>
        <v>47.911392405063289</v>
      </c>
      <c r="S2030" t="str">
        <f t="shared" si="191"/>
        <v>technology</v>
      </c>
      <c r="T2030" t="str">
        <f t="shared" si="186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4">
        <f t="shared" si="187"/>
        <v>41848.021770833337</v>
      </c>
      <c r="L2031" s="14">
        <f t="shared" si="188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9"/>
        <v>3.6120000000000001</v>
      </c>
      <c r="R2031" s="8">
        <f t="shared" si="190"/>
        <v>96.063829787234042</v>
      </c>
      <c r="S2031" t="str">
        <f t="shared" si="191"/>
        <v>technology</v>
      </c>
      <c r="T2031" t="str">
        <f t="shared" si="186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4">
        <f t="shared" si="187"/>
        <v>41212.996481481481</v>
      </c>
      <c r="L2032" s="14">
        <f t="shared" si="188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9"/>
        <v>2.26239013671875</v>
      </c>
      <c r="R2032" s="8">
        <f t="shared" si="190"/>
        <v>118.6144</v>
      </c>
      <c r="S2032" t="str">
        <f t="shared" si="191"/>
        <v>technology</v>
      </c>
      <c r="T2032" t="str">
        <f t="shared" si="186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4">
        <f t="shared" si="187"/>
        <v>41975.329317129625</v>
      </c>
      <c r="L2033" s="14">
        <f t="shared" si="188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9"/>
        <v>1.2035</v>
      </c>
      <c r="R2033" s="8">
        <f t="shared" si="190"/>
        <v>118.45472440944881</v>
      </c>
      <c r="S2033" t="str">
        <f t="shared" si="191"/>
        <v>technology</v>
      </c>
      <c r="T2033" t="str">
        <f t="shared" si="186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4">
        <f t="shared" si="187"/>
        <v>42689.565671296295</v>
      </c>
      <c r="L2034" s="14">
        <f t="shared" si="188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9"/>
        <v>3.0418799999999999</v>
      </c>
      <c r="R2034" s="8">
        <f t="shared" si="190"/>
        <v>143.21468926553672</v>
      </c>
      <c r="S2034" t="str">
        <f t="shared" si="191"/>
        <v>technology</v>
      </c>
      <c r="T2034" t="str">
        <f t="shared" si="186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4">
        <f t="shared" si="187"/>
        <v>41725.082384259258</v>
      </c>
      <c r="L2035" s="14">
        <f t="shared" si="188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9"/>
        <v>1.7867599999999999</v>
      </c>
      <c r="R2035" s="8">
        <f t="shared" si="190"/>
        <v>282.71518987341773</v>
      </c>
      <c r="S2035" t="str">
        <f t="shared" si="191"/>
        <v>technology</v>
      </c>
      <c r="T2035" t="str">
        <f t="shared" si="186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4">
        <f t="shared" si="187"/>
        <v>42076.130011574074</v>
      </c>
      <c r="L2036" s="14">
        <f t="shared" si="188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9"/>
        <v>3.868199871794872</v>
      </c>
      <c r="R2036" s="8">
        <f t="shared" si="190"/>
        <v>593.93620078740162</v>
      </c>
      <c r="S2036" t="str">
        <f t="shared" si="191"/>
        <v>technology</v>
      </c>
      <c r="T2036" t="str">
        <f t="shared" si="186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4">
        <f t="shared" si="187"/>
        <v>42311.625081018516</v>
      </c>
      <c r="L2037" s="14">
        <f t="shared" si="188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9"/>
        <v>2.1103642500000004</v>
      </c>
      <c r="R2037" s="8">
        <f t="shared" si="190"/>
        <v>262.15704968944101</v>
      </c>
      <c r="S2037" t="str">
        <f t="shared" si="191"/>
        <v>technology</v>
      </c>
      <c r="T2037" t="str">
        <f t="shared" si="186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4">
        <f t="shared" si="187"/>
        <v>41738.864803240744</v>
      </c>
      <c r="L2038" s="14">
        <f t="shared" si="188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9"/>
        <v>1.3166833333333334</v>
      </c>
      <c r="R2038" s="8">
        <f t="shared" si="190"/>
        <v>46.580778301886795</v>
      </c>
      <c r="S2038" t="str">
        <f t="shared" si="191"/>
        <v>technology</v>
      </c>
      <c r="T2038" t="str">
        <f t="shared" si="186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4">
        <f t="shared" si="187"/>
        <v>41578.210104166668</v>
      </c>
      <c r="L2039" s="14">
        <f t="shared" si="188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9"/>
        <v>3.0047639999999998</v>
      </c>
      <c r="R2039" s="8">
        <f t="shared" si="190"/>
        <v>70.041118881118877</v>
      </c>
      <c r="S2039" t="str">
        <f t="shared" si="191"/>
        <v>technology</v>
      </c>
      <c r="T2039" t="str">
        <f t="shared" si="186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4">
        <f t="shared" si="187"/>
        <v>41424.27107638889</v>
      </c>
      <c r="L2040" s="14">
        <f t="shared" si="188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9"/>
        <v>4.2051249999999998</v>
      </c>
      <c r="R2040" s="8">
        <f t="shared" si="190"/>
        <v>164.90686274509804</v>
      </c>
      <c r="S2040" t="str">
        <f t="shared" si="191"/>
        <v>technology</v>
      </c>
      <c r="T2040" t="str">
        <f t="shared" si="186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4">
        <f t="shared" si="187"/>
        <v>42675.438946759255</v>
      </c>
      <c r="L2041" s="14">
        <f t="shared" si="188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9"/>
        <v>1.362168</v>
      </c>
      <c r="R2041" s="8">
        <f t="shared" si="190"/>
        <v>449.26385224274406</v>
      </c>
      <c r="S2041" t="str">
        <f t="shared" si="191"/>
        <v>technology</v>
      </c>
      <c r="T2041" t="str">
        <f t="shared" si="186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4">
        <f t="shared" si="187"/>
        <v>41578.927118055559</v>
      </c>
      <c r="L2042" s="14">
        <f t="shared" si="188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9"/>
        <v>2.4817133333333334</v>
      </c>
      <c r="R2042" s="8">
        <f t="shared" si="190"/>
        <v>27.472841328413285</v>
      </c>
      <c r="S2042" t="str">
        <f t="shared" si="191"/>
        <v>technology</v>
      </c>
      <c r="T2042" t="str">
        <f t="shared" si="186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4">
        <f t="shared" si="187"/>
        <v>42654.525775462964</v>
      </c>
      <c r="L2043" s="14">
        <f t="shared" si="188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9"/>
        <v>1.8186315789473684</v>
      </c>
      <c r="R2043" s="8">
        <f t="shared" si="190"/>
        <v>143.97499999999999</v>
      </c>
      <c r="S2043" t="str">
        <f t="shared" si="191"/>
        <v>technology</v>
      </c>
      <c r="T2043" t="str">
        <f t="shared" si="186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4">
        <f t="shared" si="187"/>
        <v>42331.708032407405</v>
      </c>
      <c r="L2044" s="14">
        <f t="shared" si="188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9"/>
        <v>1.2353000000000001</v>
      </c>
      <c r="R2044" s="8">
        <f t="shared" si="190"/>
        <v>88.23571428571428</v>
      </c>
      <c r="S2044" t="str">
        <f t="shared" si="191"/>
        <v>technology</v>
      </c>
      <c r="T2044" t="str">
        <f t="shared" si="186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4">
        <f t="shared" si="187"/>
        <v>42661.176817129628</v>
      </c>
      <c r="L2045" s="14">
        <f t="shared" si="188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9"/>
        <v>5.0620938628158845</v>
      </c>
      <c r="R2045" s="8">
        <f t="shared" si="190"/>
        <v>36.326424870466319</v>
      </c>
      <c r="S2045" t="str">
        <f t="shared" si="191"/>
        <v>technology</v>
      </c>
      <c r="T2045" t="str">
        <f t="shared" si="186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4">
        <f t="shared" si="187"/>
        <v>42138.684189814812</v>
      </c>
      <c r="L2046" s="14">
        <f t="shared" si="188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9"/>
        <v>1.0821333333333334</v>
      </c>
      <c r="R2046" s="8">
        <f t="shared" si="190"/>
        <v>90.177777777777777</v>
      </c>
      <c r="S2046" t="str">
        <f t="shared" si="191"/>
        <v>technology</v>
      </c>
      <c r="T2046" t="str">
        <f t="shared" si="186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4">
        <f t="shared" si="187"/>
        <v>41069.088506944441</v>
      </c>
      <c r="L2047" s="14">
        <f t="shared" si="188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9"/>
        <v>8.1918387755102042</v>
      </c>
      <c r="R2047" s="8">
        <f t="shared" si="190"/>
        <v>152.62361216730039</v>
      </c>
      <c r="S2047" t="str">
        <f t="shared" si="191"/>
        <v>technology</v>
      </c>
      <c r="T2047" t="str">
        <f t="shared" si="186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4">
        <f t="shared" si="187"/>
        <v>41387.171805555554</v>
      </c>
      <c r="L2048" s="14">
        <f t="shared" si="188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9"/>
        <v>1.2110000000000001</v>
      </c>
      <c r="R2048" s="8">
        <f t="shared" si="190"/>
        <v>55.806451612903224</v>
      </c>
      <c r="S2048" t="str">
        <f t="shared" si="191"/>
        <v>technology</v>
      </c>
      <c r="T2048" t="str">
        <f t="shared" si="186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4">
        <f t="shared" si="187"/>
        <v>42081.903587962966</v>
      </c>
      <c r="L2049" s="14">
        <f t="shared" si="188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9"/>
        <v>1.0299897959183673</v>
      </c>
      <c r="R2049" s="8">
        <f t="shared" si="190"/>
        <v>227.85327313769753</v>
      </c>
      <c r="S2049" t="str">
        <f t="shared" si="191"/>
        <v>technology</v>
      </c>
      <c r="T2049" t="str">
        <f t="shared" si="186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4">
        <f t="shared" si="187"/>
        <v>41387.651516203703</v>
      </c>
      <c r="L2050" s="14">
        <f t="shared" si="188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89"/>
        <v>1.4833229411764706</v>
      </c>
      <c r="R2050" s="8">
        <f t="shared" si="190"/>
        <v>91.82989803350327</v>
      </c>
      <c r="S2050" t="str">
        <f t="shared" si="191"/>
        <v>technology</v>
      </c>
      <c r="T2050" t="str">
        <f t="shared" ref="T2050:T2113" si="192">RIGHT(P2050,LEN(P2050)-FIND("/",P2050))</f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4">
        <f t="shared" ref="K2051:K2114" si="193">(((J2051/60)/60)/24)+DATE(1970,1,1)</f>
        <v>41575.527349537035</v>
      </c>
      <c r="L2051" s="14">
        <f t="shared" ref="L2051:L2114" si="194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95">E2051/D2051</f>
        <v>1.2019070000000001</v>
      </c>
      <c r="R2051" s="8">
        <f t="shared" ref="R2051:R2114" si="196">E2051/N2051</f>
        <v>80.991037735849048</v>
      </c>
      <c r="S2051" t="str">
        <f t="shared" ref="S2051:S2114" si="197">LEFT(P2051,FIND("/",P2051)-1)</f>
        <v>technology</v>
      </c>
      <c r="T2051" t="str">
        <f t="shared" si="192"/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4">
        <f t="shared" si="193"/>
        <v>42115.071504629625</v>
      </c>
      <c r="L2052" s="14">
        <f t="shared" si="194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5"/>
        <v>4.7327000000000004</v>
      </c>
      <c r="R2052" s="8">
        <f t="shared" si="196"/>
        <v>278.39411764705881</v>
      </c>
      <c r="S2052" t="str">
        <f t="shared" si="197"/>
        <v>technology</v>
      </c>
      <c r="T2052" t="str">
        <f t="shared" si="192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4">
        <f t="shared" si="193"/>
        <v>41604.022418981483</v>
      </c>
      <c r="L2053" s="14">
        <f t="shared" si="194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5"/>
        <v>1.303625</v>
      </c>
      <c r="R2053" s="8">
        <f t="shared" si="196"/>
        <v>43.095041322314053</v>
      </c>
      <c r="S2053" t="str">
        <f t="shared" si="197"/>
        <v>technology</v>
      </c>
      <c r="T2053" t="str">
        <f t="shared" si="192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4">
        <f t="shared" si="193"/>
        <v>42375.08394675926</v>
      </c>
      <c r="L2054" s="14">
        <f t="shared" si="194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5"/>
        <v>3.5304799999999998</v>
      </c>
      <c r="R2054" s="8">
        <f t="shared" si="196"/>
        <v>326.29205175600737</v>
      </c>
      <c r="S2054" t="str">
        <f t="shared" si="197"/>
        <v>technology</v>
      </c>
      <c r="T2054" t="str">
        <f t="shared" si="192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4">
        <f t="shared" si="193"/>
        <v>42303.617488425924</v>
      </c>
      <c r="L2055" s="14">
        <f t="shared" si="194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5"/>
        <v>1.0102</v>
      </c>
      <c r="R2055" s="8">
        <f t="shared" si="196"/>
        <v>41.743801652892564</v>
      </c>
      <c r="S2055" t="str">
        <f t="shared" si="197"/>
        <v>technology</v>
      </c>
      <c r="T2055" t="str">
        <f t="shared" si="192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4">
        <f t="shared" si="193"/>
        <v>41731.520949074074</v>
      </c>
      <c r="L2056" s="14">
        <f t="shared" si="194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5"/>
        <v>1.1359142857142857</v>
      </c>
      <c r="R2056" s="8">
        <f t="shared" si="196"/>
        <v>64.020933977455712</v>
      </c>
      <c r="S2056" t="str">
        <f t="shared" si="197"/>
        <v>technology</v>
      </c>
      <c r="T2056" t="str">
        <f t="shared" si="192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4">
        <f t="shared" si="193"/>
        <v>41946.674108796295</v>
      </c>
      <c r="L2057" s="14">
        <f t="shared" si="194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5"/>
        <v>1.6741666666666666</v>
      </c>
      <c r="R2057" s="8">
        <f t="shared" si="196"/>
        <v>99.455445544554451</v>
      </c>
      <c r="S2057" t="str">
        <f t="shared" si="197"/>
        <v>technology</v>
      </c>
      <c r="T2057" t="str">
        <f t="shared" si="192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4">
        <f t="shared" si="193"/>
        <v>41351.76090277778</v>
      </c>
      <c r="L2058" s="14">
        <f t="shared" si="194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5"/>
        <v>1.5345200000000001</v>
      </c>
      <c r="R2058" s="8">
        <f t="shared" si="196"/>
        <v>138.49458483754512</v>
      </c>
      <c r="S2058" t="str">
        <f t="shared" si="197"/>
        <v>technology</v>
      </c>
      <c r="T2058" t="str">
        <f t="shared" si="192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4">
        <f t="shared" si="193"/>
        <v>42396.494583333333</v>
      </c>
      <c r="L2059" s="14">
        <f t="shared" si="194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5"/>
        <v>2.022322</v>
      </c>
      <c r="R2059" s="8">
        <f t="shared" si="196"/>
        <v>45.547792792792798</v>
      </c>
      <c r="S2059" t="str">
        <f t="shared" si="197"/>
        <v>technology</v>
      </c>
      <c r="T2059" t="str">
        <f t="shared" si="192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4">
        <f t="shared" si="193"/>
        <v>42026.370717592596</v>
      </c>
      <c r="L2060" s="14">
        <f t="shared" si="194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5"/>
        <v>1.6828125</v>
      </c>
      <c r="R2060" s="8">
        <f t="shared" si="196"/>
        <v>10.507317073170732</v>
      </c>
      <c r="S2060" t="str">
        <f t="shared" si="197"/>
        <v>technology</v>
      </c>
      <c r="T2060" t="str">
        <f t="shared" si="192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4">
        <f t="shared" si="193"/>
        <v>42361.602476851855</v>
      </c>
      <c r="L2061" s="14">
        <f t="shared" si="194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5"/>
        <v>1.4345666666666668</v>
      </c>
      <c r="R2061" s="8">
        <f t="shared" si="196"/>
        <v>114.76533333333333</v>
      </c>
      <c r="S2061" t="str">
        <f t="shared" si="197"/>
        <v>technology</v>
      </c>
      <c r="T2061" t="str">
        <f t="shared" si="192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4">
        <f t="shared" si="193"/>
        <v>41783.642939814818</v>
      </c>
      <c r="L2062" s="14">
        <f t="shared" si="194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5"/>
        <v>1.964</v>
      </c>
      <c r="R2062" s="8">
        <f t="shared" si="196"/>
        <v>35.997067448680355</v>
      </c>
      <c r="S2062" t="str">
        <f t="shared" si="197"/>
        <v>technology</v>
      </c>
      <c r="T2062" t="str">
        <f t="shared" si="192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4">
        <f t="shared" si="193"/>
        <v>42705.764513888891</v>
      </c>
      <c r="L2063" s="14">
        <f t="shared" si="194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5"/>
        <v>1.0791999999999999</v>
      </c>
      <c r="R2063" s="8">
        <f t="shared" si="196"/>
        <v>154.17142857142858</v>
      </c>
      <c r="S2063" t="str">
        <f t="shared" si="197"/>
        <v>technology</v>
      </c>
      <c r="T2063" t="str">
        <f t="shared" si="192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4">
        <f t="shared" si="193"/>
        <v>42423.3830787037</v>
      </c>
      <c r="L2064" s="14">
        <f t="shared" si="194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5"/>
        <v>1.14977</v>
      </c>
      <c r="R2064" s="8">
        <f t="shared" si="196"/>
        <v>566.38916256157631</v>
      </c>
      <c r="S2064" t="str">
        <f t="shared" si="197"/>
        <v>technology</v>
      </c>
      <c r="T2064" t="str">
        <f t="shared" si="192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4">
        <f t="shared" si="193"/>
        <v>42472.73265046296</v>
      </c>
      <c r="L2065" s="14">
        <f t="shared" si="194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5"/>
        <v>1.4804999999999999</v>
      </c>
      <c r="R2065" s="8">
        <f t="shared" si="196"/>
        <v>120.85714285714286</v>
      </c>
      <c r="S2065" t="str">
        <f t="shared" si="197"/>
        <v>technology</v>
      </c>
      <c r="T2065" t="str">
        <f t="shared" si="192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4">
        <f t="shared" si="193"/>
        <v>41389.364849537036</v>
      </c>
      <c r="L2066" s="14">
        <f t="shared" si="194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5"/>
        <v>1.9116676082790633</v>
      </c>
      <c r="R2066" s="8">
        <f t="shared" si="196"/>
        <v>86.163845492085343</v>
      </c>
      <c r="S2066" t="str">
        <f t="shared" si="197"/>
        <v>technology</v>
      </c>
      <c r="T2066" t="str">
        <f t="shared" si="192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4">
        <f t="shared" si="193"/>
        <v>41603.333668981482</v>
      </c>
      <c r="L2067" s="14">
        <f t="shared" si="194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5"/>
        <v>1.99215125</v>
      </c>
      <c r="R2067" s="8">
        <f t="shared" si="196"/>
        <v>51.212114395886893</v>
      </c>
      <c r="S2067" t="str">
        <f t="shared" si="197"/>
        <v>technology</v>
      </c>
      <c r="T2067" t="str">
        <f t="shared" si="192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4">
        <f t="shared" si="193"/>
        <v>41844.771793981483</v>
      </c>
      <c r="L2068" s="14">
        <f t="shared" si="194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5"/>
        <v>2.1859999999999999</v>
      </c>
      <c r="R2068" s="8">
        <f t="shared" si="196"/>
        <v>67.261538461538464</v>
      </c>
      <c r="S2068" t="str">
        <f t="shared" si="197"/>
        <v>technology</v>
      </c>
      <c r="T2068" t="str">
        <f t="shared" si="192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4">
        <f t="shared" si="193"/>
        <v>42115.853888888887</v>
      </c>
      <c r="L2069" s="14">
        <f t="shared" si="194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5"/>
        <v>1.2686868686868686</v>
      </c>
      <c r="R2069" s="8">
        <f t="shared" si="196"/>
        <v>62.8</v>
      </c>
      <c r="S2069" t="str">
        <f t="shared" si="197"/>
        <v>technology</v>
      </c>
      <c r="T2069" t="str">
        <f t="shared" si="192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4">
        <f t="shared" si="193"/>
        <v>42633.841608796298</v>
      </c>
      <c r="L2070" s="14">
        <f t="shared" si="194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5"/>
        <v>1.0522388</v>
      </c>
      <c r="R2070" s="8">
        <f t="shared" si="196"/>
        <v>346.13118421052633</v>
      </c>
      <c r="S2070" t="str">
        <f t="shared" si="197"/>
        <v>technology</v>
      </c>
      <c r="T2070" t="str">
        <f t="shared" si="192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4">
        <f t="shared" si="193"/>
        <v>42340.972118055557</v>
      </c>
      <c r="L2071" s="14">
        <f t="shared" si="194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5"/>
        <v>1.2840666000000001</v>
      </c>
      <c r="R2071" s="8">
        <f t="shared" si="196"/>
        <v>244.11912547528519</v>
      </c>
      <c r="S2071" t="str">
        <f t="shared" si="197"/>
        <v>technology</v>
      </c>
      <c r="T2071" t="str">
        <f t="shared" si="192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4">
        <f t="shared" si="193"/>
        <v>42519.6565162037</v>
      </c>
      <c r="L2072" s="14">
        <f t="shared" si="194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5"/>
        <v>3.1732719999999999</v>
      </c>
      <c r="R2072" s="8">
        <f t="shared" si="196"/>
        <v>259.25424836601309</v>
      </c>
      <c r="S2072" t="str">
        <f t="shared" si="197"/>
        <v>technology</v>
      </c>
      <c r="T2072" t="str">
        <f t="shared" si="192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4">
        <f t="shared" si="193"/>
        <v>42600.278749999998</v>
      </c>
      <c r="L2073" s="14">
        <f t="shared" si="194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5"/>
        <v>2.8073000000000001</v>
      </c>
      <c r="R2073" s="8">
        <f t="shared" si="196"/>
        <v>201.96402877697841</v>
      </c>
      <c r="S2073" t="str">
        <f t="shared" si="197"/>
        <v>technology</v>
      </c>
      <c r="T2073" t="str">
        <f t="shared" si="192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4">
        <f t="shared" si="193"/>
        <v>42467.581388888888</v>
      </c>
      <c r="L2074" s="14">
        <f t="shared" si="194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5"/>
        <v>1.1073146853146854</v>
      </c>
      <c r="R2074" s="8">
        <f t="shared" si="196"/>
        <v>226.20857142857142</v>
      </c>
      <c r="S2074" t="str">
        <f t="shared" si="197"/>
        <v>technology</v>
      </c>
      <c r="T2074" t="str">
        <f t="shared" si="192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4">
        <f t="shared" si="193"/>
        <v>42087.668032407411</v>
      </c>
      <c r="L2075" s="14">
        <f t="shared" si="194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5"/>
        <v>1.5260429999999998</v>
      </c>
      <c r="R2075" s="8">
        <f t="shared" si="196"/>
        <v>324.69</v>
      </c>
      <c r="S2075" t="str">
        <f t="shared" si="197"/>
        <v>technology</v>
      </c>
      <c r="T2075" t="str">
        <f t="shared" si="192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4">
        <f t="shared" si="193"/>
        <v>42466.826180555552</v>
      </c>
      <c r="L2076" s="14">
        <f t="shared" si="194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5"/>
        <v>1.0249999999999999</v>
      </c>
      <c r="R2076" s="8">
        <f t="shared" si="196"/>
        <v>205</v>
      </c>
      <c r="S2076" t="str">
        <f t="shared" si="197"/>
        <v>technology</v>
      </c>
      <c r="T2076" t="str">
        <f t="shared" si="192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4">
        <f t="shared" si="193"/>
        <v>41450.681574074071</v>
      </c>
      <c r="L2077" s="14">
        <f t="shared" si="194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5"/>
        <v>16.783738373837384</v>
      </c>
      <c r="R2077" s="8">
        <f t="shared" si="196"/>
        <v>20.465926829268295</v>
      </c>
      <c r="S2077" t="str">
        <f t="shared" si="197"/>
        <v>technology</v>
      </c>
      <c r="T2077" t="str">
        <f t="shared" si="192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4">
        <f t="shared" si="193"/>
        <v>41803.880659722221</v>
      </c>
      <c r="L2078" s="14">
        <f t="shared" si="194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5"/>
        <v>5.4334915642458101</v>
      </c>
      <c r="R2078" s="8">
        <f t="shared" si="196"/>
        <v>116.35303146309367</v>
      </c>
      <c r="S2078" t="str">
        <f t="shared" si="197"/>
        <v>technology</v>
      </c>
      <c r="T2078" t="str">
        <f t="shared" si="192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4">
        <f t="shared" si="193"/>
        <v>42103.042546296296</v>
      </c>
      <c r="L2079" s="14">
        <f t="shared" si="194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5"/>
        <v>1.1550800000000001</v>
      </c>
      <c r="R2079" s="8">
        <f t="shared" si="196"/>
        <v>307.20212765957444</v>
      </c>
      <c r="S2079" t="str">
        <f t="shared" si="197"/>
        <v>technology</v>
      </c>
      <c r="T2079" t="str">
        <f t="shared" si="192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4">
        <f t="shared" si="193"/>
        <v>42692.771493055552</v>
      </c>
      <c r="L2080" s="14">
        <f t="shared" si="194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5"/>
        <v>1.3120499999999999</v>
      </c>
      <c r="R2080" s="8">
        <f t="shared" si="196"/>
        <v>546.6875</v>
      </c>
      <c r="S2080" t="str">
        <f t="shared" si="197"/>
        <v>technology</v>
      </c>
      <c r="T2080" t="str">
        <f t="shared" si="192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4">
        <f t="shared" si="193"/>
        <v>42150.71056712963</v>
      </c>
      <c r="L2081" s="14">
        <f t="shared" si="194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5"/>
        <v>2.8816999999999999</v>
      </c>
      <c r="R2081" s="8">
        <f t="shared" si="196"/>
        <v>47.474464579901152</v>
      </c>
      <c r="S2081" t="str">
        <f t="shared" si="197"/>
        <v>technology</v>
      </c>
      <c r="T2081" t="str">
        <f t="shared" si="192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4">
        <f t="shared" si="193"/>
        <v>42289.957175925927</v>
      </c>
      <c r="L2082" s="14">
        <f t="shared" si="194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5"/>
        <v>5.0780000000000003</v>
      </c>
      <c r="R2082" s="8">
        <f t="shared" si="196"/>
        <v>101.56</v>
      </c>
      <c r="S2082" t="str">
        <f t="shared" si="197"/>
        <v>technology</v>
      </c>
      <c r="T2082" t="str">
        <f t="shared" si="192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4">
        <f t="shared" si="193"/>
        <v>41004.156886574077</v>
      </c>
      <c r="L2083" s="14">
        <f t="shared" si="194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5"/>
        <v>1.1457142857142857</v>
      </c>
      <c r="R2083" s="8">
        <f t="shared" si="196"/>
        <v>72.909090909090907</v>
      </c>
      <c r="S2083" t="str">
        <f t="shared" si="197"/>
        <v>music</v>
      </c>
      <c r="T2083" t="str">
        <f t="shared" si="192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4">
        <f t="shared" si="193"/>
        <v>40811.120324074072</v>
      </c>
      <c r="L2084" s="14">
        <f t="shared" si="194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5"/>
        <v>1.1073333333333333</v>
      </c>
      <c r="R2084" s="8">
        <f t="shared" si="196"/>
        <v>43.710526315789473</v>
      </c>
      <c r="S2084" t="str">
        <f t="shared" si="197"/>
        <v>music</v>
      </c>
      <c r="T2084" t="str">
        <f t="shared" si="192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4">
        <f t="shared" si="193"/>
        <v>41034.72216435185</v>
      </c>
      <c r="L2085" s="14">
        <f t="shared" si="194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5"/>
        <v>1.1333333333333333</v>
      </c>
      <c r="R2085" s="8">
        <f t="shared" si="196"/>
        <v>34</v>
      </c>
      <c r="S2085" t="str">
        <f t="shared" si="197"/>
        <v>music</v>
      </c>
      <c r="T2085" t="str">
        <f t="shared" si="192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4">
        <f t="shared" si="193"/>
        <v>41731.833124999997</v>
      </c>
      <c r="L2086" s="14">
        <f t="shared" si="194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5"/>
        <v>1.0833333333333333</v>
      </c>
      <c r="R2086" s="8">
        <f t="shared" si="196"/>
        <v>70.652173913043484</v>
      </c>
      <c r="S2086" t="str">
        <f t="shared" si="197"/>
        <v>music</v>
      </c>
      <c r="T2086" t="str">
        <f t="shared" si="192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4">
        <f t="shared" si="193"/>
        <v>41075.835497685184</v>
      </c>
      <c r="L2087" s="14">
        <f t="shared" si="194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5"/>
        <v>1.2353333333333334</v>
      </c>
      <c r="R2087" s="8">
        <f t="shared" si="196"/>
        <v>89.301204819277103</v>
      </c>
      <c r="S2087" t="str">
        <f t="shared" si="197"/>
        <v>music</v>
      </c>
      <c r="T2087" t="str">
        <f t="shared" si="192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4">
        <f t="shared" si="193"/>
        <v>40860.67050925926</v>
      </c>
      <c r="L2088" s="14">
        <f t="shared" si="194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5"/>
        <v>1.0069999999999999</v>
      </c>
      <c r="R2088" s="8">
        <f t="shared" si="196"/>
        <v>115.08571428571429</v>
      </c>
      <c r="S2088" t="str">
        <f t="shared" si="197"/>
        <v>music</v>
      </c>
      <c r="T2088" t="str">
        <f t="shared" si="192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4">
        <f t="shared" si="193"/>
        <v>40764.204375000001</v>
      </c>
      <c r="L2089" s="14">
        <f t="shared" si="194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5"/>
        <v>1.0353333333333334</v>
      </c>
      <c r="R2089" s="8">
        <f t="shared" si="196"/>
        <v>62.12</v>
      </c>
      <c r="S2089" t="str">
        <f t="shared" si="197"/>
        <v>music</v>
      </c>
      <c r="T2089" t="str">
        <f t="shared" si="192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4">
        <f t="shared" si="193"/>
        <v>40395.714722222219</v>
      </c>
      <c r="L2090" s="14">
        <f t="shared" si="194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5"/>
        <v>1.1551066666666667</v>
      </c>
      <c r="R2090" s="8">
        <f t="shared" si="196"/>
        <v>46.204266666666669</v>
      </c>
      <c r="S2090" t="str">
        <f t="shared" si="197"/>
        <v>music</v>
      </c>
      <c r="T2090" t="str">
        <f t="shared" si="192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4">
        <f t="shared" si="193"/>
        <v>41453.076319444444</v>
      </c>
      <c r="L2091" s="14">
        <f t="shared" si="194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5"/>
        <v>1.2040040000000001</v>
      </c>
      <c r="R2091" s="8">
        <f t="shared" si="196"/>
        <v>48.54854838709678</v>
      </c>
      <c r="S2091" t="str">
        <f t="shared" si="197"/>
        <v>music</v>
      </c>
      <c r="T2091" t="str">
        <f t="shared" si="192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4">
        <f t="shared" si="193"/>
        <v>41299.381423611114</v>
      </c>
      <c r="L2092" s="14">
        <f t="shared" si="194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5"/>
        <v>1.1504037499999999</v>
      </c>
      <c r="R2092" s="8">
        <f t="shared" si="196"/>
        <v>57.520187499999999</v>
      </c>
      <c r="S2092" t="str">
        <f t="shared" si="197"/>
        <v>music</v>
      </c>
      <c r="T2092" t="str">
        <f t="shared" si="192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4">
        <f t="shared" si="193"/>
        <v>40555.322662037033</v>
      </c>
      <c r="L2093" s="14">
        <f t="shared" si="194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5"/>
        <v>1.2046777777777777</v>
      </c>
      <c r="R2093" s="8">
        <f t="shared" si="196"/>
        <v>88.147154471544724</v>
      </c>
      <c r="S2093" t="str">
        <f t="shared" si="197"/>
        <v>music</v>
      </c>
      <c r="T2093" t="str">
        <f t="shared" si="192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4">
        <f t="shared" si="193"/>
        <v>40763.707546296297</v>
      </c>
      <c r="L2094" s="14">
        <f t="shared" si="194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5"/>
        <v>1.0128333333333333</v>
      </c>
      <c r="R2094" s="8">
        <f t="shared" si="196"/>
        <v>110.49090909090908</v>
      </c>
      <c r="S2094" t="str">
        <f t="shared" si="197"/>
        <v>music</v>
      </c>
      <c r="T2094" t="str">
        <f t="shared" si="192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4">
        <f t="shared" si="193"/>
        <v>41205.854537037041</v>
      </c>
      <c r="L2095" s="14">
        <f t="shared" si="194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5"/>
        <v>1.0246666666666666</v>
      </c>
      <c r="R2095" s="8">
        <f t="shared" si="196"/>
        <v>66.826086956521735</v>
      </c>
      <c r="S2095" t="str">
        <f t="shared" si="197"/>
        <v>music</v>
      </c>
      <c r="T2095" t="str">
        <f t="shared" si="192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4">
        <f t="shared" si="193"/>
        <v>40939.02002314815</v>
      </c>
      <c r="L2096" s="14">
        <f t="shared" si="194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5"/>
        <v>1.2054285714285715</v>
      </c>
      <c r="R2096" s="8">
        <f t="shared" si="196"/>
        <v>58.597222222222221</v>
      </c>
      <c r="S2096" t="str">
        <f t="shared" si="197"/>
        <v>music</v>
      </c>
      <c r="T2096" t="str">
        <f t="shared" si="192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4">
        <f t="shared" si="193"/>
        <v>40758.733483796292</v>
      </c>
      <c r="L2097" s="14">
        <f t="shared" si="194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5"/>
        <v>1</v>
      </c>
      <c r="R2097" s="8">
        <f t="shared" si="196"/>
        <v>113.63636363636364</v>
      </c>
      <c r="S2097" t="str">
        <f t="shared" si="197"/>
        <v>music</v>
      </c>
      <c r="T2097" t="str">
        <f t="shared" si="192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4">
        <f t="shared" si="193"/>
        <v>41192.758506944447</v>
      </c>
      <c r="L2098" s="14">
        <f t="shared" si="194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5"/>
        <v>1.0166666666666666</v>
      </c>
      <c r="R2098" s="8">
        <f t="shared" si="196"/>
        <v>43.571428571428569</v>
      </c>
      <c r="S2098" t="str">
        <f t="shared" si="197"/>
        <v>music</v>
      </c>
      <c r="T2098" t="str">
        <f t="shared" si="192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4">
        <f t="shared" si="193"/>
        <v>40818.58489583333</v>
      </c>
      <c r="L2099" s="14">
        <f t="shared" si="194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5"/>
        <v>1</v>
      </c>
      <c r="R2099" s="8">
        <f t="shared" si="196"/>
        <v>78.94736842105263</v>
      </c>
      <c r="S2099" t="str">
        <f t="shared" si="197"/>
        <v>music</v>
      </c>
      <c r="T2099" t="str">
        <f t="shared" si="192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4">
        <f t="shared" si="193"/>
        <v>40946.11383101852</v>
      </c>
      <c r="L2100" s="14">
        <f t="shared" si="194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5"/>
        <v>1.0033333333333334</v>
      </c>
      <c r="R2100" s="8">
        <f t="shared" si="196"/>
        <v>188.125</v>
      </c>
      <c r="S2100" t="str">
        <f t="shared" si="197"/>
        <v>music</v>
      </c>
      <c r="T2100" t="str">
        <f t="shared" si="192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4">
        <f t="shared" si="193"/>
        <v>42173.746342592596</v>
      </c>
      <c r="L2101" s="14">
        <f t="shared" si="194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5"/>
        <v>1.3236666666666668</v>
      </c>
      <c r="R2101" s="8">
        <f t="shared" si="196"/>
        <v>63.031746031746032</v>
      </c>
      <c r="S2101" t="str">
        <f t="shared" si="197"/>
        <v>music</v>
      </c>
      <c r="T2101" t="str">
        <f t="shared" si="192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4">
        <f t="shared" si="193"/>
        <v>41074.834965277776</v>
      </c>
      <c r="L2102" s="14">
        <f t="shared" si="194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5"/>
        <v>1.3666666666666667</v>
      </c>
      <c r="R2102" s="8">
        <f t="shared" si="196"/>
        <v>30.37037037037037</v>
      </c>
      <c r="S2102" t="str">
        <f t="shared" si="197"/>
        <v>music</v>
      </c>
      <c r="T2102" t="str">
        <f t="shared" si="192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4">
        <f t="shared" si="193"/>
        <v>40892.149467592593</v>
      </c>
      <c r="L2103" s="14">
        <f t="shared" si="194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5"/>
        <v>1.1325000000000001</v>
      </c>
      <c r="R2103" s="8">
        <f t="shared" si="196"/>
        <v>51.477272727272727</v>
      </c>
      <c r="S2103" t="str">
        <f t="shared" si="197"/>
        <v>music</v>
      </c>
      <c r="T2103" t="str">
        <f t="shared" si="192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4">
        <f t="shared" si="193"/>
        <v>40638.868611111109</v>
      </c>
      <c r="L2104" s="14">
        <f t="shared" si="194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5"/>
        <v>1.36</v>
      </c>
      <c r="R2104" s="8">
        <f t="shared" si="196"/>
        <v>35.789473684210527</v>
      </c>
      <c r="S2104" t="str">
        <f t="shared" si="197"/>
        <v>music</v>
      </c>
      <c r="T2104" t="str">
        <f t="shared" si="192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4">
        <f t="shared" si="193"/>
        <v>41192.754942129628</v>
      </c>
      <c r="L2105" s="14">
        <f t="shared" si="194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5"/>
        <v>1.4612318374694613</v>
      </c>
      <c r="R2105" s="8">
        <f t="shared" si="196"/>
        <v>98.817391304347822</v>
      </c>
      <c r="S2105" t="str">
        <f t="shared" si="197"/>
        <v>music</v>
      </c>
      <c r="T2105" t="str">
        <f t="shared" si="192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4">
        <f t="shared" si="193"/>
        <v>41394.074467592596</v>
      </c>
      <c r="L2106" s="14">
        <f t="shared" si="194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5"/>
        <v>1.2949999999999999</v>
      </c>
      <c r="R2106" s="8">
        <f t="shared" si="196"/>
        <v>28</v>
      </c>
      <c r="S2106" t="str">
        <f t="shared" si="197"/>
        <v>music</v>
      </c>
      <c r="T2106" t="str">
        <f t="shared" si="192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4">
        <f t="shared" si="193"/>
        <v>41951.788807870369</v>
      </c>
      <c r="L2107" s="14">
        <f t="shared" si="194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5"/>
        <v>2.54</v>
      </c>
      <c r="R2107" s="8">
        <f t="shared" si="196"/>
        <v>51.313131313131315</v>
      </c>
      <c r="S2107" t="str">
        <f t="shared" si="197"/>
        <v>music</v>
      </c>
      <c r="T2107" t="str">
        <f t="shared" si="192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4">
        <f t="shared" si="193"/>
        <v>41270.21497685185</v>
      </c>
      <c r="L2108" s="14">
        <f t="shared" si="194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5"/>
        <v>1.0704545454545455</v>
      </c>
      <c r="R2108" s="8">
        <f t="shared" si="196"/>
        <v>53.522727272727273</v>
      </c>
      <c r="S2108" t="str">
        <f t="shared" si="197"/>
        <v>music</v>
      </c>
      <c r="T2108" t="str">
        <f t="shared" si="192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4">
        <f t="shared" si="193"/>
        <v>41934.71056712963</v>
      </c>
      <c r="L2109" s="14">
        <f t="shared" si="194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5"/>
        <v>1.0773299999999999</v>
      </c>
      <c r="R2109" s="8">
        <f t="shared" si="196"/>
        <v>37.149310344827583</v>
      </c>
      <c r="S2109" t="str">
        <f t="shared" si="197"/>
        <v>music</v>
      </c>
      <c r="T2109" t="str">
        <f t="shared" si="192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4">
        <f t="shared" si="193"/>
        <v>41135.175694444442</v>
      </c>
      <c r="L2110" s="14">
        <f t="shared" si="194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5"/>
        <v>1.0731250000000001</v>
      </c>
      <c r="R2110" s="8">
        <f t="shared" si="196"/>
        <v>89.895287958115176</v>
      </c>
      <c r="S2110" t="str">
        <f t="shared" si="197"/>
        <v>music</v>
      </c>
      <c r="T2110" t="str">
        <f t="shared" si="192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4">
        <f t="shared" si="193"/>
        <v>42160.708530092597</v>
      </c>
      <c r="L2111" s="14">
        <f t="shared" si="194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5"/>
        <v>1.06525</v>
      </c>
      <c r="R2111" s="8">
        <f t="shared" si="196"/>
        <v>106.52500000000001</v>
      </c>
      <c r="S2111" t="str">
        <f t="shared" si="197"/>
        <v>music</v>
      </c>
      <c r="T2111" t="str">
        <f t="shared" si="192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4">
        <f t="shared" si="193"/>
        <v>41759.670937499999</v>
      </c>
      <c r="L2112" s="14">
        <f t="shared" si="194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5"/>
        <v>1.0035000000000001</v>
      </c>
      <c r="R2112" s="8">
        <f t="shared" si="196"/>
        <v>52.815789473684212</v>
      </c>
      <c r="S2112" t="str">
        <f t="shared" si="197"/>
        <v>music</v>
      </c>
      <c r="T2112" t="str">
        <f t="shared" si="192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4">
        <f t="shared" si="193"/>
        <v>40703.197048611109</v>
      </c>
      <c r="L2113" s="14">
        <f t="shared" si="194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5"/>
        <v>1.0649999999999999</v>
      </c>
      <c r="R2113" s="8">
        <f t="shared" si="196"/>
        <v>54.615384615384613</v>
      </c>
      <c r="S2113" t="str">
        <f t="shared" si="197"/>
        <v>music</v>
      </c>
      <c r="T2113" t="str">
        <f t="shared" si="192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4">
        <f t="shared" si="193"/>
        <v>41365.928159722222</v>
      </c>
      <c r="L2114" s="14">
        <f t="shared" si="194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95"/>
        <v>1</v>
      </c>
      <c r="R2114" s="8">
        <f t="shared" si="196"/>
        <v>27.272727272727273</v>
      </c>
      <c r="S2114" t="str">
        <f t="shared" si="197"/>
        <v>music</v>
      </c>
      <c r="T2114" t="str">
        <f t="shared" ref="T2114:T2177" si="198">RIGHT(P2114,LEN(P2114)-FIND("/",P2114))</f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4">
        <f t="shared" ref="K2115:K2178" si="199">(((J2115/60)/60)/24)+DATE(1970,1,1)</f>
        <v>41870.86546296296</v>
      </c>
      <c r="L2115" s="14">
        <f t="shared" ref="L2115:L2178" si="200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201">E2115/D2115</f>
        <v>1.0485714285714285</v>
      </c>
      <c r="R2115" s="8">
        <f t="shared" ref="R2115:R2178" si="202">E2115/N2115</f>
        <v>68.598130841121488</v>
      </c>
      <c r="S2115" t="str">
        <f t="shared" ref="S2115:S2178" si="203">LEFT(P2115,FIND("/",P2115)-1)</f>
        <v>music</v>
      </c>
      <c r="T2115" t="str">
        <f t="shared" si="198"/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4">
        <f t="shared" si="199"/>
        <v>40458.815625000003</v>
      </c>
      <c r="L2116" s="14">
        <f t="shared" si="200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01"/>
        <v>1.0469999999999999</v>
      </c>
      <c r="R2116" s="8">
        <f t="shared" si="202"/>
        <v>35.612244897959187</v>
      </c>
      <c r="S2116" t="str">
        <f t="shared" si="203"/>
        <v>music</v>
      </c>
      <c r="T2116" t="str">
        <f t="shared" si="198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4">
        <f t="shared" si="199"/>
        <v>40564.081030092595</v>
      </c>
      <c r="L2117" s="14">
        <f t="shared" si="200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01"/>
        <v>2.2566666666666668</v>
      </c>
      <c r="R2117" s="8">
        <f t="shared" si="202"/>
        <v>94.027777777777771</v>
      </c>
      <c r="S2117" t="str">
        <f t="shared" si="203"/>
        <v>music</v>
      </c>
      <c r="T2117" t="str">
        <f t="shared" si="198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4">
        <f t="shared" si="199"/>
        <v>41136.777812500004</v>
      </c>
      <c r="L2118" s="14">
        <f t="shared" si="200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01"/>
        <v>1.0090416666666666</v>
      </c>
      <c r="R2118" s="8">
        <f t="shared" si="202"/>
        <v>526.45652173913038</v>
      </c>
      <c r="S2118" t="str">
        <f t="shared" si="203"/>
        <v>music</v>
      </c>
      <c r="T2118" t="str">
        <f t="shared" si="198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4">
        <f t="shared" si="199"/>
        <v>42290.059594907405</v>
      </c>
      <c r="L2119" s="14">
        <f t="shared" si="200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01"/>
        <v>1.4775</v>
      </c>
      <c r="R2119" s="8">
        <f t="shared" si="202"/>
        <v>50.657142857142858</v>
      </c>
      <c r="S2119" t="str">
        <f t="shared" si="203"/>
        <v>music</v>
      </c>
      <c r="T2119" t="str">
        <f t="shared" si="198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4">
        <f t="shared" si="199"/>
        <v>40718.839537037034</v>
      </c>
      <c r="L2120" s="14">
        <f t="shared" si="200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01"/>
        <v>1.3461099999999999</v>
      </c>
      <c r="R2120" s="8">
        <f t="shared" si="202"/>
        <v>79.182941176470578</v>
      </c>
      <c r="S2120" t="str">
        <f t="shared" si="203"/>
        <v>music</v>
      </c>
      <c r="T2120" t="str">
        <f t="shared" si="198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4">
        <f t="shared" si="199"/>
        <v>41107.130150462966</v>
      </c>
      <c r="L2121" s="14">
        <f t="shared" si="200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01"/>
        <v>1.0075000000000001</v>
      </c>
      <c r="R2121" s="8">
        <f t="shared" si="202"/>
        <v>91.590909090909093</v>
      </c>
      <c r="S2121" t="str">
        <f t="shared" si="203"/>
        <v>music</v>
      </c>
      <c r="T2121" t="str">
        <f t="shared" si="198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4">
        <f t="shared" si="199"/>
        <v>41591.964537037034</v>
      </c>
      <c r="L2122" s="14">
        <f t="shared" si="200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01"/>
        <v>1.00880375</v>
      </c>
      <c r="R2122" s="8">
        <f t="shared" si="202"/>
        <v>116.96275362318841</v>
      </c>
      <c r="S2122" t="str">
        <f t="shared" si="203"/>
        <v>music</v>
      </c>
      <c r="T2122" t="str">
        <f t="shared" si="198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4">
        <f t="shared" si="199"/>
        <v>42716.7424537037</v>
      </c>
      <c r="L2123" s="14">
        <f t="shared" si="200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01"/>
        <v>5.6800000000000002E-3</v>
      </c>
      <c r="R2123" s="8">
        <f t="shared" si="202"/>
        <v>28.4</v>
      </c>
      <c r="S2123" t="str">
        <f t="shared" si="203"/>
        <v>games</v>
      </c>
      <c r="T2123" t="str">
        <f t="shared" si="198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4">
        <f t="shared" si="199"/>
        <v>42712.300567129627</v>
      </c>
      <c r="L2124" s="14">
        <f t="shared" si="200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01"/>
        <v>3.875E-3</v>
      </c>
      <c r="R2124" s="8">
        <f t="shared" si="202"/>
        <v>103.33333333333333</v>
      </c>
      <c r="S2124" t="str">
        <f t="shared" si="203"/>
        <v>games</v>
      </c>
      <c r="T2124" t="str">
        <f t="shared" si="198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4">
        <f t="shared" si="199"/>
        <v>40198.424849537041</v>
      </c>
      <c r="L2125" s="14">
        <f t="shared" si="200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01"/>
        <v>0.1</v>
      </c>
      <c r="R2125" s="8">
        <f t="shared" si="202"/>
        <v>10</v>
      </c>
      <c r="S2125" t="str">
        <f t="shared" si="203"/>
        <v>games</v>
      </c>
      <c r="T2125" t="str">
        <f t="shared" si="198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4">
        <f t="shared" si="199"/>
        <v>40464.028182870366</v>
      </c>
      <c r="L2126" s="14">
        <f t="shared" si="200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01"/>
        <v>0.10454545454545454</v>
      </c>
      <c r="R2126" s="8">
        <f t="shared" si="202"/>
        <v>23</v>
      </c>
      <c r="S2126" t="str">
        <f t="shared" si="203"/>
        <v>games</v>
      </c>
      <c r="T2126" t="str">
        <f t="shared" si="198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4">
        <f t="shared" si="199"/>
        <v>42191.023530092592</v>
      </c>
      <c r="L2127" s="14">
        <f t="shared" si="200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01"/>
        <v>1.4200000000000001E-2</v>
      </c>
      <c r="R2127" s="8">
        <f t="shared" si="202"/>
        <v>31.555555555555557</v>
      </c>
      <c r="S2127" t="str">
        <f t="shared" si="203"/>
        <v>games</v>
      </c>
      <c r="T2127" t="str">
        <f t="shared" si="198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4">
        <f t="shared" si="199"/>
        <v>41951.973229166666</v>
      </c>
      <c r="L2128" s="14">
        <f t="shared" si="200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01"/>
        <v>5.0000000000000001E-4</v>
      </c>
      <c r="R2128" s="8">
        <f t="shared" si="202"/>
        <v>5</v>
      </c>
      <c r="S2128" t="str">
        <f t="shared" si="203"/>
        <v>games</v>
      </c>
      <c r="T2128" t="str">
        <f t="shared" si="198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4">
        <f t="shared" si="199"/>
        <v>42045.50535879629</v>
      </c>
      <c r="L2129" s="14">
        <f t="shared" si="200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01"/>
        <v>0.28842857142857142</v>
      </c>
      <c r="R2129" s="8">
        <f t="shared" si="202"/>
        <v>34.220338983050844</v>
      </c>
      <c r="S2129" t="str">
        <f t="shared" si="203"/>
        <v>games</v>
      </c>
      <c r="T2129" t="str">
        <f t="shared" si="198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4">
        <f t="shared" si="199"/>
        <v>41843.772789351853</v>
      </c>
      <c r="L2130" s="14">
        <f t="shared" si="200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01"/>
        <v>1.6666666666666668E-3</v>
      </c>
      <c r="R2130" s="8">
        <f t="shared" si="202"/>
        <v>25</v>
      </c>
      <c r="S2130" t="str">
        <f t="shared" si="203"/>
        <v>games</v>
      </c>
      <c r="T2130" t="str">
        <f t="shared" si="198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4">
        <f t="shared" si="199"/>
        <v>42409.024305555555</v>
      </c>
      <c r="L2131" s="14">
        <f t="shared" si="200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01"/>
        <v>0.11799999999999999</v>
      </c>
      <c r="R2131" s="8">
        <f t="shared" si="202"/>
        <v>19.666666666666668</v>
      </c>
      <c r="S2131" t="str">
        <f t="shared" si="203"/>
        <v>games</v>
      </c>
      <c r="T2131" t="str">
        <f t="shared" si="198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4">
        <f t="shared" si="199"/>
        <v>41832.086377314816</v>
      </c>
      <c r="L2132" s="14">
        <f t="shared" si="200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01"/>
        <v>2.0238095238095236E-3</v>
      </c>
      <c r="R2132" s="8">
        <f t="shared" si="202"/>
        <v>21.25</v>
      </c>
      <c r="S2132" t="str">
        <f t="shared" si="203"/>
        <v>games</v>
      </c>
      <c r="T2132" t="str">
        <f t="shared" si="198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4">
        <f t="shared" si="199"/>
        <v>42167.207071759258</v>
      </c>
      <c r="L2133" s="14">
        <f t="shared" si="200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01"/>
        <v>0.05</v>
      </c>
      <c r="R2133" s="8">
        <f t="shared" si="202"/>
        <v>8.3333333333333339</v>
      </c>
      <c r="S2133" t="str">
        <f t="shared" si="203"/>
        <v>games</v>
      </c>
      <c r="T2133" t="str">
        <f t="shared" si="198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4">
        <f t="shared" si="199"/>
        <v>41643.487175925926</v>
      </c>
      <c r="L2134" s="14">
        <f t="shared" si="200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01"/>
        <v>2.1129899999999997E-2</v>
      </c>
      <c r="R2134" s="8">
        <f t="shared" si="202"/>
        <v>21.34333333333333</v>
      </c>
      <c r="S2134" t="str">
        <f t="shared" si="203"/>
        <v>games</v>
      </c>
      <c r="T2134" t="str">
        <f t="shared" si="198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4">
        <f t="shared" si="199"/>
        <v>40619.097210648149</v>
      </c>
      <c r="L2135" s="14">
        <f t="shared" si="200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01"/>
        <v>1.6E-2</v>
      </c>
      <c r="R2135" s="8">
        <f t="shared" si="202"/>
        <v>5.333333333333333</v>
      </c>
      <c r="S2135" t="str">
        <f t="shared" si="203"/>
        <v>games</v>
      </c>
      <c r="T2135" t="str">
        <f t="shared" si="198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4">
        <f t="shared" si="199"/>
        <v>41361.886469907404</v>
      </c>
      <c r="L2136" s="14">
        <f t="shared" si="200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01"/>
        <v>1.7333333333333333E-2</v>
      </c>
      <c r="R2136" s="8">
        <f t="shared" si="202"/>
        <v>34.666666666666664</v>
      </c>
      <c r="S2136" t="str">
        <f t="shared" si="203"/>
        <v>games</v>
      </c>
      <c r="T2136" t="str">
        <f t="shared" si="198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4">
        <f t="shared" si="199"/>
        <v>41156.963344907403</v>
      </c>
      <c r="L2137" s="14">
        <f t="shared" si="200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01"/>
        <v>9.5600000000000004E-2</v>
      </c>
      <c r="R2137" s="8">
        <f t="shared" si="202"/>
        <v>21.727272727272727</v>
      </c>
      <c r="S2137" t="str">
        <f t="shared" si="203"/>
        <v>games</v>
      </c>
      <c r="T2137" t="str">
        <f t="shared" si="198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4">
        <f t="shared" si="199"/>
        <v>41536.509097222224</v>
      </c>
      <c r="L2138" s="14">
        <f t="shared" si="200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01"/>
        <v>5.9612499999999998E-4</v>
      </c>
      <c r="R2138" s="8">
        <f t="shared" si="202"/>
        <v>11.922499999999999</v>
      </c>
      <c r="S2138" t="str">
        <f t="shared" si="203"/>
        <v>games</v>
      </c>
      <c r="T2138" t="str">
        <f t="shared" si="198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4">
        <f t="shared" si="199"/>
        <v>41948.771168981482</v>
      </c>
      <c r="L2139" s="14">
        <f t="shared" si="200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01"/>
        <v>0.28405999999999998</v>
      </c>
      <c r="R2139" s="8">
        <f t="shared" si="202"/>
        <v>26.59737827715356</v>
      </c>
      <c r="S2139" t="str">
        <f t="shared" si="203"/>
        <v>games</v>
      </c>
      <c r="T2139" t="str">
        <f t="shared" si="198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4">
        <f t="shared" si="199"/>
        <v>41557.013182870374</v>
      </c>
      <c r="L2140" s="14">
        <f t="shared" si="200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01"/>
        <v>0.128</v>
      </c>
      <c r="R2140" s="8">
        <f t="shared" si="202"/>
        <v>10.666666666666666</v>
      </c>
      <c r="S2140" t="str">
        <f t="shared" si="203"/>
        <v>games</v>
      </c>
      <c r="T2140" t="str">
        <f t="shared" si="198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4">
        <f t="shared" si="199"/>
        <v>42647.750092592592</v>
      </c>
      <c r="L2141" s="14">
        <f t="shared" si="200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01"/>
        <v>5.4199999999999998E-2</v>
      </c>
      <c r="R2141" s="8">
        <f t="shared" si="202"/>
        <v>29.035714285714285</v>
      </c>
      <c r="S2141" t="str">
        <f t="shared" si="203"/>
        <v>games</v>
      </c>
      <c r="T2141" t="str">
        <f t="shared" si="198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4">
        <f t="shared" si="199"/>
        <v>41255.833611111113</v>
      </c>
      <c r="L2142" s="14">
        <f t="shared" si="200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01"/>
        <v>1.1199999999999999E-3</v>
      </c>
      <c r="R2142" s="8">
        <f t="shared" si="202"/>
        <v>50.909090909090907</v>
      </c>
      <c r="S2142" t="str">
        <f t="shared" si="203"/>
        <v>games</v>
      </c>
      <c r="T2142" t="str">
        <f t="shared" si="198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4">
        <f t="shared" si="199"/>
        <v>41927.235636574071</v>
      </c>
      <c r="L2143" s="14">
        <f t="shared" si="200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01"/>
        <v>0</v>
      </c>
      <c r="R2143" s="8" t="e">
        <f t="shared" si="202"/>
        <v>#DIV/0!</v>
      </c>
      <c r="S2143" t="str">
        <f t="shared" si="203"/>
        <v>games</v>
      </c>
      <c r="T2143" t="str">
        <f t="shared" si="198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4">
        <f t="shared" si="199"/>
        <v>42340.701504629629</v>
      </c>
      <c r="L2144" s="14">
        <f t="shared" si="200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01"/>
        <v>5.7238095238095241E-2</v>
      </c>
      <c r="R2144" s="8">
        <f t="shared" si="202"/>
        <v>50.083333333333336</v>
      </c>
      <c r="S2144" t="str">
        <f t="shared" si="203"/>
        <v>games</v>
      </c>
      <c r="T2144" t="str">
        <f t="shared" si="198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4">
        <f t="shared" si="199"/>
        <v>40332.886712962965</v>
      </c>
      <c r="L2145" s="14">
        <f t="shared" si="200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01"/>
        <v>0.1125</v>
      </c>
      <c r="R2145" s="8">
        <f t="shared" si="202"/>
        <v>45</v>
      </c>
      <c r="S2145" t="str">
        <f t="shared" si="203"/>
        <v>games</v>
      </c>
      <c r="T2145" t="str">
        <f t="shared" si="198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4">
        <f t="shared" si="199"/>
        <v>41499.546759259261</v>
      </c>
      <c r="L2146" s="14">
        <f t="shared" si="200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01"/>
        <v>1.7098591549295775E-2</v>
      </c>
      <c r="R2146" s="8">
        <f t="shared" si="202"/>
        <v>25.291666666666668</v>
      </c>
      <c r="S2146" t="str">
        <f t="shared" si="203"/>
        <v>games</v>
      </c>
      <c r="T2146" t="str">
        <f t="shared" si="198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4">
        <f t="shared" si="199"/>
        <v>41575.237430555557</v>
      </c>
      <c r="L2147" s="14">
        <f t="shared" si="200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01"/>
        <v>0.30433333333333334</v>
      </c>
      <c r="R2147" s="8">
        <f t="shared" si="202"/>
        <v>51.292134831460672</v>
      </c>
      <c r="S2147" t="str">
        <f t="shared" si="203"/>
        <v>games</v>
      </c>
      <c r="T2147" t="str">
        <f t="shared" si="198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4">
        <f t="shared" si="199"/>
        <v>42397.679513888885</v>
      </c>
      <c r="L2148" s="14">
        <f t="shared" si="200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01"/>
        <v>2.0000000000000001E-4</v>
      </c>
      <c r="R2148" s="8">
        <f t="shared" si="202"/>
        <v>1</v>
      </c>
      <c r="S2148" t="str">
        <f t="shared" si="203"/>
        <v>games</v>
      </c>
      <c r="T2148" t="str">
        <f t="shared" si="198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4">
        <f t="shared" si="199"/>
        <v>41927.295694444445</v>
      </c>
      <c r="L2149" s="14">
        <f t="shared" si="200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01"/>
        <v>6.9641025641025639E-3</v>
      </c>
      <c r="R2149" s="8">
        <f t="shared" si="202"/>
        <v>49.381818181818183</v>
      </c>
      <c r="S2149" t="str">
        <f t="shared" si="203"/>
        <v>games</v>
      </c>
      <c r="T2149" t="str">
        <f t="shared" si="198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4">
        <f t="shared" si="199"/>
        <v>42066.733587962968</v>
      </c>
      <c r="L2150" s="14">
        <f t="shared" si="200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01"/>
        <v>0.02</v>
      </c>
      <c r="R2150" s="8">
        <f t="shared" si="202"/>
        <v>1</v>
      </c>
      <c r="S2150" t="str">
        <f t="shared" si="203"/>
        <v>games</v>
      </c>
      <c r="T2150" t="str">
        <f t="shared" si="198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4">
        <f t="shared" si="199"/>
        <v>40355.024953703702</v>
      </c>
      <c r="L2151" s="14">
        <f t="shared" si="200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01"/>
        <v>0</v>
      </c>
      <c r="R2151" s="8" t="e">
        <f t="shared" si="202"/>
        <v>#DIV/0!</v>
      </c>
      <c r="S2151" t="str">
        <f t="shared" si="203"/>
        <v>games</v>
      </c>
      <c r="T2151" t="str">
        <f t="shared" si="198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4">
        <f t="shared" si="199"/>
        <v>42534.284710648149</v>
      </c>
      <c r="L2152" s="14">
        <f t="shared" si="200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01"/>
        <v>8.0999999999999996E-3</v>
      </c>
      <c r="R2152" s="8">
        <f t="shared" si="202"/>
        <v>101.25</v>
      </c>
      <c r="S2152" t="str">
        <f t="shared" si="203"/>
        <v>games</v>
      </c>
      <c r="T2152" t="str">
        <f t="shared" si="198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4">
        <f t="shared" si="199"/>
        <v>42520.847384259265</v>
      </c>
      <c r="L2153" s="14">
        <f t="shared" si="200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01"/>
        <v>2.6222222222222224E-3</v>
      </c>
      <c r="R2153" s="8">
        <f t="shared" si="202"/>
        <v>19.666666666666668</v>
      </c>
      <c r="S2153" t="str">
        <f t="shared" si="203"/>
        <v>games</v>
      </c>
      <c r="T2153" t="str">
        <f t="shared" si="198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4">
        <f t="shared" si="199"/>
        <v>41683.832280092596</v>
      </c>
      <c r="L2154" s="14">
        <f t="shared" si="200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01"/>
        <v>1.6666666666666668E-3</v>
      </c>
      <c r="R2154" s="8">
        <f t="shared" si="202"/>
        <v>12.5</v>
      </c>
      <c r="S2154" t="str">
        <f t="shared" si="203"/>
        <v>games</v>
      </c>
      <c r="T2154" t="str">
        <f t="shared" si="198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4">
        <f t="shared" si="199"/>
        <v>41974.911087962959</v>
      </c>
      <c r="L2155" s="14">
        <f t="shared" si="200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01"/>
        <v>9.1244548809124457E-5</v>
      </c>
      <c r="R2155" s="8">
        <f t="shared" si="202"/>
        <v>8.5</v>
      </c>
      <c r="S2155" t="str">
        <f t="shared" si="203"/>
        <v>games</v>
      </c>
      <c r="T2155" t="str">
        <f t="shared" si="198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4">
        <f t="shared" si="199"/>
        <v>41647.632256944446</v>
      </c>
      <c r="L2156" s="14">
        <f t="shared" si="200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01"/>
        <v>8.0000000000000002E-3</v>
      </c>
      <c r="R2156" s="8">
        <f t="shared" si="202"/>
        <v>1</v>
      </c>
      <c r="S2156" t="str">
        <f t="shared" si="203"/>
        <v>games</v>
      </c>
      <c r="T2156" t="str">
        <f t="shared" si="198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4">
        <f t="shared" si="199"/>
        <v>42430.747511574074</v>
      </c>
      <c r="L2157" s="14">
        <f t="shared" si="200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01"/>
        <v>2.3E-2</v>
      </c>
      <c r="R2157" s="8">
        <f t="shared" si="202"/>
        <v>23</v>
      </c>
      <c r="S2157" t="str">
        <f t="shared" si="203"/>
        <v>games</v>
      </c>
      <c r="T2157" t="str">
        <f t="shared" si="198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4">
        <f t="shared" si="199"/>
        <v>41488.85423611111</v>
      </c>
      <c r="L2158" s="14">
        <f t="shared" si="200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01"/>
        <v>2.6660714285714284E-2</v>
      </c>
      <c r="R2158" s="8">
        <f t="shared" si="202"/>
        <v>17.987951807228917</v>
      </c>
      <c r="S2158" t="str">
        <f t="shared" si="203"/>
        <v>games</v>
      </c>
      <c r="T2158" t="str">
        <f t="shared" si="198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4">
        <f t="shared" si="199"/>
        <v>42694.98128472222</v>
      </c>
      <c r="L2159" s="14">
        <f t="shared" si="200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01"/>
        <v>0.28192</v>
      </c>
      <c r="R2159" s="8">
        <f t="shared" si="202"/>
        <v>370.94736842105266</v>
      </c>
      <c r="S2159" t="str">
        <f t="shared" si="203"/>
        <v>games</v>
      </c>
      <c r="T2159" t="str">
        <f t="shared" si="198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4">
        <f t="shared" si="199"/>
        <v>41264.853865740741</v>
      </c>
      <c r="L2160" s="14">
        <f t="shared" si="200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01"/>
        <v>6.5900366666666668E-2</v>
      </c>
      <c r="R2160" s="8">
        <f t="shared" si="202"/>
        <v>63.569485530546629</v>
      </c>
      <c r="S2160" t="str">
        <f t="shared" si="203"/>
        <v>games</v>
      </c>
      <c r="T2160" t="str">
        <f t="shared" si="198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4">
        <f t="shared" si="199"/>
        <v>40710.731180555551</v>
      </c>
      <c r="L2161" s="14">
        <f t="shared" si="200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01"/>
        <v>7.2222222222222219E-3</v>
      </c>
      <c r="R2161" s="8">
        <f t="shared" si="202"/>
        <v>13</v>
      </c>
      <c r="S2161" t="str">
        <f t="shared" si="203"/>
        <v>games</v>
      </c>
      <c r="T2161" t="str">
        <f t="shared" si="198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4">
        <f t="shared" si="199"/>
        <v>41018.711863425924</v>
      </c>
      <c r="L2162" s="14">
        <f t="shared" si="200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01"/>
        <v>8.5000000000000006E-3</v>
      </c>
      <c r="R2162" s="8">
        <f t="shared" si="202"/>
        <v>5.3125</v>
      </c>
      <c r="S2162" t="str">
        <f t="shared" si="203"/>
        <v>games</v>
      </c>
      <c r="T2162" t="str">
        <f t="shared" si="198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4">
        <f t="shared" si="199"/>
        <v>42240.852534722217</v>
      </c>
      <c r="L2163" s="14">
        <f t="shared" si="200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01"/>
        <v>1.1575</v>
      </c>
      <c r="R2163" s="8">
        <f t="shared" si="202"/>
        <v>35.615384615384613</v>
      </c>
      <c r="S2163" t="str">
        <f t="shared" si="203"/>
        <v>music</v>
      </c>
      <c r="T2163" t="str">
        <f t="shared" si="198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4">
        <f t="shared" si="199"/>
        <v>41813.766099537039</v>
      </c>
      <c r="L2164" s="14">
        <f t="shared" si="200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01"/>
        <v>1.1226666666666667</v>
      </c>
      <c r="R2164" s="8">
        <f t="shared" si="202"/>
        <v>87.103448275862064</v>
      </c>
      <c r="S2164" t="str">
        <f t="shared" si="203"/>
        <v>music</v>
      </c>
      <c r="T2164" t="str">
        <f t="shared" si="198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4">
        <f t="shared" si="199"/>
        <v>42111.899537037039</v>
      </c>
      <c r="L2165" s="14">
        <f t="shared" si="200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01"/>
        <v>1.3220000000000001</v>
      </c>
      <c r="R2165" s="8">
        <f t="shared" si="202"/>
        <v>75.11363636363636</v>
      </c>
      <c r="S2165" t="str">
        <f t="shared" si="203"/>
        <v>music</v>
      </c>
      <c r="T2165" t="str">
        <f t="shared" si="198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4">
        <f t="shared" si="199"/>
        <v>42515.71775462963</v>
      </c>
      <c r="L2166" s="14">
        <f t="shared" si="200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01"/>
        <v>1.0263636363636364</v>
      </c>
      <c r="R2166" s="8">
        <f t="shared" si="202"/>
        <v>68.01204819277109</v>
      </c>
      <c r="S2166" t="str">
        <f t="shared" si="203"/>
        <v>music</v>
      </c>
      <c r="T2166" t="str">
        <f t="shared" si="198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4">
        <f t="shared" si="199"/>
        <v>42438.667071759264</v>
      </c>
      <c r="L2167" s="14">
        <f t="shared" si="200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01"/>
        <v>1.3864000000000001</v>
      </c>
      <c r="R2167" s="8">
        <f t="shared" si="202"/>
        <v>29.623931623931625</v>
      </c>
      <c r="S2167" t="str">
        <f t="shared" si="203"/>
        <v>music</v>
      </c>
      <c r="T2167" t="str">
        <f t="shared" si="198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4">
        <f t="shared" si="199"/>
        <v>41933.838171296295</v>
      </c>
      <c r="L2168" s="14">
        <f t="shared" si="200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01"/>
        <v>1.466</v>
      </c>
      <c r="R2168" s="8">
        <f t="shared" si="202"/>
        <v>91.625</v>
      </c>
      <c r="S2168" t="str">
        <f t="shared" si="203"/>
        <v>music</v>
      </c>
      <c r="T2168" t="str">
        <f t="shared" si="198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4">
        <f t="shared" si="199"/>
        <v>41153.066400462965</v>
      </c>
      <c r="L2169" s="14">
        <f t="shared" si="200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01"/>
        <v>1.2</v>
      </c>
      <c r="R2169" s="8">
        <f t="shared" si="202"/>
        <v>22.5</v>
      </c>
      <c r="S2169" t="str">
        <f t="shared" si="203"/>
        <v>music</v>
      </c>
      <c r="T2169" t="str">
        <f t="shared" si="198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4">
        <f t="shared" si="199"/>
        <v>42745.600243055553</v>
      </c>
      <c r="L2170" s="14">
        <f t="shared" si="200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01"/>
        <v>1.215816111111111</v>
      </c>
      <c r="R2170" s="8">
        <f t="shared" si="202"/>
        <v>64.366735294117646</v>
      </c>
      <c r="S2170" t="str">
        <f t="shared" si="203"/>
        <v>music</v>
      </c>
      <c r="T2170" t="str">
        <f t="shared" si="198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4">
        <f t="shared" si="199"/>
        <v>42793.700821759259</v>
      </c>
      <c r="L2171" s="14">
        <f t="shared" si="200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01"/>
        <v>1</v>
      </c>
      <c r="R2171" s="8">
        <f t="shared" si="202"/>
        <v>21.857142857142858</v>
      </c>
      <c r="S2171" t="str">
        <f t="shared" si="203"/>
        <v>music</v>
      </c>
      <c r="T2171" t="str">
        <f t="shared" si="198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4">
        <f t="shared" si="199"/>
        <v>42198.750254629631</v>
      </c>
      <c r="L2172" s="14">
        <f t="shared" si="200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01"/>
        <v>1.8085714285714285</v>
      </c>
      <c r="R2172" s="8">
        <f t="shared" si="202"/>
        <v>33.315789473684212</v>
      </c>
      <c r="S2172" t="str">
        <f t="shared" si="203"/>
        <v>music</v>
      </c>
      <c r="T2172" t="str">
        <f t="shared" si="198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4">
        <f t="shared" si="199"/>
        <v>42141.95711805555</v>
      </c>
      <c r="L2173" s="14">
        <f t="shared" si="200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01"/>
        <v>1.0607500000000001</v>
      </c>
      <c r="R2173" s="8">
        <f t="shared" si="202"/>
        <v>90.276595744680847</v>
      </c>
      <c r="S2173" t="str">
        <f t="shared" si="203"/>
        <v>music</v>
      </c>
      <c r="T2173" t="str">
        <f t="shared" si="198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4">
        <f t="shared" si="199"/>
        <v>42082.580092592587</v>
      </c>
      <c r="L2174" s="14">
        <f t="shared" si="200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01"/>
        <v>1</v>
      </c>
      <c r="R2174" s="8">
        <f t="shared" si="202"/>
        <v>76.92307692307692</v>
      </c>
      <c r="S2174" t="str">
        <f t="shared" si="203"/>
        <v>music</v>
      </c>
      <c r="T2174" t="str">
        <f t="shared" si="198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4">
        <f t="shared" si="199"/>
        <v>41495.692627314813</v>
      </c>
      <c r="L2175" s="14">
        <f t="shared" si="200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01"/>
        <v>1.2692857142857144</v>
      </c>
      <c r="R2175" s="8">
        <f t="shared" si="202"/>
        <v>59.233333333333334</v>
      </c>
      <c r="S2175" t="str">
        <f t="shared" si="203"/>
        <v>music</v>
      </c>
      <c r="T2175" t="str">
        <f t="shared" si="198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4">
        <f t="shared" si="199"/>
        <v>42465.542905092589</v>
      </c>
      <c r="L2176" s="14">
        <f t="shared" si="200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01"/>
        <v>1.0297499999999999</v>
      </c>
      <c r="R2176" s="8">
        <f t="shared" si="202"/>
        <v>65.38095238095238</v>
      </c>
      <c r="S2176" t="str">
        <f t="shared" si="203"/>
        <v>music</v>
      </c>
      <c r="T2176" t="str">
        <f t="shared" si="198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4">
        <f t="shared" si="199"/>
        <v>42565.009097222224</v>
      </c>
      <c r="L2177" s="14">
        <f t="shared" si="200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01"/>
        <v>2.5</v>
      </c>
      <c r="R2177" s="8">
        <f t="shared" si="202"/>
        <v>67.307692307692307</v>
      </c>
      <c r="S2177" t="str">
        <f t="shared" si="203"/>
        <v>music</v>
      </c>
      <c r="T2177" t="str">
        <f t="shared" si="198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4">
        <f t="shared" si="199"/>
        <v>42096.633206018523</v>
      </c>
      <c r="L2178" s="14">
        <f t="shared" si="200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201"/>
        <v>1.2602</v>
      </c>
      <c r="R2178" s="8">
        <f t="shared" si="202"/>
        <v>88.74647887323944</v>
      </c>
      <c r="S2178" t="str">
        <f t="shared" si="203"/>
        <v>music</v>
      </c>
      <c r="T2178" t="str">
        <f t="shared" ref="T2178:T2241" si="204">RIGHT(P2178,LEN(P2178)-FIND("/",P2178))</f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4">
        <f t="shared" ref="K2179:K2242" si="205">(((J2179/60)/60)/24)+DATE(1970,1,1)</f>
        <v>42502.250775462962</v>
      </c>
      <c r="L2179" s="14">
        <f t="shared" ref="L2179:L2242" si="206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207">E2179/D2179</f>
        <v>1.0012000000000001</v>
      </c>
      <c r="R2179" s="8">
        <f t="shared" ref="R2179:R2242" si="208">E2179/N2179</f>
        <v>65.868421052631575</v>
      </c>
      <c r="S2179" t="str">
        <f t="shared" ref="S2179:S2242" si="209">LEFT(P2179,FIND("/",P2179)-1)</f>
        <v>music</v>
      </c>
      <c r="T2179" t="str">
        <f t="shared" si="204"/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4">
        <f t="shared" si="205"/>
        <v>42723.63653935185</v>
      </c>
      <c r="L2180" s="14">
        <f t="shared" si="206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7"/>
        <v>1.3864000000000001</v>
      </c>
      <c r="R2180" s="8">
        <f t="shared" si="208"/>
        <v>40.349243306169967</v>
      </c>
      <c r="S2180" t="str">
        <f t="shared" si="209"/>
        <v>music</v>
      </c>
      <c r="T2180" t="str">
        <f t="shared" si="204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4">
        <f t="shared" si="205"/>
        <v>42075.171203703707</v>
      </c>
      <c r="L2181" s="14">
        <f t="shared" si="206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7"/>
        <v>1.6140000000000001</v>
      </c>
      <c r="R2181" s="8">
        <f t="shared" si="208"/>
        <v>76.857142857142861</v>
      </c>
      <c r="S2181" t="str">
        <f t="shared" si="209"/>
        <v>music</v>
      </c>
      <c r="T2181" t="str">
        <f t="shared" si="204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4">
        <f t="shared" si="205"/>
        <v>42279.669768518521</v>
      </c>
      <c r="L2182" s="14">
        <f t="shared" si="206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7"/>
        <v>1.071842</v>
      </c>
      <c r="R2182" s="8">
        <f t="shared" si="208"/>
        <v>68.707820512820518</v>
      </c>
      <c r="S2182" t="str">
        <f t="shared" si="209"/>
        <v>music</v>
      </c>
      <c r="T2182" t="str">
        <f t="shared" si="204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4">
        <f t="shared" si="205"/>
        <v>42773.005243055552</v>
      </c>
      <c r="L2183" s="14">
        <f t="shared" si="206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7"/>
        <v>1.5309999999999999</v>
      </c>
      <c r="R2183" s="8">
        <f t="shared" si="208"/>
        <v>57.773584905660378</v>
      </c>
      <c r="S2183" t="str">
        <f t="shared" si="209"/>
        <v>games</v>
      </c>
      <c r="T2183" t="str">
        <f t="shared" si="204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4">
        <f t="shared" si="205"/>
        <v>41879.900752314818</v>
      </c>
      <c r="L2184" s="14">
        <f t="shared" si="206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7"/>
        <v>5.2416666666666663</v>
      </c>
      <c r="R2184" s="8">
        <f t="shared" si="208"/>
        <v>44.171348314606739</v>
      </c>
      <c r="S2184" t="str">
        <f t="shared" si="209"/>
        <v>games</v>
      </c>
      <c r="T2184" t="str">
        <f t="shared" si="204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4">
        <f t="shared" si="205"/>
        <v>42745.365474537044</v>
      </c>
      <c r="L2185" s="14">
        <f t="shared" si="206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7"/>
        <v>4.8927777777777779</v>
      </c>
      <c r="R2185" s="8">
        <f t="shared" si="208"/>
        <v>31.566308243727597</v>
      </c>
      <c r="S2185" t="str">
        <f t="shared" si="209"/>
        <v>games</v>
      </c>
      <c r="T2185" t="str">
        <f t="shared" si="204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4">
        <f t="shared" si="205"/>
        <v>42380.690289351856</v>
      </c>
      <c r="L2186" s="14">
        <f t="shared" si="206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7"/>
        <v>2.8473999999999999</v>
      </c>
      <c r="R2186" s="8">
        <f t="shared" si="208"/>
        <v>107.04511278195488</v>
      </c>
      <c r="S2186" t="str">
        <f t="shared" si="209"/>
        <v>games</v>
      </c>
      <c r="T2186" t="str">
        <f t="shared" si="204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4">
        <f t="shared" si="205"/>
        <v>41319.349988425929</v>
      </c>
      <c r="L2187" s="14">
        <f t="shared" si="206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7"/>
        <v>18.569700000000001</v>
      </c>
      <c r="R2187" s="8">
        <f t="shared" si="208"/>
        <v>149.03451043338683</v>
      </c>
      <c r="S2187" t="str">
        <f t="shared" si="209"/>
        <v>games</v>
      </c>
      <c r="T2187" t="str">
        <f t="shared" si="204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4">
        <f t="shared" si="205"/>
        <v>42583.615081018521</v>
      </c>
      <c r="L2188" s="14">
        <f t="shared" si="206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7"/>
        <v>1.0967499999999999</v>
      </c>
      <c r="R2188" s="8">
        <f t="shared" si="208"/>
        <v>55.956632653061227</v>
      </c>
      <c r="S2188" t="str">
        <f t="shared" si="209"/>
        <v>games</v>
      </c>
      <c r="T2188" t="str">
        <f t="shared" si="204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4">
        <f t="shared" si="205"/>
        <v>42068.209097222221</v>
      </c>
      <c r="L2189" s="14">
        <f t="shared" si="206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7"/>
        <v>10.146425000000001</v>
      </c>
      <c r="R2189" s="8">
        <f t="shared" si="208"/>
        <v>56.970381807973048</v>
      </c>
      <c r="S2189" t="str">
        <f t="shared" si="209"/>
        <v>games</v>
      </c>
      <c r="T2189" t="str">
        <f t="shared" si="204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4">
        <f t="shared" si="205"/>
        <v>42633.586122685185</v>
      </c>
      <c r="L2190" s="14">
        <f t="shared" si="206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7"/>
        <v>4.1217692027666546</v>
      </c>
      <c r="R2190" s="8">
        <f t="shared" si="208"/>
        <v>44.056420233463037</v>
      </c>
      <c r="S2190" t="str">
        <f t="shared" si="209"/>
        <v>games</v>
      </c>
      <c r="T2190" t="str">
        <f t="shared" si="204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4">
        <f t="shared" si="205"/>
        <v>42467.788194444445</v>
      </c>
      <c r="L2191" s="14">
        <f t="shared" si="206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7"/>
        <v>5.0324999999999998</v>
      </c>
      <c r="R2191" s="8">
        <f t="shared" si="208"/>
        <v>68.625</v>
      </c>
      <c r="S2191" t="str">
        <f t="shared" si="209"/>
        <v>games</v>
      </c>
      <c r="T2191" t="str">
        <f t="shared" si="204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4">
        <f t="shared" si="205"/>
        <v>42417.625046296293</v>
      </c>
      <c r="L2192" s="14">
        <f t="shared" si="206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7"/>
        <v>1.8461052631578947</v>
      </c>
      <c r="R2192" s="8">
        <f t="shared" si="208"/>
        <v>65.318435754189949</v>
      </c>
      <c r="S2192" t="str">
        <f t="shared" si="209"/>
        <v>games</v>
      </c>
      <c r="T2192" t="str">
        <f t="shared" si="204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4">
        <f t="shared" si="205"/>
        <v>42768.833645833336</v>
      </c>
      <c r="L2193" s="14">
        <f t="shared" si="206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7"/>
        <v>1.1973333333333334</v>
      </c>
      <c r="R2193" s="8">
        <f t="shared" si="208"/>
        <v>35.92</v>
      </c>
      <c r="S2193" t="str">
        <f t="shared" si="209"/>
        <v>games</v>
      </c>
      <c r="T2193" t="str">
        <f t="shared" si="204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4">
        <f t="shared" si="205"/>
        <v>42691.8512037037</v>
      </c>
      <c r="L2194" s="14">
        <f t="shared" si="206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7"/>
        <v>10.812401666666668</v>
      </c>
      <c r="R2194" s="8">
        <f t="shared" si="208"/>
        <v>40.070667078443485</v>
      </c>
      <c r="S2194" t="str">
        <f t="shared" si="209"/>
        <v>games</v>
      </c>
      <c r="T2194" t="str">
        <f t="shared" si="204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4">
        <f t="shared" si="205"/>
        <v>42664.405925925923</v>
      </c>
      <c r="L2195" s="14">
        <f t="shared" si="206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7"/>
        <v>4.5237333333333334</v>
      </c>
      <c r="R2195" s="8">
        <f t="shared" si="208"/>
        <v>75.647714604236342</v>
      </c>
      <c r="S2195" t="str">
        <f t="shared" si="209"/>
        <v>games</v>
      </c>
      <c r="T2195" t="str">
        <f t="shared" si="204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4">
        <f t="shared" si="205"/>
        <v>42425.757986111115</v>
      </c>
      <c r="L2196" s="14">
        <f t="shared" si="206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7"/>
        <v>5.3737000000000004</v>
      </c>
      <c r="R2196" s="8">
        <f t="shared" si="208"/>
        <v>61.203872437357631</v>
      </c>
      <c r="S2196" t="str">
        <f t="shared" si="209"/>
        <v>games</v>
      </c>
      <c r="T2196" t="str">
        <f t="shared" si="204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4">
        <f t="shared" si="205"/>
        <v>42197.771990740745</v>
      </c>
      <c r="L2197" s="14">
        <f t="shared" si="206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7"/>
        <v>1.2032608695652174</v>
      </c>
      <c r="R2197" s="8">
        <f t="shared" si="208"/>
        <v>48.130434782608695</v>
      </c>
      <c r="S2197" t="str">
        <f t="shared" si="209"/>
        <v>games</v>
      </c>
      <c r="T2197" t="str">
        <f t="shared" si="204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4">
        <f t="shared" si="205"/>
        <v>42675.487291666665</v>
      </c>
      <c r="L2198" s="14">
        <f t="shared" si="206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7"/>
        <v>1.1383571428571428</v>
      </c>
      <c r="R2198" s="8">
        <f t="shared" si="208"/>
        <v>68.106837606837601</v>
      </c>
      <c r="S2198" t="str">
        <f t="shared" si="209"/>
        <v>games</v>
      </c>
      <c r="T2198" t="str">
        <f t="shared" si="204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4">
        <f t="shared" si="205"/>
        <v>42033.584016203706</v>
      </c>
      <c r="L2199" s="14">
        <f t="shared" si="206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7"/>
        <v>9.5103109999999997</v>
      </c>
      <c r="R2199" s="8">
        <f t="shared" si="208"/>
        <v>65.891300230946882</v>
      </c>
      <c r="S2199" t="str">
        <f t="shared" si="209"/>
        <v>games</v>
      </c>
      <c r="T2199" t="str">
        <f t="shared" si="204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4">
        <f t="shared" si="205"/>
        <v>42292.513888888891</v>
      </c>
      <c r="L2200" s="14">
        <f t="shared" si="206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7"/>
        <v>1.3289249999999999</v>
      </c>
      <c r="R2200" s="8">
        <f t="shared" si="208"/>
        <v>81.654377880184327</v>
      </c>
      <c r="S2200" t="str">
        <f t="shared" si="209"/>
        <v>games</v>
      </c>
      <c r="T2200" t="str">
        <f t="shared" si="204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4">
        <f t="shared" si="205"/>
        <v>42262.416643518518</v>
      </c>
      <c r="L2201" s="14">
        <f t="shared" si="206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7"/>
        <v>1.4697777777777778</v>
      </c>
      <c r="R2201" s="8">
        <f t="shared" si="208"/>
        <v>52.701195219123505</v>
      </c>
      <c r="S2201" t="str">
        <f t="shared" si="209"/>
        <v>games</v>
      </c>
      <c r="T2201" t="str">
        <f t="shared" si="204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4">
        <f t="shared" si="205"/>
        <v>42163.625787037032</v>
      </c>
      <c r="L2202" s="14">
        <f t="shared" si="206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7"/>
        <v>5.4215</v>
      </c>
      <c r="R2202" s="8">
        <f t="shared" si="208"/>
        <v>41.228136882129277</v>
      </c>
      <c r="S2202" t="str">
        <f t="shared" si="209"/>
        <v>games</v>
      </c>
      <c r="T2202" t="str">
        <f t="shared" si="204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4">
        <f t="shared" si="205"/>
        <v>41276.846817129634</v>
      </c>
      <c r="L2203" s="14">
        <f t="shared" si="206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7"/>
        <v>3.8271818181818182</v>
      </c>
      <c r="R2203" s="8">
        <f t="shared" si="208"/>
        <v>15.035357142857142</v>
      </c>
      <c r="S2203" t="str">
        <f t="shared" si="209"/>
        <v>music</v>
      </c>
      <c r="T2203" t="str">
        <f t="shared" si="204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4">
        <f t="shared" si="205"/>
        <v>41184.849166666667</v>
      </c>
      <c r="L2204" s="14">
        <f t="shared" si="206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7"/>
        <v>7.0418124999999998</v>
      </c>
      <c r="R2204" s="8">
        <f t="shared" si="208"/>
        <v>39.066920943134534</v>
      </c>
      <c r="S2204" t="str">
        <f t="shared" si="209"/>
        <v>music</v>
      </c>
      <c r="T2204" t="str">
        <f t="shared" si="204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4">
        <f t="shared" si="205"/>
        <v>42241.85974537037</v>
      </c>
      <c r="L2205" s="14">
        <f t="shared" si="206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7"/>
        <v>1.0954999999999999</v>
      </c>
      <c r="R2205" s="8">
        <f t="shared" si="208"/>
        <v>43.82</v>
      </c>
      <c r="S2205" t="str">
        <f t="shared" si="209"/>
        <v>music</v>
      </c>
      <c r="T2205" t="str">
        <f t="shared" si="204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4">
        <f t="shared" si="205"/>
        <v>41312.311562499999</v>
      </c>
      <c r="L2206" s="14">
        <f t="shared" si="206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7"/>
        <v>1.3286666666666667</v>
      </c>
      <c r="R2206" s="8">
        <f t="shared" si="208"/>
        <v>27.301369863013697</v>
      </c>
      <c r="S2206" t="str">
        <f t="shared" si="209"/>
        <v>music</v>
      </c>
      <c r="T2206" t="str">
        <f t="shared" si="204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4">
        <f t="shared" si="205"/>
        <v>41031.82163194444</v>
      </c>
      <c r="L2207" s="14">
        <f t="shared" si="206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7"/>
        <v>1.52</v>
      </c>
      <c r="R2207" s="8">
        <f t="shared" si="208"/>
        <v>42.222222222222221</v>
      </c>
      <c r="S2207" t="str">
        <f t="shared" si="209"/>
        <v>music</v>
      </c>
      <c r="T2207" t="str">
        <f t="shared" si="204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4">
        <f t="shared" si="205"/>
        <v>40997.257222222222</v>
      </c>
      <c r="L2208" s="14">
        <f t="shared" si="206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7"/>
        <v>1.0272727272727273</v>
      </c>
      <c r="R2208" s="8">
        <f t="shared" si="208"/>
        <v>33.235294117647058</v>
      </c>
      <c r="S2208" t="str">
        <f t="shared" si="209"/>
        <v>music</v>
      </c>
      <c r="T2208" t="str">
        <f t="shared" si="204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4">
        <f t="shared" si="205"/>
        <v>41564.194131944445</v>
      </c>
      <c r="L2209" s="14">
        <f t="shared" si="206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7"/>
        <v>1</v>
      </c>
      <c r="R2209" s="8">
        <f t="shared" si="208"/>
        <v>285.71428571428572</v>
      </c>
      <c r="S2209" t="str">
        <f t="shared" si="209"/>
        <v>music</v>
      </c>
      <c r="T2209" t="str">
        <f t="shared" si="204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4">
        <f t="shared" si="205"/>
        <v>40946.882245370369</v>
      </c>
      <c r="L2210" s="14">
        <f t="shared" si="206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7"/>
        <v>1.016</v>
      </c>
      <c r="R2210" s="8">
        <f t="shared" si="208"/>
        <v>42.333333333333336</v>
      </c>
      <c r="S2210" t="str">
        <f t="shared" si="209"/>
        <v>music</v>
      </c>
      <c r="T2210" t="str">
        <f t="shared" si="204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4">
        <f t="shared" si="205"/>
        <v>41732.479675925926</v>
      </c>
      <c r="L2211" s="14">
        <f t="shared" si="206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7"/>
        <v>1.508</v>
      </c>
      <c r="R2211" s="8">
        <f t="shared" si="208"/>
        <v>50.266666666666666</v>
      </c>
      <c r="S2211" t="str">
        <f t="shared" si="209"/>
        <v>music</v>
      </c>
      <c r="T2211" t="str">
        <f t="shared" si="204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4">
        <f t="shared" si="205"/>
        <v>40956.066087962965</v>
      </c>
      <c r="L2212" s="14">
        <f t="shared" si="206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7"/>
        <v>1.11425</v>
      </c>
      <c r="R2212" s="8">
        <f t="shared" si="208"/>
        <v>61.902777777777779</v>
      </c>
      <c r="S2212" t="str">
        <f t="shared" si="209"/>
        <v>music</v>
      </c>
      <c r="T2212" t="str">
        <f t="shared" si="204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4">
        <f t="shared" si="205"/>
        <v>41716.785011574073</v>
      </c>
      <c r="L2213" s="14">
        <f t="shared" si="206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7"/>
        <v>1.956</v>
      </c>
      <c r="R2213" s="8">
        <f t="shared" si="208"/>
        <v>40.75</v>
      </c>
      <c r="S2213" t="str">
        <f t="shared" si="209"/>
        <v>music</v>
      </c>
      <c r="T2213" t="str">
        <f t="shared" si="204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4">
        <f t="shared" si="205"/>
        <v>41548.747418981482</v>
      </c>
      <c r="L2214" s="14">
        <f t="shared" si="206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7"/>
        <v>1.1438333333333333</v>
      </c>
      <c r="R2214" s="8">
        <f t="shared" si="208"/>
        <v>55.796747967479675</v>
      </c>
      <c r="S2214" t="str">
        <f t="shared" si="209"/>
        <v>music</v>
      </c>
      <c r="T2214" t="str">
        <f t="shared" si="204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4">
        <f t="shared" si="205"/>
        <v>42109.826145833329</v>
      </c>
      <c r="L2215" s="14">
        <f t="shared" si="206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7"/>
        <v>2</v>
      </c>
      <c r="R2215" s="8">
        <f t="shared" si="208"/>
        <v>10</v>
      </c>
      <c r="S2215" t="str">
        <f t="shared" si="209"/>
        <v>music</v>
      </c>
      <c r="T2215" t="str">
        <f t="shared" si="204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4">
        <f t="shared" si="205"/>
        <v>41646.792222222226</v>
      </c>
      <c r="L2216" s="14">
        <f t="shared" si="206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7"/>
        <v>2.9250166666666666</v>
      </c>
      <c r="R2216" s="8">
        <f t="shared" si="208"/>
        <v>73.125416666666666</v>
      </c>
      <c r="S2216" t="str">
        <f t="shared" si="209"/>
        <v>music</v>
      </c>
      <c r="T2216" t="str">
        <f t="shared" si="204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4">
        <f t="shared" si="205"/>
        <v>40958.717268518521</v>
      </c>
      <c r="L2217" s="14">
        <f t="shared" si="206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7"/>
        <v>1.5636363636363637</v>
      </c>
      <c r="R2217" s="8">
        <f t="shared" si="208"/>
        <v>26.060606060606062</v>
      </c>
      <c r="S2217" t="str">
        <f t="shared" si="209"/>
        <v>music</v>
      </c>
      <c r="T2217" t="str">
        <f t="shared" si="204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4">
        <f t="shared" si="205"/>
        <v>42194.751678240747</v>
      </c>
      <c r="L2218" s="14">
        <f t="shared" si="206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7"/>
        <v>1.0566666666666666</v>
      </c>
      <c r="R2218" s="8">
        <f t="shared" si="208"/>
        <v>22.642857142857142</v>
      </c>
      <c r="S2218" t="str">
        <f t="shared" si="209"/>
        <v>music</v>
      </c>
      <c r="T2218" t="str">
        <f t="shared" si="204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4">
        <f t="shared" si="205"/>
        <v>42299.776770833334</v>
      </c>
      <c r="L2219" s="14">
        <f t="shared" si="206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7"/>
        <v>1.0119047619047619</v>
      </c>
      <c r="R2219" s="8">
        <f t="shared" si="208"/>
        <v>47.222222222222221</v>
      </c>
      <c r="S2219" t="str">
        <f t="shared" si="209"/>
        <v>music</v>
      </c>
      <c r="T2219" t="str">
        <f t="shared" si="204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4">
        <f t="shared" si="205"/>
        <v>41127.812303240738</v>
      </c>
      <c r="L2220" s="14">
        <f t="shared" si="206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7"/>
        <v>1.2283299999999999</v>
      </c>
      <c r="R2220" s="8">
        <f t="shared" si="208"/>
        <v>32.324473684210524</v>
      </c>
      <c r="S2220" t="str">
        <f t="shared" si="209"/>
        <v>music</v>
      </c>
      <c r="T2220" t="str">
        <f t="shared" si="204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4">
        <f t="shared" si="205"/>
        <v>42205.718888888892</v>
      </c>
      <c r="L2221" s="14">
        <f t="shared" si="206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7"/>
        <v>1.0149999999999999</v>
      </c>
      <c r="R2221" s="8">
        <f t="shared" si="208"/>
        <v>53.421052631578945</v>
      </c>
      <c r="S2221" t="str">
        <f t="shared" si="209"/>
        <v>music</v>
      </c>
      <c r="T2221" t="str">
        <f t="shared" si="204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4">
        <f t="shared" si="205"/>
        <v>41452.060601851852</v>
      </c>
      <c r="L2222" s="14">
        <f t="shared" si="206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7"/>
        <v>1.0114285714285713</v>
      </c>
      <c r="R2222" s="8">
        <f t="shared" si="208"/>
        <v>51.304347826086953</v>
      </c>
      <c r="S2222" t="str">
        <f t="shared" si="209"/>
        <v>music</v>
      </c>
      <c r="T2222" t="str">
        <f t="shared" si="204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4">
        <f t="shared" si="205"/>
        <v>42452.666770833333</v>
      </c>
      <c r="L2223" s="14">
        <f t="shared" si="206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7"/>
        <v>1.0811999999999999</v>
      </c>
      <c r="R2223" s="8">
        <f t="shared" si="208"/>
        <v>37.197247706422019</v>
      </c>
      <c r="S2223" t="str">
        <f t="shared" si="209"/>
        <v>games</v>
      </c>
      <c r="T2223" t="str">
        <f t="shared" si="204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4">
        <f t="shared" si="205"/>
        <v>40906.787581018521</v>
      </c>
      <c r="L2224" s="14">
        <f t="shared" si="206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7"/>
        <v>1.6259999999999999</v>
      </c>
      <c r="R2224" s="8">
        <f t="shared" si="208"/>
        <v>27.1</v>
      </c>
      <c r="S2224" t="str">
        <f t="shared" si="209"/>
        <v>games</v>
      </c>
      <c r="T2224" t="str">
        <f t="shared" si="204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4">
        <f t="shared" si="205"/>
        <v>42152.640833333338</v>
      </c>
      <c r="L2225" s="14">
        <f t="shared" si="206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7"/>
        <v>1.0580000000000001</v>
      </c>
      <c r="R2225" s="8">
        <f t="shared" si="208"/>
        <v>206.31</v>
      </c>
      <c r="S2225" t="str">
        <f t="shared" si="209"/>
        <v>games</v>
      </c>
      <c r="T2225" t="str">
        <f t="shared" si="204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4">
        <f t="shared" si="205"/>
        <v>42644.667534722219</v>
      </c>
      <c r="L2226" s="14">
        <f t="shared" si="206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7"/>
        <v>2.4315000000000002</v>
      </c>
      <c r="R2226" s="8">
        <f t="shared" si="208"/>
        <v>82.145270270270274</v>
      </c>
      <c r="S2226" t="str">
        <f t="shared" si="209"/>
        <v>games</v>
      </c>
      <c r="T2226" t="str">
        <f t="shared" si="204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4">
        <f t="shared" si="205"/>
        <v>41873.79184027778</v>
      </c>
      <c r="L2227" s="14">
        <f t="shared" si="206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7"/>
        <v>9.4483338095238096</v>
      </c>
      <c r="R2227" s="8">
        <f t="shared" si="208"/>
        <v>164.79651993355483</v>
      </c>
      <c r="S2227" t="str">
        <f t="shared" si="209"/>
        <v>games</v>
      </c>
      <c r="T2227" t="str">
        <f t="shared" si="204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4">
        <f t="shared" si="205"/>
        <v>42381.79886574074</v>
      </c>
      <c r="L2228" s="14">
        <f t="shared" si="206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7"/>
        <v>1.0846283333333333</v>
      </c>
      <c r="R2228" s="8">
        <f t="shared" si="208"/>
        <v>60.820280373831778</v>
      </c>
      <c r="S2228" t="str">
        <f t="shared" si="209"/>
        <v>games</v>
      </c>
      <c r="T2228" t="str">
        <f t="shared" si="204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4">
        <f t="shared" si="205"/>
        <v>41561.807349537034</v>
      </c>
      <c r="L2229" s="14">
        <f t="shared" si="206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7"/>
        <v>1.5737692307692308</v>
      </c>
      <c r="R2229" s="8">
        <f t="shared" si="208"/>
        <v>67.970099667774093</v>
      </c>
      <c r="S2229" t="str">
        <f t="shared" si="209"/>
        <v>games</v>
      </c>
      <c r="T2229" t="str">
        <f t="shared" si="204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4">
        <f t="shared" si="205"/>
        <v>42202.278194444443</v>
      </c>
      <c r="L2230" s="14">
        <f t="shared" si="206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7"/>
        <v>11.744899999999999</v>
      </c>
      <c r="R2230" s="8">
        <f t="shared" si="208"/>
        <v>81.561805555555551</v>
      </c>
      <c r="S2230" t="str">
        <f t="shared" si="209"/>
        <v>games</v>
      </c>
      <c r="T2230" t="str">
        <f t="shared" si="204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4">
        <f t="shared" si="205"/>
        <v>41484.664247685185</v>
      </c>
      <c r="L2231" s="14">
        <f t="shared" si="206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7"/>
        <v>1.7104755366949576</v>
      </c>
      <c r="R2231" s="8">
        <f t="shared" si="208"/>
        <v>25.42547309833024</v>
      </c>
      <c r="S2231" t="str">
        <f t="shared" si="209"/>
        <v>games</v>
      </c>
      <c r="T2231" t="str">
        <f t="shared" si="204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4">
        <f t="shared" si="205"/>
        <v>41724.881099537037</v>
      </c>
      <c r="L2232" s="14">
        <f t="shared" si="206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7"/>
        <v>1.2595294117647058</v>
      </c>
      <c r="R2232" s="8">
        <f t="shared" si="208"/>
        <v>21.497991967871485</v>
      </c>
      <c r="S2232" t="str">
        <f t="shared" si="209"/>
        <v>games</v>
      </c>
      <c r="T2232" t="str">
        <f t="shared" si="204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4">
        <f t="shared" si="205"/>
        <v>41423.910891203705</v>
      </c>
      <c r="L2233" s="14">
        <f t="shared" si="206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7"/>
        <v>12.121296000000001</v>
      </c>
      <c r="R2233" s="8">
        <f t="shared" si="208"/>
        <v>27.226630727762803</v>
      </c>
      <c r="S2233" t="str">
        <f t="shared" si="209"/>
        <v>games</v>
      </c>
      <c r="T2233" t="str">
        <f t="shared" si="204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4">
        <f t="shared" si="205"/>
        <v>41806.794074074074</v>
      </c>
      <c r="L2234" s="14">
        <f t="shared" si="206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7"/>
        <v>4.9580000000000002</v>
      </c>
      <c r="R2234" s="8">
        <f t="shared" si="208"/>
        <v>25.091093117408906</v>
      </c>
      <c r="S2234" t="str">
        <f t="shared" si="209"/>
        <v>games</v>
      </c>
      <c r="T2234" t="str">
        <f t="shared" si="204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4">
        <f t="shared" si="205"/>
        <v>42331.378923611104</v>
      </c>
      <c r="L2235" s="14">
        <f t="shared" si="206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7"/>
        <v>3.3203999999999998</v>
      </c>
      <c r="R2235" s="8">
        <f t="shared" si="208"/>
        <v>21.230179028132991</v>
      </c>
      <c r="S2235" t="str">
        <f t="shared" si="209"/>
        <v>games</v>
      </c>
      <c r="T2235" t="str">
        <f t="shared" si="204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4">
        <f t="shared" si="205"/>
        <v>42710.824618055558</v>
      </c>
      <c r="L2236" s="14">
        <f t="shared" si="206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7"/>
        <v>11.65</v>
      </c>
      <c r="R2236" s="8">
        <f t="shared" si="208"/>
        <v>41.607142857142854</v>
      </c>
      <c r="S2236" t="str">
        <f t="shared" si="209"/>
        <v>games</v>
      </c>
      <c r="T2236" t="str">
        <f t="shared" si="204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4">
        <f t="shared" si="205"/>
        <v>42062.022118055553</v>
      </c>
      <c r="L2237" s="14">
        <f t="shared" si="206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7"/>
        <v>1.5331538461538461</v>
      </c>
      <c r="R2237" s="8">
        <f t="shared" si="208"/>
        <v>135.58503401360545</v>
      </c>
      <c r="S2237" t="str">
        <f t="shared" si="209"/>
        <v>games</v>
      </c>
      <c r="T2237" t="str">
        <f t="shared" si="204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4">
        <f t="shared" si="205"/>
        <v>42371.617164351846</v>
      </c>
      <c r="L2238" s="14">
        <f t="shared" si="206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7"/>
        <v>5.3710714285714287</v>
      </c>
      <c r="R2238" s="8">
        <f t="shared" si="208"/>
        <v>22.116176470588236</v>
      </c>
      <c r="S2238" t="str">
        <f t="shared" si="209"/>
        <v>games</v>
      </c>
      <c r="T2238" t="str">
        <f t="shared" si="204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4">
        <f t="shared" si="205"/>
        <v>41915.003275462965</v>
      </c>
      <c r="L2239" s="14">
        <f t="shared" si="206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7"/>
        <v>3.5292777777777777</v>
      </c>
      <c r="R2239" s="8">
        <f t="shared" si="208"/>
        <v>64.625635808748726</v>
      </c>
      <c r="S2239" t="str">
        <f t="shared" si="209"/>
        <v>games</v>
      </c>
      <c r="T2239" t="str">
        <f t="shared" si="204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4">
        <f t="shared" si="205"/>
        <v>42774.621712962966</v>
      </c>
      <c r="L2240" s="14">
        <f t="shared" si="206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7"/>
        <v>1.3740000000000001</v>
      </c>
      <c r="R2240" s="8">
        <f t="shared" si="208"/>
        <v>69.569620253164558</v>
      </c>
      <c r="S2240" t="str">
        <f t="shared" si="209"/>
        <v>games</v>
      </c>
      <c r="T2240" t="str">
        <f t="shared" si="204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4">
        <f t="shared" si="205"/>
        <v>41572.958495370374</v>
      </c>
      <c r="L2241" s="14">
        <f t="shared" si="206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7"/>
        <v>1.2802667999999999</v>
      </c>
      <c r="R2241" s="8">
        <f t="shared" si="208"/>
        <v>75.133028169014082</v>
      </c>
      <c r="S2241" t="str">
        <f t="shared" si="209"/>
        <v>games</v>
      </c>
      <c r="T2241" t="str">
        <f t="shared" si="204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4">
        <f t="shared" si="205"/>
        <v>42452.825740740736</v>
      </c>
      <c r="L2242" s="14">
        <f t="shared" si="206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207"/>
        <v>2.7067999999999999</v>
      </c>
      <c r="R2242" s="8">
        <f t="shared" si="208"/>
        <v>140.97916666666666</v>
      </c>
      <c r="S2242" t="str">
        <f t="shared" si="209"/>
        <v>games</v>
      </c>
      <c r="T2242" t="str">
        <f t="shared" ref="T2242:T2305" si="210">RIGHT(P2242,LEN(P2242)-FIND("/",P2242))</f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4">
        <f t="shared" ref="K2243:K2306" si="211">(((J2243/60)/60)/24)+DATE(1970,1,1)</f>
        <v>42766.827546296292</v>
      </c>
      <c r="L2243" s="14">
        <f t="shared" ref="L2243:L2306" si="21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213">E2243/D2243</f>
        <v>8.0640000000000001</v>
      </c>
      <c r="R2243" s="8">
        <f t="shared" ref="R2243:R2306" si="214">E2243/N2243</f>
        <v>49.472392638036808</v>
      </c>
      <c r="S2243" t="str">
        <f t="shared" ref="S2243:S2306" si="215">LEFT(P2243,FIND("/",P2243)-1)</f>
        <v>games</v>
      </c>
      <c r="T2243" t="str">
        <f t="shared" si="210"/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4">
        <f t="shared" si="211"/>
        <v>41569.575613425928</v>
      </c>
      <c r="L2244" s="14">
        <f t="shared" si="212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3"/>
        <v>13.600976000000001</v>
      </c>
      <c r="R2244" s="8">
        <f t="shared" si="214"/>
        <v>53.865251485148519</v>
      </c>
      <c r="S2244" t="str">
        <f t="shared" si="215"/>
        <v>games</v>
      </c>
      <c r="T2244" t="str">
        <f t="shared" si="210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4">
        <f t="shared" si="211"/>
        <v>42800.751041666663</v>
      </c>
      <c r="L2245" s="14">
        <f t="shared" si="212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3"/>
        <v>9302.5</v>
      </c>
      <c r="R2245" s="8">
        <f t="shared" si="214"/>
        <v>4.5712530712530715</v>
      </c>
      <c r="S2245" t="str">
        <f t="shared" si="215"/>
        <v>games</v>
      </c>
      <c r="T2245" t="str">
        <f t="shared" si="210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4">
        <f t="shared" si="211"/>
        <v>42647.818819444445</v>
      </c>
      <c r="L2246" s="14">
        <f t="shared" si="212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3"/>
        <v>3.7702</v>
      </c>
      <c r="R2246" s="8">
        <f t="shared" si="214"/>
        <v>65.00344827586207</v>
      </c>
      <c r="S2246" t="str">
        <f t="shared" si="215"/>
        <v>games</v>
      </c>
      <c r="T2246" t="str">
        <f t="shared" si="210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4">
        <f t="shared" si="211"/>
        <v>41660.708530092597</v>
      </c>
      <c r="L2247" s="14">
        <f t="shared" si="212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3"/>
        <v>26.47025</v>
      </c>
      <c r="R2247" s="8">
        <f t="shared" si="214"/>
        <v>53.475252525252522</v>
      </c>
      <c r="S2247" t="str">
        <f t="shared" si="215"/>
        <v>games</v>
      </c>
      <c r="T2247" t="str">
        <f t="shared" si="210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4">
        <f t="shared" si="211"/>
        <v>42221.79178240741</v>
      </c>
      <c r="L2248" s="14">
        <f t="shared" si="212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3"/>
        <v>1.0012000000000001</v>
      </c>
      <c r="R2248" s="8">
        <f t="shared" si="214"/>
        <v>43.912280701754383</v>
      </c>
      <c r="S2248" t="str">
        <f t="shared" si="215"/>
        <v>games</v>
      </c>
      <c r="T2248" t="str">
        <f t="shared" si="210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4">
        <f t="shared" si="211"/>
        <v>42200.666261574079</v>
      </c>
      <c r="L2249" s="14">
        <f t="shared" si="212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3"/>
        <v>1.0445405405405406</v>
      </c>
      <c r="R2249" s="8">
        <f t="shared" si="214"/>
        <v>50.852631578947367</v>
      </c>
      <c r="S2249" t="str">
        <f t="shared" si="215"/>
        <v>games</v>
      </c>
      <c r="T2249" t="str">
        <f t="shared" si="210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4">
        <f t="shared" si="211"/>
        <v>42688.875902777778</v>
      </c>
      <c r="L2250" s="14">
        <f t="shared" si="212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3"/>
        <v>1.0721428571428571</v>
      </c>
      <c r="R2250" s="8">
        <f t="shared" si="214"/>
        <v>58.6328125</v>
      </c>
      <c r="S2250" t="str">
        <f t="shared" si="215"/>
        <v>games</v>
      </c>
      <c r="T2250" t="str">
        <f t="shared" si="210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4">
        <f t="shared" si="211"/>
        <v>41336.703298611108</v>
      </c>
      <c r="L2251" s="14">
        <f t="shared" si="212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3"/>
        <v>1.6877142857142857</v>
      </c>
      <c r="R2251" s="8">
        <f t="shared" si="214"/>
        <v>32.81666666666667</v>
      </c>
      <c r="S2251" t="str">
        <f t="shared" si="215"/>
        <v>games</v>
      </c>
      <c r="T2251" t="str">
        <f t="shared" si="210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4">
        <f t="shared" si="211"/>
        <v>42677.005474537036</v>
      </c>
      <c r="L2252" s="14">
        <f t="shared" si="212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3"/>
        <v>9.7511200000000002</v>
      </c>
      <c r="R2252" s="8">
        <f t="shared" si="214"/>
        <v>426.93169877408059</v>
      </c>
      <c r="S2252" t="str">
        <f t="shared" si="215"/>
        <v>games</v>
      </c>
      <c r="T2252" t="str">
        <f t="shared" si="210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4">
        <f t="shared" si="211"/>
        <v>41846.34579861111</v>
      </c>
      <c r="L2253" s="14">
        <f t="shared" si="212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3"/>
        <v>1.3444929411764706</v>
      </c>
      <c r="R2253" s="8">
        <f t="shared" si="214"/>
        <v>23.808729166666669</v>
      </c>
      <c r="S2253" t="str">
        <f t="shared" si="215"/>
        <v>games</v>
      </c>
      <c r="T2253" t="str">
        <f t="shared" si="210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4">
        <f t="shared" si="211"/>
        <v>42573.327986111108</v>
      </c>
      <c r="L2254" s="14">
        <f t="shared" si="212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3"/>
        <v>2.722777777777778</v>
      </c>
      <c r="R2254" s="8">
        <f t="shared" si="214"/>
        <v>98.413654618473899</v>
      </c>
      <c r="S2254" t="str">
        <f t="shared" si="215"/>
        <v>games</v>
      </c>
      <c r="T2254" t="str">
        <f t="shared" si="210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4">
        <f t="shared" si="211"/>
        <v>42296.631331018521</v>
      </c>
      <c r="L2255" s="14">
        <f t="shared" si="212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3"/>
        <v>1.1268750000000001</v>
      </c>
      <c r="R2255" s="8">
        <f t="shared" si="214"/>
        <v>107.32142857142857</v>
      </c>
      <c r="S2255" t="str">
        <f t="shared" si="215"/>
        <v>games</v>
      </c>
      <c r="T2255" t="str">
        <f t="shared" si="210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4">
        <f t="shared" si="211"/>
        <v>42752.647777777776</v>
      </c>
      <c r="L2256" s="14">
        <f t="shared" si="212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3"/>
        <v>4.5979999999999999</v>
      </c>
      <c r="R2256" s="8">
        <f t="shared" si="214"/>
        <v>11.67005076142132</v>
      </c>
      <c r="S2256" t="str">
        <f t="shared" si="215"/>
        <v>games</v>
      </c>
      <c r="T2256" t="str">
        <f t="shared" si="210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4">
        <f t="shared" si="211"/>
        <v>42467.951979166668</v>
      </c>
      <c r="L2257" s="14">
        <f t="shared" si="212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3"/>
        <v>2.8665822784810127</v>
      </c>
      <c r="R2257" s="8">
        <f t="shared" si="214"/>
        <v>41.782287822878232</v>
      </c>
      <c r="S2257" t="str">
        <f t="shared" si="215"/>
        <v>games</v>
      </c>
      <c r="T2257" t="str">
        <f t="shared" si="210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4">
        <f t="shared" si="211"/>
        <v>42682.451921296291</v>
      </c>
      <c r="L2258" s="14">
        <f t="shared" si="212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3"/>
        <v>2.2270833333333333</v>
      </c>
      <c r="R2258" s="8">
        <f t="shared" si="214"/>
        <v>21.38</v>
      </c>
      <c r="S2258" t="str">
        <f t="shared" si="215"/>
        <v>games</v>
      </c>
      <c r="T2258" t="str">
        <f t="shared" si="210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4">
        <f t="shared" si="211"/>
        <v>42505.936678240745</v>
      </c>
      <c r="L2259" s="14">
        <f t="shared" si="212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3"/>
        <v>6.3613999999999997</v>
      </c>
      <c r="R2259" s="8">
        <f t="shared" si="214"/>
        <v>94.103550295857985</v>
      </c>
      <c r="S2259" t="str">
        <f t="shared" si="215"/>
        <v>games</v>
      </c>
      <c r="T2259" t="str">
        <f t="shared" si="210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4">
        <f t="shared" si="211"/>
        <v>42136.75100694444</v>
      </c>
      <c r="L2260" s="14">
        <f t="shared" si="212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3"/>
        <v>1.4650000000000001</v>
      </c>
      <c r="R2260" s="8">
        <f t="shared" si="214"/>
        <v>15.721951219512196</v>
      </c>
      <c r="S2260" t="str">
        <f t="shared" si="215"/>
        <v>games</v>
      </c>
      <c r="T2260" t="str">
        <f t="shared" si="210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4">
        <f t="shared" si="211"/>
        <v>42702.804814814815</v>
      </c>
      <c r="L2261" s="14">
        <f t="shared" si="212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3"/>
        <v>18.670999999999999</v>
      </c>
      <c r="R2261" s="8">
        <f t="shared" si="214"/>
        <v>90.635922330097088</v>
      </c>
      <c r="S2261" t="str">
        <f t="shared" si="215"/>
        <v>games</v>
      </c>
      <c r="T2261" t="str">
        <f t="shared" si="210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4">
        <f t="shared" si="211"/>
        <v>41695.016782407409</v>
      </c>
      <c r="L2262" s="14">
        <f t="shared" si="212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3"/>
        <v>3.2692000000000001</v>
      </c>
      <c r="R2262" s="8">
        <f t="shared" si="214"/>
        <v>97.297619047619051</v>
      </c>
      <c r="S2262" t="str">
        <f t="shared" si="215"/>
        <v>games</v>
      </c>
      <c r="T2262" t="str">
        <f t="shared" si="210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4">
        <f t="shared" si="211"/>
        <v>42759.724768518514</v>
      </c>
      <c r="L2263" s="14">
        <f t="shared" si="212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3"/>
        <v>7.7949999999999999</v>
      </c>
      <c r="R2263" s="8">
        <f t="shared" si="214"/>
        <v>37.11904761904762</v>
      </c>
      <c r="S2263" t="str">
        <f t="shared" si="215"/>
        <v>games</v>
      </c>
      <c r="T2263" t="str">
        <f t="shared" si="210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4">
        <f t="shared" si="211"/>
        <v>41926.585162037038</v>
      </c>
      <c r="L2264" s="14">
        <f t="shared" si="212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3"/>
        <v>1.5415151515151515</v>
      </c>
      <c r="R2264" s="8">
        <f t="shared" si="214"/>
        <v>28.104972375690608</v>
      </c>
      <c r="S2264" t="str">
        <f t="shared" si="215"/>
        <v>games</v>
      </c>
      <c r="T2264" t="str">
        <f t="shared" si="210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4">
        <f t="shared" si="211"/>
        <v>42014.832326388889</v>
      </c>
      <c r="L2265" s="14">
        <f t="shared" si="212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3"/>
        <v>1.1554666666666666</v>
      </c>
      <c r="R2265" s="8">
        <f t="shared" si="214"/>
        <v>144.43333333333334</v>
      </c>
      <c r="S2265" t="str">
        <f t="shared" si="215"/>
        <v>games</v>
      </c>
      <c r="T2265" t="str">
        <f t="shared" si="210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4">
        <f t="shared" si="211"/>
        <v>42496.582337962958</v>
      </c>
      <c r="L2266" s="14">
        <f t="shared" si="212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3"/>
        <v>1.8003333333333333</v>
      </c>
      <c r="R2266" s="8">
        <f t="shared" si="214"/>
        <v>24.274157303370785</v>
      </c>
      <c r="S2266" t="str">
        <f t="shared" si="215"/>
        <v>games</v>
      </c>
      <c r="T2266" t="str">
        <f t="shared" si="210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4">
        <f t="shared" si="211"/>
        <v>42689.853090277778</v>
      </c>
      <c r="L2267" s="14">
        <f t="shared" si="212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3"/>
        <v>2.9849999999999999</v>
      </c>
      <c r="R2267" s="8">
        <f t="shared" si="214"/>
        <v>35.117647058823529</v>
      </c>
      <c r="S2267" t="str">
        <f t="shared" si="215"/>
        <v>games</v>
      </c>
      <c r="T2267" t="str">
        <f t="shared" si="210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4">
        <f t="shared" si="211"/>
        <v>42469.874907407408</v>
      </c>
      <c r="L2268" s="14">
        <f t="shared" si="212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3"/>
        <v>3.2026666666666666</v>
      </c>
      <c r="R2268" s="8">
        <f t="shared" si="214"/>
        <v>24.762886597938145</v>
      </c>
      <c r="S2268" t="str">
        <f t="shared" si="215"/>
        <v>games</v>
      </c>
      <c r="T2268" t="str">
        <f t="shared" si="210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4">
        <f t="shared" si="211"/>
        <v>41968.829826388886</v>
      </c>
      <c r="L2269" s="14">
        <f t="shared" si="212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3"/>
        <v>3.80525</v>
      </c>
      <c r="R2269" s="8">
        <f t="shared" si="214"/>
        <v>188.37871287128712</v>
      </c>
      <c r="S2269" t="str">
        <f t="shared" si="215"/>
        <v>games</v>
      </c>
      <c r="T2269" t="str">
        <f t="shared" si="210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4">
        <f t="shared" si="211"/>
        <v>42776.082349537035</v>
      </c>
      <c r="L2270" s="14">
        <f t="shared" si="212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3"/>
        <v>1.026</v>
      </c>
      <c r="R2270" s="8">
        <f t="shared" si="214"/>
        <v>148.08247422680412</v>
      </c>
      <c r="S2270" t="str">
        <f t="shared" si="215"/>
        <v>games</v>
      </c>
      <c r="T2270" t="str">
        <f t="shared" si="210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4">
        <f t="shared" si="211"/>
        <v>42776.704432870371</v>
      </c>
      <c r="L2271" s="14">
        <f t="shared" si="212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3"/>
        <v>18.016400000000001</v>
      </c>
      <c r="R2271" s="8">
        <f t="shared" si="214"/>
        <v>49.934589800443462</v>
      </c>
      <c r="S2271" t="str">
        <f t="shared" si="215"/>
        <v>games</v>
      </c>
      <c r="T2271" t="str">
        <f t="shared" si="210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4">
        <f t="shared" si="211"/>
        <v>42725.869363425925</v>
      </c>
      <c r="L2272" s="14">
        <f t="shared" si="212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3"/>
        <v>7.2024800000000004</v>
      </c>
      <c r="R2272" s="8">
        <f t="shared" si="214"/>
        <v>107.82155688622754</v>
      </c>
      <c r="S2272" t="str">
        <f t="shared" si="215"/>
        <v>games</v>
      </c>
      <c r="T2272" t="str">
        <f t="shared" si="210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4">
        <f t="shared" si="211"/>
        <v>42684.000046296293</v>
      </c>
      <c r="L2273" s="14">
        <f t="shared" si="212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3"/>
        <v>2.8309000000000002</v>
      </c>
      <c r="R2273" s="8">
        <f t="shared" si="214"/>
        <v>42.63403614457831</v>
      </c>
      <c r="S2273" t="str">
        <f t="shared" si="215"/>
        <v>games</v>
      </c>
      <c r="T2273" t="str">
        <f t="shared" si="210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4">
        <f t="shared" si="211"/>
        <v>42315.699490740735</v>
      </c>
      <c r="L2274" s="14">
        <f t="shared" si="212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3"/>
        <v>13.566000000000001</v>
      </c>
      <c r="R2274" s="8">
        <f t="shared" si="214"/>
        <v>14.370762711864407</v>
      </c>
      <c r="S2274" t="str">
        <f t="shared" si="215"/>
        <v>games</v>
      </c>
      <c r="T2274" t="str">
        <f t="shared" si="210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4">
        <f t="shared" si="211"/>
        <v>42781.549097222218</v>
      </c>
      <c r="L2275" s="14">
        <f t="shared" si="212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3"/>
        <v>2.2035999999999998</v>
      </c>
      <c r="R2275" s="8">
        <f t="shared" si="214"/>
        <v>37.476190476190474</v>
      </c>
      <c r="S2275" t="str">
        <f t="shared" si="215"/>
        <v>games</v>
      </c>
      <c r="T2275" t="str">
        <f t="shared" si="210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4">
        <f t="shared" si="211"/>
        <v>41663.500659722224</v>
      </c>
      <c r="L2276" s="14">
        <f t="shared" si="212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3"/>
        <v>1.196</v>
      </c>
      <c r="R2276" s="8">
        <f t="shared" si="214"/>
        <v>30.202020202020201</v>
      </c>
      <c r="S2276" t="str">
        <f t="shared" si="215"/>
        <v>games</v>
      </c>
      <c r="T2276" t="str">
        <f t="shared" si="210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4">
        <f t="shared" si="211"/>
        <v>41965.616655092599</v>
      </c>
      <c r="L2277" s="14">
        <f t="shared" si="212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3"/>
        <v>4.0776923076923079</v>
      </c>
      <c r="R2277" s="8">
        <f t="shared" si="214"/>
        <v>33.550632911392405</v>
      </c>
      <c r="S2277" t="str">
        <f t="shared" si="215"/>
        <v>games</v>
      </c>
      <c r="T2277" t="str">
        <f t="shared" si="210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4">
        <f t="shared" si="211"/>
        <v>41614.651493055557</v>
      </c>
      <c r="L2278" s="14">
        <f t="shared" si="212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3"/>
        <v>1.0581826105905425</v>
      </c>
      <c r="R2278" s="8">
        <f t="shared" si="214"/>
        <v>64.74666666666667</v>
      </c>
      <c r="S2278" t="str">
        <f t="shared" si="215"/>
        <v>games</v>
      </c>
      <c r="T2278" t="str">
        <f t="shared" si="210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4">
        <f t="shared" si="211"/>
        <v>40936.678506944445</v>
      </c>
      <c r="L2279" s="14">
        <f t="shared" si="212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3"/>
        <v>1.4108235294117648</v>
      </c>
      <c r="R2279" s="8">
        <f t="shared" si="214"/>
        <v>57.932367149758456</v>
      </c>
      <c r="S2279" t="str">
        <f t="shared" si="215"/>
        <v>games</v>
      </c>
      <c r="T2279" t="str">
        <f t="shared" si="210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4">
        <f t="shared" si="211"/>
        <v>42338.709108796291</v>
      </c>
      <c r="L2280" s="14">
        <f t="shared" si="212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3"/>
        <v>2.7069999999999999</v>
      </c>
      <c r="R2280" s="8">
        <f t="shared" si="214"/>
        <v>53.078431372549019</v>
      </c>
      <c r="S2280" t="str">
        <f t="shared" si="215"/>
        <v>games</v>
      </c>
      <c r="T2280" t="str">
        <f t="shared" si="210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4">
        <f t="shared" si="211"/>
        <v>42020.806701388887</v>
      </c>
      <c r="L2281" s="14">
        <f t="shared" si="212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3"/>
        <v>1.538</v>
      </c>
      <c r="R2281" s="8">
        <f t="shared" si="214"/>
        <v>48.0625</v>
      </c>
      <c r="S2281" t="str">
        <f t="shared" si="215"/>
        <v>games</v>
      </c>
      <c r="T2281" t="str">
        <f t="shared" si="210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4">
        <f t="shared" si="211"/>
        <v>42234.624895833331</v>
      </c>
      <c r="L2282" s="14">
        <f t="shared" si="212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3"/>
        <v>4.0357653061224488</v>
      </c>
      <c r="R2282" s="8">
        <f t="shared" si="214"/>
        <v>82.396874999999994</v>
      </c>
      <c r="S2282" t="str">
        <f t="shared" si="215"/>
        <v>games</v>
      </c>
      <c r="T2282" t="str">
        <f t="shared" si="210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4">
        <f t="shared" si="211"/>
        <v>40687.285844907405</v>
      </c>
      <c r="L2283" s="14">
        <f t="shared" si="212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3"/>
        <v>1.85</v>
      </c>
      <c r="R2283" s="8">
        <f t="shared" si="214"/>
        <v>50.454545454545453</v>
      </c>
      <c r="S2283" t="str">
        <f t="shared" si="215"/>
        <v>music</v>
      </c>
      <c r="T2283" t="str">
        <f t="shared" si="210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4">
        <f t="shared" si="211"/>
        <v>42323.17460648148</v>
      </c>
      <c r="L2284" s="14">
        <f t="shared" si="212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3"/>
        <v>1.8533333333333333</v>
      </c>
      <c r="R2284" s="8">
        <f t="shared" si="214"/>
        <v>115.83333333333333</v>
      </c>
      <c r="S2284" t="str">
        <f t="shared" si="215"/>
        <v>music</v>
      </c>
      <c r="T2284" t="str">
        <f t="shared" si="210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4">
        <f t="shared" si="211"/>
        <v>40978.125046296293</v>
      </c>
      <c r="L2285" s="14">
        <f t="shared" si="212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3"/>
        <v>1.0085533333333332</v>
      </c>
      <c r="R2285" s="8">
        <f t="shared" si="214"/>
        <v>63.03458333333333</v>
      </c>
      <c r="S2285" t="str">
        <f t="shared" si="215"/>
        <v>music</v>
      </c>
      <c r="T2285" t="str">
        <f t="shared" si="210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4">
        <f t="shared" si="211"/>
        <v>40585.796817129631</v>
      </c>
      <c r="L2286" s="14">
        <f t="shared" si="212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3"/>
        <v>1.0622116666666668</v>
      </c>
      <c r="R2286" s="8">
        <f t="shared" si="214"/>
        <v>108.02152542372882</v>
      </c>
      <c r="S2286" t="str">
        <f t="shared" si="215"/>
        <v>music</v>
      </c>
      <c r="T2286" t="str">
        <f t="shared" si="210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4">
        <f t="shared" si="211"/>
        <v>41059.185682870368</v>
      </c>
      <c r="L2287" s="14">
        <f t="shared" si="212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3"/>
        <v>1.2136666666666667</v>
      </c>
      <c r="R2287" s="8">
        <f t="shared" si="214"/>
        <v>46.088607594936711</v>
      </c>
      <c r="S2287" t="str">
        <f t="shared" si="215"/>
        <v>music</v>
      </c>
      <c r="T2287" t="str">
        <f t="shared" si="210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4">
        <f t="shared" si="211"/>
        <v>41494.963587962964</v>
      </c>
      <c r="L2288" s="14">
        <f t="shared" si="212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3"/>
        <v>1.0006666666666666</v>
      </c>
      <c r="R2288" s="8">
        <f t="shared" si="214"/>
        <v>107.21428571428571</v>
      </c>
      <c r="S2288" t="str">
        <f t="shared" si="215"/>
        <v>music</v>
      </c>
      <c r="T2288" t="str">
        <f t="shared" si="210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4">
        <f t="shared" si="211"/>
        <v>41792.667361111111</v>
      </c>
      <c r="L2289" s="14">
        <f t="shared" si="212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3"/>
        <v>1.1997755555555556</v>
      </c>
      <c r="R2289" s="8">
        <f t="shared" si="214"/>
        <v>50.9338679245283</v>
      </c>
      <c r="S2289" t="str">
        <f t="shared" si="215"/>
        <v>music</v>
      </c>
      <c r="T2289" t="str">
        <f t="shared" si="210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4">
        <f t="shared" si="211"/>
        <v>41067.827418981484</v>
      </c>
      <c r="L2290" s="14">
        <f t="shared" si="212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3"/>
        <v>1.0009999999999999</v>
      </c>
      <c r="R2290" s="8">
        <f t="shared" si="214"/>
        <v>40.04</v>
      </c>
      <c r="S2290" t="str">
        <f t="shared" si="215"/>
        <v>music</v>
      </c>
      <c r="T2290" t="str">
        <f t="shared" si="210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4">
        <f t="shared" si="211"/>
        <v>41571.998379629629</v>
      </c>
      <c r="L2291" s="14">
        <f t="shared" si="212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3"/>
        <v>1.0740000000000001</v>
      </c>
      <c r="R2291" s="8">
        <f t="shared" si="214"/>
        <v>64.44</v>
      </c>
      <c r="S2291" t="str">
        <f t="shared" si="215"/>
        <v>music</v>
      </c>
      <c r="T2291" t="str">
        <f t="shared" si="210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4">
        <f t="shared" si="211"/>
        <v>40070.253819444442</v>
      </c>
      <c r="L2292" s="14">
        <f t="shared" si="212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3"/>
        <v>1.0406666666666666</v>
      </c>
      <c r="R2292" s="8">
        <f t="shared" si="214"/>
        <v>53.827586206896555</v>
      </c>
      <c r="S2292" t="str">
        <f t="shared" si="215"/>
        <v>music</v>
      </c>
      <c r="T2292" t="str">
        <f t="shared" si="210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4">
        <f t="shared" si="211"/>
        <v>40987.977060185185</v>
      </c>
      <c r="L2293" s="14">
        <f t="shared" si="212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3"/>
        <v>1.728</v>
      </c>
      <c r="R2293" s="8">
        <f t="shared" si="214"/>
        <v>100.46511627906976</v>
      </c>
      <c r="S2293" t="str">
        <f t="shared" si="215"/>
        <v>music</v>
      </c>
      <c r="T2293" t="str">
        <f t="shared" si="210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4">
        <f t="shared" si="211"/>
        <v>40987.697638888887</v>
      </c>
      <c r="L2294" s="14">
        <f t="shared" si="212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3"/>
        <v>1.072505</v>
      </c>
      <c r="R2294" s="8">
        <f t="shared" si="214"/>
        <v>46.630652173913049</v>
      </c>
      <c r="S2294" t="str">
        <f t="shared" si="215"/>
        <v>music</v>
      </c>
      <c r="T2294" t="str">
        <f t="shared" si="210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4">
        <f t="shared" si="211"/>
        <v>41151.708321759259</v>
      </c>
      <c r="L2295" s="14">
        <f t="shared" si="212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3"/>
        <v>1.0823529411764705</v>
      </c>
      <c r="R2295" s="8">
        <f t="shared" si="214"/>
        <v>34.074074074074076</v>
      </c>
      <c r="S2295" t="str">
        <f t="shared" si="215"/>
        <v>music</v>
      </c>
      <c r="T2295" t="str">
        <f t="shared" si="210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4">
        <f t="shared" si="211"/>
        <v>41264.72314814815</v>
      </c>
      <c r="L2296" s="14">
        <f t="shared" si="212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3"/>
        <v>1.4608079999999999</v>
      </c>
      <c r="R2296" s="8">
        <f t="shared" si="214"/>
        <v>65.214642857142863</v>
      </c>
      <c r="S2296" t="str">
        <f t="shared" si="215"/>
        <v>music</v>
      </c>
      <c r="T2296" t="str">
        <f t="shared" si="210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4">
        <f t="shared" si="211"/>
        <v>41270.954351851848</v>
      </c>
      <c r="L2297" s="14">
        <f t="shared" si="212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3"/>
        <v>1.2524999999999999</v>
      </c>
      <c r="R2297" s="8">
        <f t="shared" si="214"/>
        <v>44.205882352941174</v>
      </c>
      <c r="S2297" t="str">
        <f t="shared" si="215"/>
        <v>music</v>
      </c>
      <c r="T2297" t="str">
        <f t="shared" si="210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4">
        <f t="shared" si="211"/>
        <v>40927.731782407405</v>
      </c>
      <c r="L2298" s="14">
        <f t="shared" si="212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3"/>
        <v>1.4907142857142857</v>
      </c>
      <c r="R2298" s="8">
        <f t="shared" si="214"/>
        <v>71.965517241379317</v>
      </c>
      <c r="S2298" t="str">
        <f t="shared" si="215"/>
        <v>music</v>
      </c>
      <c r="T2298" t="str">
        <f t="shared" si="210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4">
        <f t="shared" si="211"/>
        <v>40948.042233796295</v>
      </c>
      <c r="L2299" s="14">
        <f t="shared" si="212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3"/>
        <v>1.006</v>
      </c>
      <c r="R2299" s="8">
        <f t="shared" si="214"/>
        <v>52.94736842105263</v>
      </c>
      <c r="S2299" t="str">
        <f t="shared" si="215"/>
        <v>music</v>
      </c>
      <c r="T2299" t="str">
        <f t="shared" si="210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4">
        <f t="shared" si="211"/>
        <v>41694.84065972222</v>
      </c>
      <c r="L2300" s="14">
        <f t="shared" si="212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3"/>
        <v>1.0507333333333333</v>
      </c>
      <c r="R2300" s="8">
        <f t="shared" si="214"/>
        <v>109.45138888888889</v>
      </c>
      <c r="S2300" t="str">
        <f t="shared" si="215"/>
        <v>music</v>
      </c>
      <c r="T2300" t="str">
        <f t="shared" si="210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4">
        <f t="shared" si="211"/>
        <v>40565.032511574071</v>
      </c>
      <c r="L2301" s="14">
        <f t="shared" si="212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3"/>
        <v>3.5016666666666665</v>
      </c>
      <c r="R2301" s="8">
        <f t="shared" si="214"/>
        <v>75.035714285714292</v>
      </c>
      <c r="S2301" t="str">
        <f t="shared" si="215"/>
        <v>music</v>
      </c>
      <c r="T2301" t="str">
        <f t="shared" si="210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4">
        <f t="shared" si="211"/>
        <v>41074.727037037039</v>
      </c>
      <c r="L2302" s="14">
        <f t="shared" si="212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3"/>
        <v>1.0125</v>
      </c>
      <c r="R2302" s="8">
        <f t="shared" si="214"/>
        <v>115.71428571428571</v>
      </c>
      <c r="S2302" t="str">
        <f t="shared" si="215"/>
        <v>music</v>
      </c>
      <c r="T2302" t="str">
        <f t="shared" si="210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4">
        <f t="shared" si="211"/>
        <v>41416.146944444445</v>
      </c>
      <c r="L2303" s="14">
        <f t="shared" si="212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3"/>
        <v>1.336044</v>
      </c>
      <c r="R2303" s="8">
        <f t="shared" si="214"/>
        <v>31.659810426540286</v>
      </c>
      <c r="S2303" t="str">
        <f t="shared" si="215"/>
        <v>music</v>
      </c>
      <c r="T2303" t="str">
        <f t="shared" si="210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4">
        <f t="shared" si="211"/>
        <v>41605.868449074071</v>
      </c>
      <c r="L2304" s="14">
        <f t="shared" si="212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3"/>
        <v>1.7065217391304348</v>
      </c>
      <c r="R2304" s="8">
        <f t="shared" si="214"/>
        <v>46.176470588235297</v>
      </c>
      <c r="S2304" t="str">
        <f t="shared" si="215"/>
        <v>music</v>
      </c>
      <c r="T2304" t="str">
        <f t="shared" si="210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4">
        <f t="shared" si="211"/>
        <v>40850.111064814817</v>
      </c>
      <c r="L2305" s="14">
        <f t="shared" si="212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3"/>
        <v>1.0935829457364341</v>
      </c>
      <c r="R2305" s="8">
        <f t="shared" si="214"/>
        <v>68.481650485436887</v>
      </c>
      <c r="S2305" t="str">
        <f t="shared" si="215"/>
        <v>music</v>
      </c>
      <c r="T2305" t="str">
        <f t="shared" si="210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4">
        <f t="shared" si="211"/>
        <v>40502.815868055557</v>
      </c>
      <c r="L2306" s="14">
        <f t="shared" si="212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213"/>
        <v>1.0070033333333335</v>
      </c>
      <c r="R2306" s="8">
        <f t="shared" si="214"/>
        <v>53.469203539823013</v>
      </c>
      <c r="S2306" t="str">
        <f t="shared" si="215"/>
        <v>music</v>
      </c>
      <c r="T2306" t="str">
        <f t="shared" ref="T2306:T2369" si="216">RIGHT(P2306,LEN(P2306)-FIND("/",P2306))</f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4">
        <f t="shared" ref="K2307:K2370" si="217">(((J2307/60)/60)/24)+DATE(1970,1,1)</f>
        <v>41834.695277777777</v>
      </c>
      <c r="L2307" s="14">
        <f t="shared" ref="L2307:L2370" si="218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219">E2307/D2307</f>
        <v>1.0122777777777778</v>
      </c>
      <c r="R2307" s="8">
        <f t="shared" ref="R2307:R2370" si="220">E2307/N2307</f>
        <v>109.10778443113773</v>
      </c>
      <c r="S2307" t="str">
        <f t="shared" ref="S2307:S2370" si="221">LEFT(P2307,FIND("/",P2307)-1)</f>
        <v>music</v>
      </c>
      <c r="T2307" t="str">
        <f t="shared" si="216"/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4">
        <f t="shared" si="217"/>
        <v>40948.16815972222</v>
      </c>
      <c r="L2308" s="14">
        <f t="shared" si="218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9"/>
        <v>1.0675857142857144</v>
      </c>
      <c r="R2308" s="8">
        <f t="shared" si="220"/>
        <v>51.185616438356163</v>
      </c>
      <c r="S2308" t="str">
        <f t="shared" si="221"/>
        <v>music</v>
      </c>
      <c r="T2308" t="str">
        <f t="shared" si="216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4">
        <f t="shared" si="217"/>
        <v>41004.802465277775</v>
      </c>
      <c r="L2309" s="14">
        <f t="shared" si="218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9"/>
        <v>1.0665777537961894</v>
      </c>
      <c r="R2309" s="8">
        <f t="shared" si="220"/>
        <v>27.936800000000002</v>
      </c>
      <c r="S2309" t="str">
        <f t="shared" si="221"/>
        <v>music</v>
      </c>
      <c r="T2309" t="str">
        <f t="shared" si="216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4">
        <f t="shared" si="217"/>
        <v>41851.962916666671</v>
      </c>
      <c r="L2310" s="14">
        <f t="shared" si="218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9"/>
        <v>1.0130622</v>
      </c>
      <c r="R2310" s="8">
        <f t="shared" si="220"/>
        <v>82.496921824104234</v>
      </c>
      <c r="S2310" t="str">
        <f t="shared" si="221"/>
        <v>music</v>
      </c>
      <c r="T2310" t="str">
        <f t="shared" si="216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4">
        <f t="shared" si="217"/>
        <v>41307.987696759257</v>
      </c>
      <c r="L2311" s="14">
        <f t="shared" si="218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9"/>
        <v>1.0667450000000001</v>
      </c>
      <c r="R2311" s="8">
        <f t="shared" si="220"/>
        <v>59.817476635514019</v>
      </c>
      <c r="S2311" t="str">
        <f t="shared" si="221"/>
        <v>music</v>
      </c>
      <c r="T2311" t="str">
        <f t="shared" si="216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4">
        <f t="shared" si="217"/>
        <v>41324.79415509259</v>
      </c>
      <c r="L2312" s="14">
        <f t="shared" si="218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9"/>
        <v>4.288397837837838</v>
      </c>
      <c r="R2312" s="8">
        <f t="shared" si="220"/>
        <v>64.816470588235291</v>
      </c>
      <c r="S2312" t="str">
        <f t="shared" si="221"/>
        <v>music</v>
      </c>
      <c r="T2312" t="str">
        <f t="shared" si="216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4">
        <f t="shared" si="217"/>
        <v>41736.004502314812</v>
      </c>
      <c r="L2313" s="14">
        <f t="shared" si="218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9"/>
        <v>1.0411111111111111</v>
      </c>
      <c r="R2313" s="8">
        <f t="shared" si="220"/>
        <v>90.09615384615384</v>
      </c>
      <c r="S2313" t="str">
        <f t="shared" si="221"/>
        <v>music</v>
      </c>
      <c r="T2313" t="str">
        <f t="shared" si="216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4">
        <f t="shared" si="217"/>
        <v>41716.632847222223</v>
      </c>
      <c r="L2314" s="14">
        <f t="shared" si="218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9"/>
        <v>1.0786666666666667</v>
      </c>
      <c r="R2314" s="8">
        <f t="shared" si="220"/>
        <v>40.962025316455694</v>
      </c>
      <c r="S2314" t="str">
        <f t="shared" si="221"/>
        <v>music</v>
      </c>
      <c r="T2314" t="str">
        <f t="shared" si="216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4">
        <f t="shared" si="217"/>
        <v>41002.958634259259</v>
      </c>
      <c r="L2315" s="14">
        <f t="shared" si="218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9"/>
        <v>1.7584040000000001</v>
      </c>
      <c r="R2315" s="8">
        <f t="shared" si="220"/>
        <v>56.000127388535034</v>
      </c>
      <c r="S2315" t="str">
        <f t="shared" si="221"/>
        <v>music</v>
      </c>
      <c r="T2315" t="str">
        <f t="shared" si="216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4">
        <f t="shared" si="217"/>
        <v>41037.551585648151</v>
      </c>
      <c r="L2316" s="14">
        <f t="shared" si="218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9"/>
        <v>1.5697000000000001</v>
      </c>
      <c r="R2316" s="8">
        <f t="shared" si="220"/>
        <v>37.672800000000002</v>
      </c>
      <c r="S2316" t="str">
        <f t="shared" si="221"/>
        <v>music</v>
      </c>
      <c r="T2316" t="str">
        <f t="shared" si="216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4">
        <f t="shared" si="217"/>
        <v>41004.72619212963</v>
      </c>
      <c r="L2317" s="14">
        <f t="shared" si="218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9"/>
        <v>1.026</v>
      </c>
      <c r="R2317" s="8">
        <f t="shared" si="220"/>
        <v>40.078125</v>
      </c>
      <c r="S2317" t="str">
        <f t="shared" si="221"/>
        <v>music</v>
      </c>
      <c r="T2317" t="str">
        <f t="shared" si="216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4">
        <f t="shared" si="217"/>
        <v>40079.725115740745</v>
      </c>
      <c r="L2318" s="14">
        <f t="shared" si="218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9"/>
        <v>1.0404266666666666</v>
      </c>
      <c r="R2318" s="8">
        <f t="shared" si="220"/>
        <v>78.031999999999996</v>
      </c>
      <c r="S2318" t="str">
        <f t="shared" si="221"/>
        <v>music</v>
      </c>
      <c r="T2318" t="str">
        <f t="shared" si="216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4">
        <f t="shared" si="217"/>
        <v>40192.542233796295</v>
      </c>
      <c r="L2319" s="14">
        <f t="shared" si="218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9"/>
        <v>1.04</v>
      </c>
      <c r="R2319" s="8">
        <f t="shared" si="220"/>
        <v>18.90909090909091</v>
      </c>
      <c r="S2319" t="str">
        <f t="shared" si="221"/>
        <v>music</v>
      </c>
      <c r="T2319" t="str">
        <f t="shared" si="216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4">
        <f t="shared" si="217"/>
        <v>40050.643680555557</v>
      </c>
      <c r="L2320" s="14">
        <f t="shared" si="218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9"/>
        <v>1.2105999999999999</v>
      </c>
      <c r="R2320" s="8">
        <f t="shared" si="220"/>
        <v>37.134969325153371</v>
      </c>
      <c r="S2320" t="str">
        <f t="shared" si="221"/>
        <v>music</v>
      </c>
      <c r="T2320" t="str">
        <f t="shared" si="216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4">
        <f t="shared" si="217"/>
        <v>41593.082002314812</v>
      </c>
      <c r="L2321" s="14">
        <f t="shared" si="218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9"/>
        <v>1.077</v>
      </c>
      <c r="R2321" s="8">
        <f t="shared" si="220"/>
        <v>41.961038961038959</v>
      </c>
      <c r="S2321" t="str">
        <f t="shared" si="221"/>
        <v>music</v>
      </c>
      <c r="T2321" t="str">
        <f t="shared" si="216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4">
        <f t="shared" si="217"/>
        <v>41696.817129629628</v>
      </c>
      <c r="L2322" s="14">
        <f t="shared" si="218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9"/>
        <v>1.0866</v>
      </c>
      <c r="R2322" s="8">
        <f t="shared" si="220"/>
        <v>61.044943820224717</v>
      </c>
      <c r="S2322" t="str">
        <f t="shared" si="221"/>
        <v>music</v>
      </c>
      <c r="T2322" t="str">
        <f t="shared" si="216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4">
        <f t="shared" si="217"/>
        <v>42799.260428240741</v>
      </c>
      <c r="L2323" s="14">
        <f t="shared" si="218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9"/>
        <v>0.39120962394619685</v>
      </c>
      <c r="R2323" s="8">
        <f t="shared" si="220"/>
        <v>64.53125</v>
      </c>
      <c r="S2323" t="str">
        <f t="shared" si="221"/>
        <v>food</v>
      </c>
      <c r="T2323" t="str">
        <f t="shared" si="216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4">
        <f t="shared" si="217"/>
        <v>42804.895474537043</v>
      </c>
      <c r="L2324" s="14">
        <f t="shared" si="218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9"/>
        <v>3.1481481481481478E-2</v>
      </c>
      <c r="R2324" s="8">
        <f t="shared" si="220"/>
        <v>21.25</v>
      </c>
      <c r="S2324" t="str">
        <f t="shared" si="221"/>
        <v>food</v>
      </c>
      <c r="T2324" t="str">
        <f t="shared" si="216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4">
        <f t="shared" si="217"/>
        <v>42807.755173611105</v>
      </c>
      <c r="L2325" s="14">
        <f t="shared" si="218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9"/>
        <v>0.48</v>
      </c>
      <c r="R2325" s="8">
        <f t="shared" si="220"/>
        <v>30</v>
      </c>
      <c r="S2325" t="str">
        <f t="shared" si="221"/>
        <v>food</v>
      </c>
      <c r="T2325" t="str">
        <f t="shared" si="216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4">
        <f t="shared" si="217"/>
        <v>42790.885243055556</v>
      </c>
      <c r="L2326" s="14">
        <f t="shared" si="218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9"/>
        <v>0.20733333333333334</v>
      </c>
      <c r="R2326" s="8">
        <f t="shared" si="220"/>
        <v>25.491803278688526</v>
      </c>
      <c r="S2326" t="str">
        <f t="shared" si="221"/>
        <v>food</v>
      </c>
      <c r="T2326" t="str">
        <f t="shared" si="216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4">
        <f t="shared" si="217"/>
        <v>42794.022349537037</v>
      </c>
      <c r="L2327" s="14">
        <f t="shared" si="218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9"/>
        <v>0.08</v>
      </c>
      <c r="R2327" s="8">
        <f t="shared" si="220"/>
        <v>11.428571428571429</v>
      </c>
      <c r="S2327" t="str">
        <f t="shared" si="221"/>
        <v>food</v>
      </c>
      <c r="T2327" t="str">
        <f t="shared" si="216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4">
        <f t="shared" si="217"/>
        <v>42804.034120370372</v>
      </c>
      <c r="L2328" s="14">
        <f t="shared" si="218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9"/>
        <v>7.1999999999999998E-3</v>
      </c>
      <c r="R2328" s="8">
        <f t="shared" si="220"/>
        <v>108</v>
      </c>
      <c r="S2328" t="str">
        <f t="shared" si="221"/>
        <v>food</v>
      </c>
      <c r="T2328" t="str">
        <f t="shared" si="216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4">
        <f t="shared" si="217"/>
        <v>41842.917129629634</v>
      </c>
      <c r="L2329" s="14">
        <f t="shared" si="218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9"/>
        <v>5.2609431428571432</v>
      </c>
      <c r="R2329" s="8">
        <f t="shared" si="220"/>
        <v>54.883162444113267</v>
      </c>
      <c r="S2329" t="str">
        <f t="shared" si="221"/>
        <v>food</v>
      </c>
      <c r="T2329" t="str">
        <f t="shared" si="216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4">
        <f t="shared" si="217"/>
        <v>42139.781678240746</v>
      </c>
      <c r="L2330" s="14">
        <f t="shared" si="218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9"/>
        <v>2.5445000000000002</v>
      </c>
      <c r="R2330" s="8">
        <f t="shared" si="220"/>
        <v>47.383612662942269</v>
      </c>
      <c r="S2330" t="str">
        <f t="shared" si="221"/>
        <v>food</v>
      </c>
      <c r="T2330" t="str">
        <f t="shared" si="216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4">
        <f t="shared" si="217"/>
        <v>41807.624374999999</v>
      </c>
      <c r="L2331" s="14">
        <f t="shared" si="218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9"/>
        <v>1.0591999999999999</v>
      </c>
      <c r="R2331" s="8">
        <f t="shared" si="220"/>
        <v>211.84</v>
      </c>
      <c r="S2331" t="str">
        <f t="shared" si="221"/>
        <v>food</v>
      </c>
      <c r="T2331" t="str">
        <f t="shared" si="216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4">
        <f t="shared" si="217"/>
        <v>42332.89980324074</v>
      </c>
      <c r="L2332" s="14">
        <f t="shared" si="218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9"/>
        <v>1.0242285714285715</v>
      </c>
      <c r="R2332" s="8">
        <f t="shared" si="220"/>
        <v>219.92638036809817</v>
      </c>
      <c r="S2332" t="str">
        <f t="shared" si="221"/>
        <v>food</v>
      </c>
      <c r="T2332" t="str">
        <f t="shared" si="216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4">
        <f t="shared" si="217"/>
        <v>41839.005671296298</v>
      </c>
      <c r="L2333" s="14">
        <f t="shared" si="218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9"/>
        <v>1.4431375</v>
      </c>
      <c r="R2333" s="8">
        <f t="shared" si="220"/>
        <v>40.795406360424032</v>
      </c>
      <c r="S2333" t="str">
        <f t="shared" si="221"/>
        <v>food</v>
      </c>
      <c r="T2333" t="str">
        <f t="shared" si="216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4">
        <f t="shared" si="217"/>
        <v>42011.628136574072</v>
      </c>
      <c r="L2334" s="14">
        <f t="shared" si="218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9"/>
        <v>1.06308</v>
      </c>
      <c r="R2334" s="8">
        <f t="shared" si="220"/>
        <v>75.502840909090907</v>
      </c>
      <c r="S2334" t="str">
        <f t="shared" si="221"/>
        <v>food</v>
      </c>
      <c r="T2334" t="str">
        <f t="shared" si="216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4">
        <f t="shared" si="217"/>
        <v>41767.650347222225</v>
      </c>
      <c r="L2335" s="14">
        <f t="shared" si="218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9"/>
        <v>2.1216666666666666</v>
      </c>
      <c r="R2335" s="8">
        <f t="shared" si="220"/>
        <v>13.542553191489361</v>
      </c>
      <c r="S2335" t="str">
        <f t="shared" si="221"/>
        <v>food</v>
      </c>
      <c r="T2335" t="str">
        <f t="shared" si="216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4">
        <f t="shared" si="217"/>
        <v>41918.670115740737</v>
      </c>
      <c r="L2336" s="14">
        <f t="shared" si="218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9"/>
        <v>1.0195000000000001</v>
      </c>
      <c r="R2336" s="8">
        <f t="shared" si="220"/>
        <v>60.865671641791046</v>
      </c>
      <c r="S2336" t="str">
        <f t="shared" si="221"/>
        <v>food</v>
      </c>
      <c r="T2336" t="str">
        <f t="shared" si="216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4">
        <f t="shared" si="217"/>
        <v>41771.572256944448</v>
      </c>
      <c r="L2337" s="14">
        <f t="shared" si="218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9"/>
        <v>1.0227200000000001</v>
      </c>
      <c r="R2337" s="8">
        <f t="shared" si="220"/>
        <v>115.69230769230769</v>
      </c>
      <c r="S2337" t="str">
        <f t="shared" si="221"/>
        <v>food</v>
      </c>
      <c r="T2337" t="str">
        <f t="shared" si="216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4">
        <f t="shared" si="217"/>
        <v>41666.924710648149</v>
      </c>
      <c r="L2338" s="14">
        <f t="shared" si="218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9"/>
        <v>5.2073254999999996</v>
      </c>
      <c r="R2338" s="8">
        <f t="shared" si="220"/>
        <v>48.104623556581984</v>
      </c>
      <c r="S2338" t="str">
        <f t="shared" si="221"/>
        <v>food</v>
      </c>
      <c r="T2338" t="str">
        <f t="shared" si="216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4">
        <f t="shared" si="217"/>
        <v>41786.640543981484</v>
      </c>
      <c r="L2339" s="14">
        <f t="shared" si="218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9"/>
        <v>1.1065833333333333</v>
      </c>
      <c r="R2339" s="8">
        <f t="shared" si="220"/>
        <v>74.184357541899445</v>
      </c>
      <c r="S2339" t="str">
        <f t="shared" si="221"/>
        <v>food</v>
      </c>
      <c r="T2339" t="str">
        <f t="shared" si="216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4">
        <f t="shared" si="217"/>
        <v>41789.896805555552</v>
      </c>
      <c r="L2340" s="14">
        <f t="shared" si="218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9"/>
        <v>1.0114333333333334</v>
      </c>
      <c r="R2340" s="8">
        <f t="shared" si="220"/>
        <v>123.34552845528455</v>
      </c>
      <c r="S2340" t="str">
        <f t="shared" si="221"/>
        <v>food</v>
      </c>
      <c r="T2340" t="str">
        <f t="shared" si="216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4">
        <f t="shared" si="217"/>
        <v>42692.79987268518</v>
      </c>
      <c r="L2341" s="14">
        <f t="shared" si="218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9"/>
        <v>2.9420799999999998</v>
      </c>
      <c r="R2341" s="8">
        <f t="shared" si="220"/>
        <v>66.623188405797094</v>
      </c>
      <c r="S2341" t="str">
        <f t="shared" si="221"/>
        <v>food</v>
      </c>
      <c r="T2341" t="str">
        <f t="shared" si="216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4">
        <f t="shared" si="217"/>
        <v>42643.642800925925</v>
      </c>
      <c r="L2342" s="14">
        <f t="shared" si="218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9"/>
        <v>1.0577749999999999</v>
      </c>
      <c r="R2342" s="8">
        <f t="shared" si="220"/>
        <v>104.99007444168734</v>
      </c>
      <c r="S2342" t="str">
        <f t="shared" si="221"/>
        <v>food</v>
      </c>
      <c r="T2342" t="str">
        <f t="shared" si="216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4">
        <f t="shared" si="217"/>
        <v>42167.813703703709</v>
      </c>
      <c r="L2343" s="14">
        <f t="shared" si="218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9"/>
        <v>0</v>
      </c>
      <c r="R2343" s="8" t="e">
        <f t="shared" si="220"/>
        <v>#DIV/0!</v>
      </c>
      <c r="S2343" t="str">
        <f t="shared" si="221"/>
        <v>technology</v>
      </c>
      <c r="T2343" t="str">
        <f t="shared" si="216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4">
        <f t="shared" si="217"/>
        <v>41897.702199074076</v>
      </c>
      <c r="L2344" s="14">
        <f t="shared" si="218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9"/>
        <v>0</v>
      </c>
      <c r="R2344" s="8" t="e">
        <f t="shared" si="220"/>
        <v>#DIV/0!</v>
      </c>
      <c r="S2344" t="str">
        <f t="shared" si="221"/>
        <v>technology</v>
      </c>
      <c r="T2344" t="str">
        <f t="shared" si="216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4">
        <f t="shared" si="217"/>
        <v>42327.825289351851</v>
      </c>
      <c r="L2345" s="14">
        <f t="shared" si="218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9"/>
        <v>0.03</v>
      </c>
      <c r="R2345" s="8">
        <f t="shared" si="220"/>
        <v>300</v>
      </c>
      <c r="S2345" t="str">
        <f t="shared" si="221"/>
        <v>technology</v>
      </c>
      <c r="T2345" t="str">
        <f t="shared" si="216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4">
        <f t="shared" si="217"/>
        <v>42515.727650462963</v>
      </c>
      <c r="L2346" s="14">
        <f t="shared" si="218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9"/>
        <v>1E-3</v>
      </c>
      <c r="R2346" s="8">
        <f t="shared" si="220"/>
        <v>1</v>
      </c>
      <c r="S2346" t="str">
        <f t="shared" si="221"/>
        <v>technology</v>
      </c>
      <c r="T2346" t="str">
        <f t="shared" si="216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4">
        <f t="shared" si="217"/>
        <v>42060.001805555556</v>
      </c>
      <c r="L2347" s="14">
        <f t="shared" si="218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9"/>
        <v>0</v>
      </c>
      <c r="R2347" s="8" t="e">
        <f t="shared" si="220"/>
        <v>#DIV/0!</v>
      </c>
      <c r="S2347" t="str">
        <f t="shared" si="221"/>
        <v>technology</v>
      </c>
      <c r="T2347" t="str">
        <f t="shared" si="216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4">
        <f t="shared" si="217"/>
        <v>42615.79896990741</v>
      </c>
      <c r="L2348" s="14">
        <f t="shared" si="218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9"/>
        <v>6.4999999999999997E-4</v>
      </c>
      <c r="R2348" s="8">
        <f t="shared" si="220"/>
        <v>13</v>
      </c>
      <c r="S2348" t="str">
        <f t="shared" si="221"/>
        <v>technology</v>
      </c>
      <c r="T2348" t="str">
        <f t="shared" si="216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4">
        <f t="shared" si="217"/>
        <v>42577.607361111113</v>
      </c>
      <c r="L2349" s="14">
        <f t="shared" si="218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9"/>
        <v>1.4999999999999999E-2</v>
      </c>
      <c r="R2349" s="8">
        <f t="shared" si="220"/>
        <v>15</v>
      </c>
      <c r="S2349" t="str">
        <f t="shared" si="221"/>
        <v>technology</v>
      </c>
      <c r="T2349" t="str">
        <f t="shared" si="216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4">
        <f t="shared" si="217"/>
        <v>42360.932152777779</v>
      </c>
      <c r="L2350" s="14">
        <f t="shared" si="218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9"/>
        <v>3.8571428571428572E-3</v>
      </c>
      <c r="R2350" s="8">
        <f t="shared" si="220"/>
        <v>54</v>
      </c>
      <c r="S2350" t="str">
        <f t="shared" si="221"/>
        <v>technology</v>
      </c>
      <c r="T2350" t="str">
        <f t="shared" si="216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4">
        <f t="shared" si="217"/>
        <v>42198.775787037041</v>
      </c>
      <c r="L2351" s="14">
        <f t="shared" si="218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9"/>
        <v>0</v>
      </c>
      <c r="R2351" s="8" t="e">
        <f t="shared" si="220"/>
        <v>#DIV/0!</v>
      </c>
      <c r="S2351" t="str">
        <f t="shared" si="221"/>
        <v>technology</v>
      </c>
      <c r="T2351" t="str">
        <f t="shared" si="216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4">
        <f t="shared" si="217"/>
        <v>42708.842245370368</v>
      </c>
      <c r="L2352" s="14">
        <f t="shared" si="218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9"/>
        <v>0</v>
      </c>
      <c r="R2352" s="8" t="e">
        <f t="shared" si="220"/>
        <v>#DIV/0!</v>
      </c>
      <c r="S2352" t="str">
        <f t="shared" si="221"/>
        <v>technology</v>
      </c>
      <c r="T2352" t="str">
        <f t="shared" si="216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4">
        <f t="shared" si="217"/>
        <v>42094.101145833338</v>
      </c>
      <c r="L2353" s="14">
        <f t="shared" si="218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9"/>
        <v>5.7142857142857143E-3</v>
      </c>
      <c r="R2353" s="8">
        <f t="shared" si="220"/>
        <v>15.428571428571429</v>
      </c>
      <c r="S2353" t="str">
        <f t="shared" si="221"/>
        <v>technology</v>
      </c>
      <c r="T2353" t="str">
        <f t="shared" si="216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4">
        <f t="shared" si="217"/>
        <v>42101.633703703701</v>
      </c>
      <c r="L2354" s="14">
        <f t="shared" si="218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9"/>
        <v>0</v>
      </c>
      <c r="R2354" s="8" t="e">
        <f t="shared" si="220"/>
        <v>#DIV/0!</v>
      </c>
      <c r="S2354" t="str">
        <f t="shared" si="221"/>
        <v>technology</v>
      </c>
      <c r="T2354" t="str">
        <f t="shared" si="216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4">
        <f t="shared" si="217"/>
        <v>42103.676180555558</v>
      </c>
      <c r="L2355" s="14">
        <f t="shared" si="218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9"/>
        <v>0</v>
      </c>
      <c r="R2355" s="8" t="e">
        <f t="shared" si="220"/>
        <v>#DIV/0!</v>
      </c>
      <c r="S2355" t="str">
        <f t="shared" si="221"/>
        <v>technology</v>
      </c>
      <c r="T2355" t="str">
        <f t="shared" si="216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4">
        <f t="shared" si="217"/>
        <v>41954.722916666666</v>
      </c>
      <c r="L2356" s="14">
        <f t="shared" si="218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9"/>
        <v>7.1428571428571429E-4</v>
      </c>
      <c r="R2356" s="8">
        <f t="shared" si="220"/>
        <v>25</v>
      </c>
      <c r="S2356" t="str">
        <f t="shared" si="221"/>
        <v>technology</v>
      </c>
      <c r="T2356" t="str">
        <f t="shared" si="216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4">
        <f t="shared" si="217"/>
        <v>42096.918240740735</v>
      </c>
      <c r="L2357" s="14">
        <f t="shared" si="218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9"/>
        <v>6.875E-3</v>
      </c>
      <c r="R2357" s="8">
        <f t="shared" si="220"/>
        <v>27.5</v>
      </c>
      <c r="S2357" t="str">
        <f t="shared" si="221"/>
        <v>technology</v>
      </c>
      <c r="T2357" t="str">
        <f t="shared" si="216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4">
        <f t="shared" si="217"/>
        <v>42130.78361111111</v>
      </c>
      <c r="L2358" s="14">
        <f t="shared" si="218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9"/>
        <v>0</v>
      </c>
      <c r="R2358" s="8" t="e">
        <f t="shared" si="220"/>
        <v>#DIV/0!</v>
      </c>
      <c r="S2358" t="str">
        <f t="shared" si="221"/>
        <v>technology</v>
      </c>
      <c r="T2358" t="str">
        <f t="shared" si="216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4">
        <f t="shared" si="217"/>
        <v>42264.620115740734</v>
      </c>
      <c r="L2359" s="14">
        <f t="shared" si="218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9"/>
        <v>0</v>
      </c>
      <c r="R2359" s="8" t="e">
        <f t="shared" si="220"/>
        <v>#DIV/0!</v>
      </c>
      <c r="S2359" t="str">
        <f t="shared" si="221"/>
        <v>technology</v>
      </c>
      <c r="T2359" t="str">
        <f t="shared" si="216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4">
        <f t="shared" si="217"/>
        <v>41978.930972222224</v>
      </c>
      <c r="L2360" s="14">
        <f t="shared" si="218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9"/>
        <v>0</v>
      </c>
      <c r="R2360" s="8" t="e">
        <f t="shared" si="220"/>
        <v>#DIV/0!</v>
      </c>
      <c r="S2360" t="str">
        <f t="shared" si="221"/>
        <v>technology</v>
      </c>
      <c r="T2360" t="str">
        <f t="shared" si="216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4">
        <f t="shared" si="217"/>
        <v>42159.649583333332</v>
      </c>
      <c r="L2361" s="14">
        <f t="shared" si="218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9"/>
        <v>0.14680000000000001</v>
      </c>
      <c r="R2361" s="8">
        <f t="shared" si="220"/>
        <v>367</v>
      </c>
      <c r="S2361" t="str">
        <f t="shared" si="221"/>
        <v>technology</v>
      </c>
      <c r="T2361" t="str">
        <f t="shared" si="216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4">
        <f t="shared" si="217"/>
        <v>42377.70694444445</v>
      </c>
      <c r="L2362" s="14">
        <f t="shared" si="218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9"/>
        <v>4.0000000000000002E-4</v>
      </c>
      <c r="R2362" s="8">
        <f t="shared" si="220"/>
        <v>2</v>
      </c>
      <c r="S2362" t="str">
        <f t="shared" si="221"/>
        <v>technology</v>
      </c>
      <c r="T2362" t="str">
        <f t="shared" si="216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4">
        <f t="shared" si="217"/>
        <v>42466.858888888892</v>
      </c>
      <c r="L2363" s="14">
        <f t="shared" si="218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9"/>
        <v>0</v>
      </c>
      <c r="R2363" s="8" t="e">
        <f t="shared" si="220"/>
        <v>#DIV/0!</v>
      </c>
      <c r="S2363" t="str">
        <f t="shared" si="221"/>
        <v>technology</v>
      </c>
      <c r="T2363" t="str">
        <f t="shared" si="216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4">
        <f t="shared" si="217"/>
        <v>41954.688310185185</v>
      </c>
      <c r="L2364" s="14">
        <f t="shared" si="218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9"/>
        <v>0.2857142857142857</v>
      </c>
      <c r="R2364" s="8">
        <f t="shared" si="220"/>
        <v>60</v>
      </c>
      <c r="S2364" t="str">
        <f t="shared" si="221"/>
        <v>technology</v>
      </c>
      <c r="T2364" t="str">
        <f t="shared" si="216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4">
        <f t="shared" si="217"/>
        <v>42322.011574074073</v>
      </c>
      <c r="L2365" s="14">
        <f t="shared" si="218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9"/>
        <v>0</v>
      </c>
      <c r="R2365" s="8" t="e">
        <f t="shared" si="220"/>
        <v>#DIV/0!</v>
      </c>
      <c r="S2365" t="str">
        <f t="shared" si="221"/>
        <v>technology</v>
      </c>
      <c r="T2365" t="str">
        <f t="shared" si="216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4">
        <f t="shared" si="217"/>
        <v>42248.934675925921</v>
      </c>
      <c r="L2366" s="14">
        <f t="shared" si="218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9"/>
        <v>0</v>
      </c>
      <c r="R2366" s="8" t="e">
        <f t="shared" si="220"/>
        <v>#DIV/0!</v>
      </c>
      <c r="S2366" t="str">
        <f t="shared" si="221"/>
        <v>technology</v>
      </c>
      <c r="T2366" t="str">
        <f t="shared" si="216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4">
        <f t="shared" si="217"/>
        <v>42346.736400462964</v>
      </c>
      <c r="L2367" s="14">
        <f t="shared" si="218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9"/>
        <v>0</v>
      </c>
      <c r="R2367" s="8" t="e">
        <f t="shared" si="220"/>
        <v>#DIV/0!</v>
      </c>
      <c r="S2367" t="str">
        <f t="shared" si="221"/>
        <v>technology</v>
      </c>
      <c r="T2367" t="str">
        <f t="shared" si="216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4">
        <f t="shared" si="217"/>
        <v>42268.531631944439</v>
      </c>
      <c r="L2368" s="14">
        <f t="shared" si="218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9"/>
        <v>0.1052</v>
      </c>
      <c r="R2368" s="8">
        <f t="shared" si="220"/>
        <v>97.407407407407405</v>
      </c>
      <c r="S2368" t="str">
        <f t="shared" si="221"/>
        <v>technology</v>
      </c>
      <c r="T2368" t="str">
        <f t="shared" si="216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4">
        <f t="shared" si="217"/>
        <v>42425.970092592594</v>
      </c>
      <c r="L2369" s="14">
        <f t="shared" si="218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9"/>
        <v>1.34E-2</v>
      </c>
      <c r="R2369" s="8">
        <f t="shared" si="220"/>
        <v>47.857142857142854</v>
      </c>
      <c r="S2369" t="str">
        <f t="shared" si="221"/>
        <v>technology</v>
      </c>
      <c r="T2369" t="str">
        <f t="shared" si="216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4">
        <f t="shared" si="217"/>
        <v>42063.721817129626</v>
      </c>
      <c r="L2370" s="14">
        <f t="shared" si="218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219"/>
        <v>2.5000000000000001E-3</v>
      </c>
      <c r="R2370" s="8">
        <f t="shared" si="220"/>
        <v>50</v>
      </c>
      <c r="S2370" t="str">
        <f t="shared" si="221"/>
        <v>technology</v>
      </c>
      <c r="T2370" t="str">
        <f t="shared" ref="T2370:T2433" si="222">RIGHT(P2370,LEN(P2370)-FIND("/",P2370))</f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4">
        <f t="shared" ref="K2371:K2434" si="223">(((J2371/60)/60)/24)+DATE(1970,1,1)</f>
        <v>42380.812627314815</v>
      </c>
      <c r="L2371" s="14">
        <f t="shared" ref="L2371:L2434" si="224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225">E2371/D2371</f>
        <v>0</v>
      </c>
      <c r="R2371" s="8" t="e">
        <f t="shared" ref="R2371:R2434" si="226">E2371/N2371</f>
        <v>#DIV/0!</v>
      </c>
      <c r="S2371" t="str">
        <f t="shared" ref="S2371:S2434" si="227">LEFT(P2371,FIND("/",P2371)-1)</f>
        <v>technology</v>
      </c>
      <c r="T2371" t="str">
        <f t="shared" si="222"/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4">
        <f t="shared" si="223"/>
        <v>41961.18913194444</v>
      </c>
      <c r="L2372" s="14">
        <f t="shared" si="224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5"/>
        <v>3.2799999999999999E-3</v>
      </c>
      <c r="R2372" s="8">
        <f t="shared" si="226"/>
        <v>20.5</v>
      </c>
      <c r="S2372" t="str">
        <f t="shared" si="227"/>
        <v>technology</v>
      </c>
      <c r="T2372" t="str">
        <f t="shared" si="222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4">
        <f t="shared" si="223"/>
        <v>42150.777731481481</v>
      </c>
      <c r="L2373" s="14">
        <f t="shared" si="224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5"/>
        <v>0</v>
      </c>
      <c r="R2373" s="8" t="e">
        <f t="shared" si="226"/>
        <v>#DIV/0!</v>
      </c>
      <c r="S2373" t="str">
        <f t="shared" si="227"/>
        <v>technology</v>
      </c>
      <c r="T2373" t="str">
        <f t="shared" si="222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4">
        <f t="shared" si="223"/>
        <v>42088.069108796291</v>
      </c>
      <c r="L2374" s="14">
        <f t="shared" si="224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5"/>
        <v>3.272727272727273E-2</v>
      </c>
      <c r="R2374" s="8">
        <f t="shared" si="226"/>
        <v>30</v>
      </c>
      <c r="S2374" t="str">
        <f t="shared" si="227"/>
        <v>technology</v>
      </c>
      <c r="T2374" t="str">
        <f t="shared" si="222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4">
        <f t="shared" si="223"/>
        <v>42215.662314814821</v>
      </c>
      <c r="L2375" s="14">
        <f t="shared" si="224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5"/>
        <v>5.8823529411764708E-5</v>
      </c>
      <c r="R2375" s="8">
        <f t="shared" si="226"/>
        <v>50</v>
      </c>
      <c r="S2375" t="str">
        <f t="shared" si="227"/>
        <v>technology</v>
      </c>
      <c r="T2375" t="str">
        <f t="shared" si="222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4">
        <f t="shared" si="223"/>
        <v>42017.843287037031</v>
      </c>
      <c r="L2376" s="14">
        <f t="shared" si="224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5"/>
        <v>4.5454545454545455E-4</v>
      </c>
      <c r="R2376" s="8">
        <f t="shared" si="226"/>
        <v>10</v>
      </c>
      <c r="S2376" t="str">
        <f t="shared" si="227"/>
        <v>technology</v>
      </c>
      <c r="T2376" t="str">
        <f t="shared" si="222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4">
        <f t="shared" si="223"/>
        <v>42592.836076388892</v>
      </c>
      <c r="L2377" s="14">
        <f t="shared" si="224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5"/>
        <v>0</v>
      </c>
      <c r="R2377" s="8" t="e">
        <f t="shared" si="226"/>
        <v>#DIV/0!</v>
      </c>
      <c r="S2377" t="str">
        <f t="shared" si="227"/>
        <v>technology</v>
      </c>
      <c r="T2377" t="str">
        <f t="shared" si="222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4">
        <f t="shared" si="223"/>
        <v>42318.925532407404</v>
      </c>
      <c r="L2378" s="14">
        <f t="shared" si="224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5"/>
        <v>0.10877666666666666</v>
      </c>
      <c r="R2378" s="8">
        <f t="shared" si="226"/>
        <v>81.582499999999996</v>
      </c>
      <c r="S2378" t="str">
        <f t="shared" si="227"/>
        <v>technology</v>
      </c>
      <c r="T2378" t="str">
        <f t="shared" si="222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4">
        <f t="shared" si="223"/>
        <v>42669.870173611111</v>
      </c>
      <c r="L2379" s="14">
        <f t="shared" si="224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5"/>
        <v>0</v>
      </c>
      <c r="R2379" s="8" t="e">
        <f t="shared" si="226"/>
        <v>#DIV/0!</v>
      </c>
      <c r="S2379" t="str">
        <f t="shared" si="227"/>
        <v>technology</v>
      </c>
      <c r="T2379" t="str">
        <f t="shared" si="222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4">
        <f t="shared" si="223"/>
        <v>42213.013078703705</v>
      </c>
      <c r="L2380" s="14">
        <f t="shared" si="224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5"/>
        <v>0</v>
      </c>
      <c r="R2380" s="8" t="e">
        <f t="shared" si="226"/>
        <v>#DIV/0!</v>
      </c>
      <c r="S2380" t="str">
        <f t="shared" si="227"/>
        <v>technology</v>
      </c>
      <c r="T2380" t="str">
        <f t="shared" si="222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4">
        <f t="shared" si="223"/>
        <v>42237.016388888893</v>
      </c>
      <c r="L2381" s="14">
        <f t="shared" si="224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5"/>
        <v>0</v>
      </c>
      <c r="R2381" s="8" t="e">
        <f t="shared" si="226"/>
        <v>#DIV/0!</v>
      </c>
      <c r="S2381" t="str">
        <f t="shared" si="227"/>
        <v>technology</v>
      </c>
      <c r="T2381" t="str">
        <f t="shared" si="222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4">
        <f t="shared" si="223"/>
        <v>42248.793310185181</v>
      </c>
      <c r="L2382" s="14">
        <f t="shared" si="224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5"/>
        <v>3.6666666666666666E-3</v>
      </c>
      <c r="R2382" s="8">
        <f t="shared" si="226"/>
        <v>18.333333333333332</v>
      </c>
      <c r="S2382" t="str">
        <f t="shared" si="227"/>
        <v>technology</v>
      </c>
      <c r="T2382" t="str">
        <f t="shared" si="222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4">
        <f t="shared" si="223"/>
        <v>42074.935740740737</v>
      </c>
      <c r="L2383" s="14">
        <f t="shared" si="224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5"/>
        <v>1.8193398957730169E-2</v>
      </c>
      <c r="R2383" s="8">
        <f t="shared" si="226"/>
        <v>224.42857142857142</v>
      </c>
      <c r="S2383" t="str">
        <f t="shared" si="227"/>
        <v>technology</v>
      </c>
      <c r="T2383" t="str">
        <f t="shared" si="222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4">
        <f t="shared" si="223"/>
        <v>42195.187534722223</v>
      </c>
      <c r="L2384" s="14">
        <f t="shared" si="224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5"/>
        <v>2.5000000000000001E-2</v>
      </c>
      <c r="R2384" s="8">
        <f t="shared" si="226"/>
        <v>37.5</v>
      </c>
      <c r="S2384" t="str">
        <f t="shared" si="227"/>
        <v>technology</v>
      </c>
      <c r="T2384" t="str">
        <f t="shared" si="222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4">
        <f t="shared" si="223"/>
        <v>42027.056793981479</v>
      </c>
      <c r="L2385" s="14">
        <f t="shared" si="224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5"/>
        <v>4.3499999999999997E-2</v>
      </c>
      <c r="R2385" s="8">
        <f t="shared" si="226"/>
        <v>145</v>
      </c>
      <c r="S2385" t="str">
        <f t="shared" si="227"/>
        <v>technology</v>
      </c>
      <c r="T2385" t="str">
        <f t="shared" si="222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4">
        <f t="shared" si="223"/>
        <v>41927.067627314813</v>
      </c>
      <c r="L2386" s="14">
        <f t="shared" si="224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5"/>
        <v>8.0000000000000002E-3</v>
      </c>
      <c r="R2386" s="8">
        <f t="shared" si="226"/>
        <v>1</v>
      </c>
      <c r="S2386" t="str">
        <f t="shared" si="227"/>
        <v>technology</v>
      </c>
      <c r="T2386" t="str">
        <f t="shared" si="222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4">
        <f t="shared" si="223"/>
        <v>42191.70175925926</v>
      </c>
      <c r="L2387" s="14">
        <f t="shared" si="224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5"/>
        <v>1.2123076923076924E-2</v>
      </c>
      <c r="R2387" s="8">
        <f t="shared" si="226"/>
        <v>112.57142857142857</v>
      </c>
      <c r="S2387" t="str">
        <f t="shared" si="227"/>
        <v>technology</v>
      </c>
      <c r="T2387" t="str">
        <f t="shared" si="222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4">
        <f t="shared" si="223"/>
        <v>41954.838240740741</v>
      </c>
      <c r="L2388" s="14">
        <f t="shared" si="224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5"/>
        <v>0</v>
      </c>
      <c r="R2388" s="8" t="e">
        <f t="shared" si="226"/>
        <v>#DIV/0!</v>
      </c>
      <c r="S2388" t="str">
        <f t="shared" si="227"/>
        <v>technology</v>
      </c>
      <c r="T2388" t="str">
        <f t="shared" si="222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4">
        <f t="shared" si="223"/>
        <v>42528.626620370371</v>
      </c>
      <c r="L2389" s="14">
        <f t="shared" si="224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5"/>
        <v>6.8399999999999997E-3</v>
      </c>
      <c r="R2389" s="8">
        <f t="shared" si="226"/>
        <v>342</v>
      </c>
      <c r="S2389" t="str">
        <f t="shared" si="227"/>
        <v>technology</v>
      </c>
      <c r="T2389" t="str">
        <f t="shared" si="222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4">
        <f t="shared" si="223"/>
        <v>41989.853692129633</v>
      </c>
      <c r="L2390" s="14">
        <f t="shared" si="224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5"/>
        <v>1.2513513513513513E-2</v>
      </c>
      <c r="R2390" s="8">
        <f t="shared" si="226"/>
        <v>57.875</v>
      </c>
      <c r="S2390" t="str">
        <f t="shared" si="227"/>
        <v>technology</v>
      </c>
      <c r="T2390" t="str">
        <f t="shared" si="222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4">
        <f t="shared" si="223"/>
        <v>42179.653379629628</v>
      </c>
      <c r="L2391" s="14">
        <f t="shared" si="224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5"/>
        <v>1.8749999999999999E-3</v>
      </c>
      <c r="R2391" s="8">
        <f t="shared" si="226"/>
        <v>30</v>
      </c>
      <c r="S2391" t="str">
        <f t="shared" si="227"/>
        <v>technology</v>
      </c>
      <c r="T2391" t="str">
        <f t="shared" si="222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4">
        <f t="shared" si="223"/>
        <v>41968.262314814812</v>
      </c>
      <c r="L2392" s="14">
        <f t="shared" si="224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5"/>
        <v>0</v>
      </c>
      <c r="R2392" s="8" t="e">
        <f t="shared" si="226"/>
        <v>#DIV/0!</v>
      </c>
      <c r="S2392" t="str">
        <f t="shared" si="227"/>
        <v>technology</v>
      </c>
      <c r="T2392" t="str">
        <f t="shared" si="222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4">
        <f t="shared" si="223"/>
        <v>42064.794490740736</v>
      </c>
      <c r="L2393" s="14">
        <f t="shared" si="224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5"/>
        <v>1.25E-3</v>
      </c>
      <c r="R2393" s="8">
        <f t="shared" si="226"/>
        <v>25</v>
      </c>
      <c r="S2393" t="str">
        <f t="shared" si="227"/>
        <v>technology</v>
      </c>
      <c r="T2393" t="str">
        <f t="shared" si="222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4">
        <f t="shared" si="223"/>
        <v>42276.120636574073</v>
      </c>
      <c r="L2394" s="14">
        <f t="shared" si="224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5"/>
        <v>0</v>
      </c>
      <c r="R2394" s="8" t="e">
        <f t="shared" si="226"/>
        <v>#DIV/0!</v>
      </c>
      <c r="S2394" t="str">
        <f t="shared" si="227"/>
        <v>technology</v>
      </c>
      <c r="T2394" t="str">
        <f t="shared" si="222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4">
        <f t="shared" si="223"/>
        <v>42194.648344907408</v>
      </c>
      <c r="L2395" s="14">
        <f t="shared" si="224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5"/>
        <v>5.0000000000000001E-4</v>
      </c>
      <c r="R2395" s="8">
        <f t="shared" si="226"/>
        <v>50</v>
      </c>
      <c r="S2395" t="str">
        <f t="shared" si="227"/>
        <v>technology</v>
      </c>
      <c r="T2395" t="str">
        <f t="shared" si="222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4">
        <f t="shared" si="223"/>
        <v>42031.362187499995</v>
      </c>
      <c r="L2396" s="14">
        <f t="shared" si="224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5"/>
        <v>5.9999999999999995E-4</v>
      </c>
      <c r="R2396" s="8">
        <f t="shared" si="226"/>
        <v>1.5</v>
      </c>
      <c r="S2396" t="str">
        <f t="shared" si="227"/>
        <v>technology</v>
      </c>
      <c r="T2396" t="str">
        <f t="shared" si="222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4">
        <f t="shared" si="223"/>
        <v>42717.121377314819</v>
      </c>
      <c r="L2397" s="14">
        <f t="shared" si="224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5"/>
        <v>0</v>
      </c>
      <c r="R2397" s="8" t="e">
        <f t="shared" si="226"/>
        <v>#DIV/0!</v>
      </c>
      <c r="S2397" t="str">
        <f t="shared" si="227"/>
        <v>technology</v>
      </c>
      <c r="T2397" t="str">
        <f t="shared" si="222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4">
        <f t="shared" si="223"/>
        <v>42262.849050925928</v>
      </c>
      <c r="L2398" s="14">
        <f t="shared" si="224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5"/>
        <v>2E-3</v>
      </c>
      <c r="R2398" s="8">
        <f t="shared" si="226"/>
        <v>10</v>
      </c>
      <c r="S2398" t="str">
        <f t="shared" si="227"/>
        <v>technology</v>
      </c>
      <c r="T2398" t="str">
        <f t="shared" si="222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4">
        <f t="shared" si="223"/>
        <v>41976.88490740741</v>
      </c>
      <c r="L2399" s="14">
        <f t="shared" si="224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5"/>
        <v>0</v>
      </c>
      <c r="R2399" s="8" t="e">
        <f t="shared" si="226"/>
        <v>#DIV/0!</v>
      </c>
      <c r="S2399" t="str">
        <f t="shared" si="227"/>
        <v>technology</v>
      </c>
      <c r="T2399" t="str">
        <f t="shared" si="222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4">
        <f t="shared" si="223"/>
        <v>42157.916481481487</v>
      </c>
      <c r="L2400" s="14">
        <f t="shared" si="224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5"/>
        <v>0</v>
      </c>
      <c r="R2400" s="8" t="e">
        <f t="shared" si="226"/>
        <v>#DIV/0!</v>
      </c>
      <c r="S2400" t="str">
        <f t="shared" si="227"/>
        <v>technology</v>
      </c>
      <c r="T2400" t="str">
        <f t="shared" si="222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4">
        <f t="shared" si="223"/>
        <v>41956.853078703702</v>
      </c>
      <c r="L2401" s="14">
        <f t="shared" si="224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5"/>
        <v>0</v>
      </c>
      <c r="R2401" s="8" t="e">
        <f t="shared" si="226"/>
        <v>#DIV/0!</v>
      </c>
      <c r="S2401" t="str">
        <f t="shared" si="227"/>
        <v>technology</v>
      </c>
      <c r="T2401" t="str">
        <f t="shared" si="222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4">
        <f t="shared" si="223"/>
        <v>42444.268101851849</v>
      </c>
      <c r="L2402" s="14">
        <f t="shared" si="224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5"/>
        <v>0</v>
      </c>
      <c r="R2402" s="8" t="e">
        <f t="shared" si="226"/>
        <v>#DIV/0!</v>
      </c>
      <c r="S2402" t="str">
        <f t="shared" si="227"/>
        <v>technology</v>
      </c>
      <c r="T2402" t="str">
        <f t="shared" si="222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4">
        <f t="shared" si="223"/>
        <v>42374.822870370372</v>
      </c>
      <c r="L2403" s="14">
        <f t="shared" si="224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5"/>
        <v>7.1785714285714283E-3</v>
      </c>
      <c r="R2403" s="8">
        <f t="shared" si="226"/>
        <v>22.333333333333332</v>
      </c>
      <c r="S2403" t="str">
        <f t="shared" si="227"/>
        <v>food</v>
      </c>
      <c r="T2403" t="str">
        <f t="shared" si="222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4">
        <f t="shared" si="223"/>
        <v>42107.679756944446</v>
      </c>
      <c r="L2404" s="14">
        <f t="shared" si="224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5"/>
        <v>4.3333333333333331E-3</v>
      </c>
      <c r="R2404" s="8">
        <f t="shared" si="226"/>
        <v>52</v>
      </c>
      <c r="S2404" t="str">
        <f t="shared" si="227"/>
        <v>food</v>
      </c>
      <c r="T2404" t="str">
        <f t="shared" si="222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4">
        <f t="shared" si="223"/>
        <v>42399.882615740738</v>
      </c>
      <c r="L2405" s="14">
        <f t="shared" si="224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5"/>
        <v>0.16833333333333333</v>
      </c>
      <c r="R2405" s="8">
        <f t="shared" si="226"/>
        <v>16.833333333333332</v>
      </c>
      <c r="S2405" t="str">
        <f t="shared" si="227"/>
        <v>food</v>
      </c>
      <c r="T2405" t="str">
        <f t="shared" si="222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4">
        <f t="shared" si="223"/>
        <v>42342.03943287037</v>
      </c>
      <c r="L2406" s="14">
        <f t="shared" si="224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5"/>
        <v>0</v>
      </c>
      <c r="R2406" s="8" t="e">
        <f t="shared" si="226"/>
        <v>#DIV/0!</v>
      </c>
      <c r="S2406" t="str">
        <f t="shared" si="227"/>
        <v>food</v>
      </c>
      <c r="T2406" t="str">
        <f t="shared" si="222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4">
        <f t="shared" si="223"/>
        <v>42595.585358796292</v>
      </c>
      <c r="L2407" s="14">
        <f t="shared" si="224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5"/>
        <v>0.22520000000000001</v>
      </c>
      <c r="R2407" s="8">
        <f t="shared" si="226"/>
        <v>56.3</v>
      </c>
      <c r="S2407" t="str">
        <f t="shared" si="227"/>
        <v>food</v>
      </c>
      <c r="T2407" t="str">
        <f t="shared" si="222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4">
        <f t="shared" si="223"/>
        <v>41983.110995370371</v>
      </c>
      <c r="L2408" s="14">
        <f t="shared" si="224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5"/>
        <v>0.41384615384615386</v>
      </c>
      <c r="R2408" s="8">
        <f t="shared" si="226"/>
        <v>84.0625</v>
      </c>
      <c r="S2408" t="str">
        <f t="shared" si="227"/>
        <v>food</v>
      </c>
      <c r="T2408" t="str">
        <f t="shared" si="222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4">
        <f t="shared" si="223"/>
        <v>42082.575555555552</v>
      </c>
      <c r="L2409" s="14">
        <f t="shared" si="224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5"/>
        <v>0.25259090909090909</v>
      </c>
      <c r="R2409" s="8">
        <f t="shared" si="226"/>
        <v>168.39393939393941</v>
      </c>
      <c r="S2409" t="str">
        <f t="shared" si="227"/>
        <v>food</v>
      </c>
      <c r="T2409" t="str">
        <f t="shared" si="222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4">
        <f t="shared" si="223"/>
        <v>41919.140706018516</v>
      </c>
      <c r="L2410" s="14">
        <f t="shared" si="224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5"/>
        <v>2E-3</v>
      </c>
      <c r="R2410" s="8">
        <f t="shared" si="226"/>
        <v>15</v>
      </c>
      <c r="S2410" t="str">
        <f t="shared" si="227"/>
        <v>food</v>
      </c>
      <c r="T2410" t="str">
        <f t="shared" si="222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4">
        <f t="shared" si="223"/>
        <v>42204.875868055555</v>
      </c>
      <c r="L2411" s="14">
        <f t="shared" si="224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5"/>
        <v>1.84E-2</v>
      </c>
      <c r="R2411" s="8">
        <f t="shared" si="226"/>
        <v>76.666666666666671</v>
      </c>
      <c r="S2411" t="str">
        <f t="shared" si="227"/>
        <v>food</v>
      </c>
      <c r="T2411" t="str">
        <f t="shared" si="222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4">
        <f t="shared" si="223"/>
        <v>42224.408275462964</v>
      </c>
      <c r="L2412" s="14">
        <f t="shared" si="224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5"/>
        <v>0</v>
      </c>
      <c r="R2412" s="8" t="e">
        <f t="shared" si="226"/>
        <v>#DIV/0!</v>
      </c>
      <c r="S2412" t="str">
        <f t="shared" si="227"/>
        <v>food</v>
      </c>
      <c r="T2412" t="str">
        <f t="shared" si="222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4">
        <f t="shared" si="223"/>
        <v>42211.732430555552</v>
      </c>
      <c r="L2413" s="14">
        <f t="shared" si="224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5"/>
        <v>6.0400000000000002E-3</v>
      </c>
      <c r="R2413" s="8">
        <f t="shared" si="226"/>
        <v>50.333333333333336</v>
      </c>
      <c r="S2413" t="str">
        <f t="shared" si="227"/>
        <v>food</v>
      </c>
      <c r="T2413" t="str">
        <f t="shared" si="222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4">
        <f t="shared" si="223"/>
        <v>42655.736956018518</v>
      </c>
      <c r="L2414" s="14">
        <f t="shared" si="224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5"/>
        <v>0</v>
      </c>
      <c r="R2414" s="8" t="e">
        <f t="shared" si="226"/>
        <v>#DIV/0!</v>
      </c>
      <c r="S2414" t="str">
        <f t="shared" si="227"/>
        <v>food</v>
      </c>
      <c r="T2414" t="str">
        <f t="shared" si="222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4">
        <f t="shared" si="223"/>
        <v>41760.10974537037</v>
      </c>
      <c r="L2415" s="14">
        <f t="shared" si="224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5"/>
        <v>8.3333333333333332E-3</v>
      </c>
      <c r="R2415" s="8">
        <f t="shared" si="226"/>
        <v>8.3333333333333339</v>
      </c>
      <c r="S2415" t="str">
        <f t="shared" si="227"/>
        <v>food</v>
      </c>
      <c r="T2415" t="str">
        <f t="shared" si="222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4">
        <f t="shared" si="223"/>
        <v>42198.695138888885</v>
      </c>
      <c r="L2416" s="14">
        <f t="shared" si="224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5"/>
        <v>3.0666666666666665E-2</v>
      </c>
      <c r="R2416" s="8">
        <f t="shared" si="226"/>
        <v>35.384615384615387</v>
      </c>
      <c r="S2416" t="str">
        <f t="shared" si="227"/>
        <v>food</v>
      </c>
      <c r="T2416" t="str">
        <f t="shared" si="222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4">
        <f t="shared" si="223"/>
        <v>42536.862800925926</v>
      </c>
      <c r="L2417" s="14">
        <f t="shared" si="224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5"/>
        <v>5.5833333333333334E-3</v>
      </c>
      <c r="R2417" s="8">
        <f t="shared" si="226"/>
        <v>55.833333333333336</v>
      </c>
      <c r="S2417" t="str">
        <f t="shared" si="227"/>
        <v>food</v>
      </c>
      <c r="T2417" t="str">
        <f t="shared" si="222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4">
        <f t="shared" si="223"/>
        <v>42019.737766203703</v>
      </c>
      <c r="L2418" s="14">
        <f t="shared" si="224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5"/>
        <v>2.5000000000000001E-4</v>
      </c>
      <c r="R2418" s="8">
        <f t="shared" si="226"/>
        <v>5</v>
      </c>
      <c r="S2418" t="str">
        <f t="shared" si="227"/>
        <v>food</v>
      </c>
      <c r="T2418" t="str">
        <f t="shared" si="222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4">
        <f t="shared" si="223"/>
        <v>41831.884108796294</v>
      </c>
      <c r="L2419" s="14">
        <f t="shared" si="224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5"/>
        <v>0</v>
      </c>
      <c r="R2419" s="8" t="e">
        <f t="shared" si="226"/>
        <v>#DIV/0!</v>
      </c>
      <c r="S2419" t="str">
        <f t="shared" si="227"/>
        <v>food</v>
      </c>
      <c r="T2419" t="str">
        <f t="shared" si="222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4">
        <f t="shared" si="223"/>
        <v>42027.856990740736</v>
      </c>
      <c r="L2420" s="14">
        <f t="shared" si="224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5"/>
        <v>2.0000000000000001E-4</v>
      </c>
      <c r="R2420" s="8">
        <f t="shared" si="226"/>
        <v>1</v>
      </c>
      <c r="S2420" t="str">
        <f t="shared" si="227"/>
        <v>food</v>
      </c>
      <c r="T2420" t="str">
        <f t="shared" si="222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4">
        <f t="shared" si="223"/>
        <v>41993.738298611104</v>
      </c>
      <c r="L2421" s="14">
        <f t="shared" si="224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5"/>
        <v>0</v>
      </c>
      <c r="R2421" s="8" t="e">
        <f t="shared" si="226"/>
        <v>#DIV/0!</v>
      </c>
      <c r="S2421" t="str">
        <f t="shared" si="227"/>
        <v>food</v>
      </c>
      <c r="T2421" t="str">
        <f t="shared" si="222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4">
        <f t="shared" si="223"/>
        <v>41893.028877314813</v>
      </c>
      <c r="L2422" s="14">
        <f t="shared" si="224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5"/>
        <v>0.14825133372851215</v>
      </c>
      <c r="R2422" s="8">
        <f t="shared" si="226"/>
        <v>69.472222222222229</v>
      </c>
      <c r="S2422" t="str">
        <f t="shared" si="227"/>
        <v>food</v>
      </c>
      <c r="T2422" t="str">
        <f t="shared" si="222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4">
        <f t="shared" si="223"/>
        <v>42026.687453703707</v>
      </c>
      <c r="L2423" s="14">
        <f t="shared" si="224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5"/>
        <v>1.6666666666666666E-4</v>
      </c>
      <c r="R2423" s="8">
        <f t="shared" si="226"/>
        <v>1</v>
      </c>
      <c r="S2423" t="str">
        <f t="shared" si="227"/>
        <v>food</v>
      </c>
      <c r="T2423" t="str">
        <f t="shared" si="222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4">
        <f t="shared" si="223"/>
        <v>42044.724953703699</v>
      </c>
      <c r="L2424" s="14">
        <f t="shared" si="224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5"/>
        <v>2E-3</v>
      </c>
      <c r="R2424" s="8">
        <f t="shared" si="226"/>
        <v>1</v>
      </c>
      <c r="S2424" t="str">
        <f t="shared" si="227"/>
        <v>food</v>
      </c>
      <c r="T2424" t="str">
        <f t="shared" si="222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4">
        <f t="shared" si="223"/>
        <v>41974.704745370371</v>
      </c>
      <c r="L2425" s="14">
        <f t="shared" si="224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5"/>
        <v>1.3333333333333334E-4</v>
      </c>
      <c r="R2425" s="8">
        <f t="shared" si="226"/>
        <v>8</v>
      </c>
      <c r="S2425" t="str">
        <f t="shared" si="227"/>
        <v>food</v>
      </c>
      <c r="T2425" t="str">
        <f t="shared" si="222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4">
        <f t="shared" si="223"/>
        <v>41909.892453703702</v>
      </c>
      <c r="L2426" s="14">
        <f t="shared" si="224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5"/>
        <v>1.24E-2</v>
      </c>
      <c r="R2426" s="8">
        <f t="shared" si="226"/>
        <v>34.444444444444443</v>
      </c>
      <c r="S2426" t="str">
        <f t="shared" si="227"/>
        <v>food</v>
      </c>
      <c r="T2426" t="str">
        <f t="shared" si="222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4">
        <f t="shared" si="223"/>
        <v>42502.913761574076</v>
      </c>
      <c r="L2427" s="14">
        <f t="shared" si="224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5"/>
        <v>2.8571428571428574E-4</v>
      </c>
      <c r="R2427" s="8">
        <f t="shared" si="226"/>
        <v>1</v>
      </c>
      <c r="S2427" t="str">
        <f t="shared" si="227"/>
        <v>food</v>
      </c>
      <c r="T2427" t="str">
        <f t="shared" si="222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4">
        <f t="shared" si="223"/>
        <v>42164.170046296291</v>
      </c>
      <c r="L2428" s="14">
        <f t="shared" si="224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5"/>
        <v>0</v>
      </c>
      <c r="R2428" s="8" t="e">
        <f t="shared" si="226"/>
        <v>#DIV/0!</v>
      </c>
      <c r="S2428" t="str">
        <f t="shared" si="227"/>
        <v>food</v>
      </c>
      <c r="T2428" t="str">
        <f t="shared" si="222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4">
        <f t="shared" si="223"/>
        <v>42412.318668981476</v>
      </c>
      <c r="L2429" s="14">
        <f t="shared" si="224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5"/>
        <v>2.0000000000000002E-5</v>
      </c>
      <c r="R2429" s="8">
        <f t="shared" si="226"/>
        <v>1</v>
      </c>
      <c r="S2429" t="str">
        <f t="shared" si="227"/>
        <v>food</v>
      </c>
      <c r="T2429" t="str">
        <f t="shared" si="222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4">
        <f t="shared" si="223"/>
        <v>42045.784155092595</v>
      </c>
      <c r="L2430" s="14">
        <f t="shared" si="224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5"/>
        <v>2.8571428571428571E-5</v>
      </c>
      <c r="R2430" s="8">
        <f t="shared" si="226"/>
        <v>1</v>
      </c>
      <c r="S2430" t="str">
        <f t="shared" si="227"/>
        <v>food</v>
      </c>
      <c r="T2430" t="str">
        <f t="shared" si="222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4">
        <f t="shared" si="223"/>
        <v>42734.879236111112</v>
      </c>
      <c r="L2431" s="14">
        <f t="shared" si="224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5"/>
        <v>1.4321428571428572E-2</v>
      </c>
      <c r="R2431" s="8">
        <f t="shared" si="226"/>
        <v>501.25</v>
      </c>
      <c r="S2431" t="str">
        <f t="shared" si="227"/>
        <v>food</v>
      </c>
      <c r="T2431" t="str">
        <f t="shared" si="222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4">
        <f t="shared" si="223"/>
        <v>42382.130833333329</v>
      </c>
      <c r="L2432" s="14">
        <f t="shared" si="224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5"/>
        <v>7.0000000000000001E-3</v>
      </c>
      <c r="R2432" s="8">
        <f t="shared" si="226"/>
        <v>10.5</v>
      </c>
      <c r="S2432" t="str">
        <f t="shared" si="227"/>
        <v>food</v>
      </c>
      <c r="T2432" t="str">
        <f t="shared" si="222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4">
        <f t="shared" si="223"/>
        <v>42489.099687499998</v>
      </c>
      <c r="L2433" s="14">
        <f t="shared" si="224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5"/>
        <v>2.0000000000000002E-5</v>
      </c>
      <c r="R2433" s="8">
        <f t="shared" si="226"/>
        <v>1</v>
      </c>
      <c r="S2433" t="str">
        <f t="shared" si="227"/>
        <v>food</v>
      </c>
      <c r="T2433" t="str">
        <f t="shared" si="222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4">
        <f t="shared" si="223"/>
        <v>42041.218715277777</v>
      </c>
      <c r="L2434" s="14">
        <f t="shared" si="224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25"/>
        <v>1.4285714285714287E-4</v>
      </c>
      <c r="R2434" s="8">
        <f t="shared" si="226"/>
        <v>1</v>
      </c>
      <c r="S2434" t="str">
        <f t="shared" si="227"/>
        <v>food</v>
      </c>
      <c r="T2434" t="str">
        <f t="shared" ref="T2434:T2497" si="228">RIGHT(P2434,LEN(P2434)-FIND("/",P2434))</f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4">
        <f t="shared" ref="K2435:K2498" si="229">(((J2435/60)/60)/24)+DATE(1970,1,1)</f>
        <v>42397.89980324074</v>
      </c>
      <c r="L2435" s="14">
        <f t="shared" ref="L2435:L2498" si="230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231">E2435/D2435</f>
        <v>0</v>
      </c>
      <c r="R2435" s="8" t="e">
        <f t="shared" ref="R2435:R2498" si="232">E2435/N2435</f>
        <v>#DIV/0!</v>
      </c>
      <c r="S2435" t="str">
        <f t="shared" ref="S2435:S2498" si="233">LEFT(P2435,FIND("/",P2435)-1)</f>
        <v>food</v>
      </c>
      <c r="T2435" t="str">
        <f t="shared" si="228"/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4">
        <f t="shared" si="229"/>
        <v>42180.18604166666</v>
      </c>
      <c r="L2436" s="14">
        <f t="shared" si="230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31"/>
        <v>1.2999999999999999E-3</v>
      </c>
      <c r="R2436" s="8">
        <f t="shared" si="232"/>
        <v>13</v>
      </c>
      <c r="S2436" t="str">
        <f t="shared" si="233"/>
        <v>food</v>
      </c>
      <c r="T2436" t="str">
        <f t="shared" si="228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4">
        <f t="shared" si="229"/>
        <v>42252.277615740735</v>
      </c>
      <c r="L2437" s="14">
        <f t="shared" si="230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31"/>
        <v>4.8960000000000002E-3</v>
      </c>
      <c r="R2437" s="8">
        <f t="shared" si="232"/>
        <v>306</v>
      </c>
      <c r="S2437" t="str">
        <f t="shared" si="233"/>
        <v>food</v>
      </c>
      <c r="T2437" t="str">
        <f t="shared" si="228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4">
        <f t="shared" si="229"/>
        <v>42338.615393518514</v>
      </c>
      <c r="L2438" s="14">
        <f t="shared" si="230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31"/>
        <v>3.8461538461538462E-4</v>
      </c>
      <c r="R2438" s="8">
        <f t="shared" si="232"/>
        <v>22.5</v>
      </c>
      <c r="S2438" t="str">
        <f t="shared" si="233"/>
        <v>food</v>
      </c>
      <c r="T2438" t="str">
        <f t="shared" si="228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4">
        <f t="shared" si="229"/>
        <v>42031.965138888889</v>
      </c>
      <c r="L2439" s="14">
        <f t="shared" si="230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31"/>
        <v>0</v>
      </c>
      <c r="R2439" s="8" t="e">
        <f t="shared" si="232"/>
        <v>#DIV/0!</v>
      </c>
      <c r="S2439" t="str">
        <f t="shared" si="233"/>
        <v>food</v>
      </c>
      <c r="T2439" t="str">
        <f t="shared" si="228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4">
        <f t="shared" si="229"/>
        <v>42285.91506944444</v>
      </c>
      <c r="L2440" s="14">
        <f t="shared" si="230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31"/>
        <v>3.3333333333333335E-3</v>
      </c>
      <c r="R2440" s="8">
        <f t="shared" si="232"/>
        <v>50</v>
      </c>
      <c r="S2440" t="str">
        <f t="shared" si="233"/>
        <v>food</v>
      </c>
      <c r="T2440" t="str">
        <f t="shared" si="228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4">
        <f t="shared" si="229"/>
        <v>42265.818622685183</v>
      </c>
      <c r="L2441" s="14">
        <f t="shared" si="230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31"/>
        <v>0</v>
      </c>
      <c r="R2441" s="8" t="e">
        <f t="shared" si="232"/>
        <v>#DIV/0!</v>
      </c>
      <c r="S2441" t="str">
        <f t="shared" si="233"/>
        <v>food</v>
      </c>
      <c r="T2441" t="str">
        <f t="shared" si="228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4">
        <f t="shared" si="229"/>
        <v>42383.899456018517</v>
      </c>
      <c r="L2442" s="14">
        <f t="shared" si="230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31"/>
        <v>2E-3</v>
      </c>
      <c r="R2442" s="8">
        <f t="shared" si="232"/>
        <v>5</v>
      </c>
      <c r="S2442" t="str">
        <f t="shared" si="233"/>
        <v>food</v>
      </c>
      <c r="T2442" t="str">
        <f t="shared" si="228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4">
        <f t="shared" si="229"/>
        <v>42187.125625000001</v>
      </c>
      <c r="L2443" s="14">
        <f t="shared" si="230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31"/>
        <v>1.0788</v>
      </c>
      <c r="R2443" s="8">
        <f t="shared" si="232"/>
        <v>74.22935779816514</v>
      </c>
      <c r="S2443" t="str">
        <f t="shared" si="233"/>
        <v>food</v>
      </c>
      <c r="T2443" t="str">
        <f t="shared" si="228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4">
        <f t="shared" si="229"/>
        <v>42052.666990740734</v>
      </c>
      <c r="L2444" s="14">
        <f t="shared" si="230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31"/>
        <v>1.2594166666666666</v>
      </c>
      <c r="R2444" s="8">
        <f t="shared" si="232"/>
        <v>81.252688172043008</v>
      </c>
      <c r="S2444" t="str">
        <f t="shared" si="233"/>
        <v>food</v>
      </c>
      <c r="T2444" t="str">
        <f t="shared" si="228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4">
        <f t="shared" si="229"/>
        <v>41836.625254629631</v>
      </c>
      <c r="L2445" s="14">
        <f t="shared" si="230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31"/>
        <v>2.0251494999999999</v>
      </c>
      <c r="R2445" s="8">
        <f t="shared" si="232"/>
        <v>130.23469453376205</v>
      </c>
      <c r="S2445" t="str">
        <f t="shared" si="233"/>
        <v>food</v>
      </c>
      <c r="T2445" t="str">
        <f t="shared" si="228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4">
        <f t="shared" si="229"/>
        <v>42485.754525462966</v>
      </c>
      <c r="L2446" s="14">
        <f t="shared" si="230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31"/>
        <v>1.0860000000000001</v>
      </c>
      <c r="R2446" s="8">
        <f t="shared" si="232"/>
        <v>53.409836065573771</v>
      </c>
      <c r="S2446" t="str">
        <f t="shared" si="233"/>
        <v>food</v>
      </c>
      <c r="T2446" t="str">
        <f t="shared" si="228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4">
        <f t="shared" si="229"/>
        <v>42243.190057870372</v>
      </c>
      <c r="L2447" s="14">
        <f t="shared" si="230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31"/>
        <v>1.728</v>
      </c>
      <c r="R2447" s="8">
        <f t="shared" si="232"/>
        <v>75.130434782608702</v>
      </c>
      <c r="S2447" t="str">
        <f t="shared" si="233"/>
        <v>food</v>
      </c>
      <c r="T2447" t="str">
        <f t="shared" si="228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4">
        <f t="shared" si="229"/>
        <v>42670.602673611109</v>
      </c>
      <c r="L2448" s="14">
        <f t="shared" si="230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31"/>
        <v>1.6798</v>
      </c>
      <c r="R2448" s="8">
        <f t="shared" si="232"/>
        <v>75.666666666666671</v>
      </c>
      <c r="S2448" t="str">
        <f t="shared" si="233"/>
        <v>food</v>
      </c>
      <c r="T2448" t="str">
        <f t="shared" si="228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4">
        <f t="shared" si="229"/>
        <v>42654.469826388886</v>
      </c>
      <c r="L2449" s="14">
        <f t="shared" si="230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31"/>
        <v>4.2720000000000002</v>
      </c>
      <c r="R2449" s="8">
        <f t="shared" si="232"/>
        <v>31.691394658753708</v>
      </c>
      <c r="S2449" t="str">
        <f t="shared" si="233"/>
        <v>food</v>
      </c>
      <c r="T2449" t="str">
        <f t="shared" si="228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4">
        <f t="shared" si="229"/>
        <v>42607.316122685181</v>
      </c>
      <c r="L2450" s="14">
        <f t="shared" si="230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31"/>
        <v>1.075</v>
      </c>
      <c r="R2450" s="8">
        <f t="shared" si="232"/>
        <v>47.777777777777779</v>
      </c>
      <c r="S2450" t="str">
        <f t="shared" si="233"/>
        <v>food</v>
      </c>
      <c r="T2450" t="str">
        <f t="shared" si="228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4">
        <f t="shared" si="229"/>
        <v>41943.142534722225</v>
      </c>
      <c r="L2451" s="14">
        <f t="shared" si="230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31"/>
        <v>1.08</v>
      </c>
      <c r="R2451" s="8">
        <f t="shared" si="232"/>
        <v>90</v>
      </c>
      <c r="S2451" t="str">
        <f t="shared" si="233"/>
        <v>food</v>
      </c>
      <c r="T2451" t="str">
        <f t="shared" si="228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4">
        <f t="shared" si="229"/>
        <v>41902.07240740741</v>
      </c>
      <c r="L2452" s="14">
        <f t="shared" si="230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31"/>
        <v>1.0153353333333335</v>
      </c>
      <c r="R2452" s="8">
        <f t="shared" si="232"/>
        <v>149.31401960784314</v>
      </c>
      <c r="S2452" t="str">
        <f t="shared" si="233"/>
        <v>food</v>
      </c>
      <c r="T2452" t="str">
        <f t="shared" si="228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4">
        <f t="shared" si="229"/>
        <v>42779.908449074079</v>
      </c>
      <c r="L2453" s="14">
        <f t="shared" si="230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31"/>
        <v>1.1545000000000001</v>
      </c>
      <c r="R2453" s="8">
        <f t="shared" si="232"/>
        <v>62.06989247311828</v>
      </c>
      <c r="S2453" t="str">
        <f t="shared" si="233"/>
        <v>food</v>
      </c>
      <c r="T2453" t="str">
        <f t="shared" si="228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4">
        <f t="shared" si="229"/>
        <v>42338.84375</v>
      </c>
      <c r="L2454" s="14">
        <f t="shared" si="230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31"/>
        <v>1.335</v>
      </c>
      <c r="R2454" s="8">
        <f t="shared" si="232"/>
        <v>53.4</v>
      </c>
      <c r="S2454" t="str">
        <f t="shared" si="233"/>
        <v>food</v>
      </c>
      <c r="T2454" t="str">
        <f t="shared" si="228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4">
        <f t="shared" si="229"/>
        <v>42738.692233796297</v>
      </c>
      <c r="L2455" s="14">
        <f t="shared" si="230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31"/>
        <v>1.5469999999999999</v>
      </c>
      <c r="R2455" s="8">
        <f t="shared" si="232"/>
        <v>69.268656716417908</v>
      </c>
      <c r="S2455" t="str">
        <f t="shared" si="233"/>
        <v>food</v>
      </c>
      <c r="T2455" t="str">
        <f t="shared" si="228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4">
        <f t="shared" si="229"/>
        <v>42770.201481481476</v>
      </c>
      <c r="L2456" s="14">
        <f t="shared" si="230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31"/>
        <v>1.0084571428571429</v>
      </c>
      <c r="R2456" s="8">
        <f t="shared" si="232"/>
        <v>271.50769230769231</v>
      </c>
      <c r="S2456" t="str">
        <f t="shared" si="233"/>
        <v>food</v>
      </c>
      <c r="T2456" t="str">
        <f t="shared" si="228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4">
        <f t="shared" si="229"/>
        <v>42452.781828703708</v>
      </c>
      <c r="L2457" s="14">
        <f t="shared" si="230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31"/>
        <v>1.82</v>
      </c>
      <c r="R2457" s="8">
        <f t="shared" si="232"/>
        <v>34.125</v>
      </c>
      <c r="S2457" t="str">
        <f t="shared" si="233"/>
        <v>food</v>
      </c>
      <c r="T2457" t="str">
        <f t="shared" si="228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4">
        <f t="shared" si="229"/>
        <v>42761.961099537039</v>
      </c>
      <c r="L2458" s="14">
        <f t="shared" si="230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31"/>
        <v>1.8086666666666666</v>
      </c>
      <c r="R2458" s="8">
        <f t="shared" si="232"/>
        <v>40.492537313432834</v>
      </c>
      <c r="S2458" t="str">
        <f t="shared" si="233"/>
        <v>food</v>
      </c>
      <c r="T2458" t="str">
        <f t="shared" si="228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4">
        <f t="shared" si="229"/>
        <v>42423.602500000001</v>
      </c>
      <c r="L2459" s="14">
        <f t="shared" si="230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31"/>
        <v>1.0230434782608695</v>
      </c>
      <c r="R2459" s="8">
        <f t="shared" si="232"/>
        <v>189.75806451612902</v>
      </c>
      <c r="S2459" t="str">
        <f t="shared" si="233"/>
        <v>food</v>
      </c>
      <c r="T2459" t="str">
        <f t="shared" si="228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4">
        <f t="shared" si="229"/>
        <v>42495.871736111112</v>
      </c>
      <c r="L2460" s="14">
        <f t="shared" si="230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31"/>
        <v>1.1017999999999999</v>
      </c>
      <c r="R2460" s="8">
        <f t="shared" si="232"/>
        <v>68.862499999999997</v>
      </c>
      <c r="S2460" t="str">
        <f t="shared" si="233"/>
        <v>food</v>
      </c>
      <c r="T2460" t="str">
        <f t="shared" si="228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4">
        <f t="shared" si="229"/>
        <v>42407.637557870374</v>
      </c>
      <c r="L2461" s="14">
        <f t="shared" si="230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31"/>
        <v>1.0225</v>
      </c>
      <c r="R2461" s="8">
        <f t="shared" si="232"/>
        <v>108.77659574468085</v>
      </c>
      <c r="S2461" t="str">
        <f t="shared" si="233"/>
        <v>food</v>
      </c>
      <c r="T2461" t="str">
        <f t="shared" si="228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4">
        <f t="shared" si="229"/>
        <v>42704.187118055561</v>
      </c>
      <c r="L2462" s="14">
        <f t="shared" si="230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31"/>
        <v>1.0078823529411765</v>
      </c>
      <c r="R2462" s="8">
        <f t="shared" si="232"/>
        <v>125.98529411764706</v>
      </c>
      <c r="S2462" t="str">
        <f t="shared" si="233"/>
        <v>food</v>
      </c>
      <c r="T2462" t="str">
        <f t="shared" si="228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4">
        <f t="shared" si="229"/>
        <v>40784.012696759259</v>
      </c>
      <c r="L2463" s="14">
        <f t="shared" si="230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31"/>
        <v>1.038</v>
      </c>
      <c r="R2463" s="8">
        <f t="shared" si="232"/>
        <v>90.523255813953483</v>
      </c>
      <c r="S2463" t="str">
        <f t="shared" si="233"/>
        <v>music</v>
      </c>
      <c r="T2463" t="str">
        <f t="shared" si="228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4">
        <f t="shared" si="229"/>
        <v>41089.186296296299</v>
      </c>
      <c r="L2464" s="14">
        <f t="shared" si="230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31"/>
        <v>1.1070833333333334</v>
      </c>
      <c r="R2464" s="8">
        <f t="shared" si="232"/>
        <v>28.880434782608695</v>
      </c>
      <c r="S2464" t="str">
        <f t="shared" si="233"/>
        <v>music</v>
      </c>
      <c r="T2464" t="str">
        <f t="shared" si="228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4">
        <f t="shared" si="229"/>
        <v>41341.111400462964</v>
      </c>
      <c r="L2465" s="14">
        <f t="shared" si="230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31"/>
        <v>1.1625000000000001</v>
      </c>
      <c r="R2465" s="8">
        <f t="shared" si="232"/>
        <v>31</v>
      </c>
      <c r="S2465" t="str">
        <f t="shared" si="233"/>
        <v>music</v>
      </c>
      <c r="T2465" t="str">
        <f t="shared" si="228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4">
        <f t="shared" si="229"/>
        <v>42248.90042824074</v>
      </c>
      <c r="L2466" s="14">
        <f t="shared" si="230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31"/>
        <v>1.111</v>
      </c>
      <c r="R2466" s="8">
        <f t="shared" si="232"/>
        <v>51.674418604651166</v>
      </c>
      <c r="S2466" t="str">
        <f t="shared" si="233"/>
        <v>music</v>
      </c>
      <c r="T2466" t="str">
        <f t="shared" si="228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4">
        <f t="shared" si="229"/>
        <v>41145.719305555554</v>
      </c>
      <c r="L2467" s="14">
        <f t="shared" si="230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31"/>
        <v>1.8014285714285714</v>
      </c>
      <c r="R2467" s="8">
        <f t="shared" si="232"/>
        <v>26.270833333333332</v>
      </c>
      <c r="S2467" t="str">
        <f t="shared" si="233"/>
        <v>music</v>
      </c>
      <c r="T2467" t="str">
        <f t="shared" si="228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4">
        <f t="shared" si="229"/>
        <v>41373.102465277778</v>
      </c>
      <c r="L2468" s="14">
        <f t="shared" si="230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31"/>
        <v>1</v>
      </c>
      <c r="R2468" s="8">
        <f t="shared" si="232"/>
        <v>48.07692307692308</v>
      </c>
      <c r="S2468" t="str">
        <f t="shared" si="233"/>
        <v>music</v>
      </c>
      <c r="T2468" t="str">
        <f t="shared" si="228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4">
        <f t="shared" si="229"/>
        <v>41025.874201388891</v>
      </c>
      <c r="L2469" s="14">
        <f t="shared" si="230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31"/>
        <v>1.1850000000000001</v>
      </c>
      <c r="R2469" s="8">
        <f t="shared" si="232"/>
        <v>27.558139534883722</v>
      </c>
      <c r="S2469" t="str">
        <f t="shared" si="233"/>
        <v>music</v>
      </c>
      <c r="T2469" t="str">
        <f t="shared" si="228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4">
        <f t="shared" si="229"/>
        <v>41174.154178240737</v>
      </c>
      <c r="L2470" s="14">
        <f t="shared" si="230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31"/>
        <v>1.0721700000000001</v>
      </c>
      <c r="R2470" s="8">
        <f t="shared" si="232"/>
        <v>36.97137931034483</v>
      </c>
      <c r="S2470" t="str">
        <f t="shared" si="233"/>
        <v>music</v>
      </c>
      <c r="T2470" t="str">
        <f t="shared" si="228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4">
        <f t="shared" si="229"/>
        <v>40557.429733796293</v>
      </c>
      <c r="L2471" s="14">
        <f t="shared" si="230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31"/>
        <v>1.1366666666666667</v>
      </c>
      <c r="R2471" s="8">
        <f t="shared" si="232"/>
        <v>29.021276595744681</v>
      </c>
      <c r="S2471" t="str">
        <f t="shared" si="233"/>
        <v>music</v>
      </c>
      <c r="T2471" t="str">
        <f t="shared" si="228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4">
        <f t="shared" si="229"/>
        <v>41023.07471064815</v>
      </c>
      <c r="L2472" s="14">
        <f t="shared" si="230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31"/>
        <v>1.0316400000000001</v>
      </c>
      <c r="R2472" s="8">
        <f t="shared" si="232"/>
        <v>28.65666666666667</v>
      </c>
      <c r="S2472" t="str">
        <f t="shared" si="233"/>
        <v>music</v>
      </c>
      <c r="T2472" t="str">
        <f t="shared" si="228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4">
        <f t="shared" si="229"/>
        <v>40893.992962962962</v>
      </c>
      <c r="L2473" s="14">
        <f t="shared" si="230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31"/>
        <v>1.28</v>
      </c>
      <c r="R2473" s="8">
        <f t="shared" si="232"/>
        <v>37.647058823529413</v>
      </c>
      <c r="S2473" t="str">
        <f t="shared" si="233"/>
        <v>music</v>
      </c>
      <c r="T2473" t="str">
        <f t="shared" si="228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4">
        <f t="shared" si="229"/>
        <v>40354.11550925926</v>
      </c>
      <c r="L2474" s="14">
        <f t="shared" si="230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31"/>
        <v>1.3576026666666667</v>
      </c>
      <c r="R2474" s="8">
        <f t="shared" si="232"/>
        <v>97.904038461538462</v>
      </c>
      <c r="S2474" t="str">
        <f t="shared" si="233"/>
        <v>music</v>
      </c>
      <c r="T2474" t="str">
        <f t="shared" si="228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4">
        <f t="shared" si="229"/>
        <v>41193.748483796298</v>
      </c>
      <c r="L2475" s="14">
        <f t="shared" si="230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31"/>
        <v>1</v>
      </c>
      <c r="R2475" s="8">
        <f t="shared" si="232"/>
        <v>42.553191489361701</v>
      </c>
      <c r="S2475" t="str">
        <f t="shared" si="233"/>
        <v>music</v>
      </c>
      <c r="T2475" t="str">
        <f t="shared" si="228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4">
        <f t="shared" si="229"/>
        <v>40417.011296296296</v>
      </c>
      <c r="L2476" s="14">
        <f t="shared" si="230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31"/>
        <v>1.0000360000000001</v>
      </c>
      <c r="R2476" s="8">
        <f t="shared" si="232"/>
        <v>131.58368421052631</v>
      </c>
      <c r="S2476" t="str">
        <f t="shared" si="233"/>
        <v>music</v>
      </c>
      <c r="T2476" t="str">
        <f t="shared" si="228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4">
        <f t="shared" si="229"/>
        <v>40310.287673611114</v>
      </c>
      <c r="L2477" s="14">
        <f t="shared" si="230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31"/>
        <v>1.0471999999999999</v>
      </c>
      <c r="R2477" s="8">
        <f t="shared" si="232"/>
        <v>32.320987654320987</v>
      </c>
      <c r="S2477" t="str">
        <f t="shared" si="233"/>
        <v>music</v>
      </c>
      <c r="T2477" t="str">
        <f t="shared" si="228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4">
        <f t="shared" si="229"/>
        <v>41913.328356481477</v>
      </c>
      <c r="L2478" s="14">
        <f t="shared" si="230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31"/>
        <v>1.050225</v>
      </c>
      <c r="R2478" s="8">
        <f t="shared" si="232"/>
        <v>61.103999999999999</v>
      </c>
      <c r="S2478" t="str">
        <f t="shared" si="233"/>
        <v>music</v>
      </c>
      <c r="T2478" t="str">
        <f t="shared" si="228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4">
        <f t="shared" si="229"/>
        <v>41088.691493055558</v>
      </c>
      <c r="L2479" s="14">
        <f t="shared" si="230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31"/>
        <v>1.7133333333333334</v>
      </c>
      <c r="R2479" s="8">
        <f t="shared" si="232"/>
        <v>31.341463414634145</v>
      </c>
      <c r="S2479" t="str">
        <f t="shared" si="233"/>
        <v>music</v>
      </c>
      <c r="T2479" t="str">
        <f t="shared" si="228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4">
        <f t="shared" si="229"/>
        <v>41257.950381944444</v>
      </c>
      <c r="L2480" s="14">
        <f t="shared" si="230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31"/>
        <v>1.2749999999999999</v>
      </c>
      <c r="R2480" s="8">
        <f t="shared" si="232"/>
        <v>129.1139240506329</v>
      </c>
      <c r="S2480" t="str">
        <f t="shared" si="233"/>
        <v>music</v>
      </c>
      <c r="T2480" t="str">
        <f t="shared" si="228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4">
        <f t="shared" si="229"/>
        <v>41107.726782407408</v>
      </c>
      <c r="L2481" s="14">
        <f t="shared" si="230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31"/>
        <v>1.3344333333333334</v>
      </c>
      <c r="R2481" s="8">
        <f t="shared" si="232"/>
        <v>25.020624999999999</v>
      </c>
      <c r="S2481" t="str">
        <f t="shared" si="233"/>
        <v>music</v>
      </c>
      <c r="T2481" t="str">
        <f t="shared" si="228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4">
        <f t="shared" si="229"/>
        <v>42227.936157407406</v>
      </c>
      <c r="L2482" s="14">
        <f t="shared" si="230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31"/>
        <v>1</v>
      </c>
      <c r="R2482" s="8">
        <f t="shared" si="232"/>
        <v>250</v>
      </c>
      <c r="S2482" t="str">
        <f t="shared" si="233"/>
        <v>music</v>
      </c>
      <c r="T2482" t="str">
        <f t="shared" si="228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4">
        <f t="shared" si="229"/>
        <v>40999.645925925928</v>
      </c>
      <c r="L2483" s="14">
        <f t="shared" si="230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31"/>
        <v>1.1291099999999998</v>
      </c>
      <c r="R2483" s="8">
        <f t="shared" si="232"/>
        <v>47.541473684210523</v>
      </c>
      <c r="S2483" t="str">
        <f t="shared" si="233"/>
        <v>music</v>
      </c>
      <c r="T2483" t="str">
        <f t="shared" si="228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4">
        <f t="shared" si="229"/>
        <v>40711.782210648147</v>
      </c>
      <c r="L2484" s="14">
        <f t="shared" si="230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31"/>
        <v>1.0009999999999999</v>
      </c>
      <c r="R2484" s="8">
        <f t="shared" si="232"/>
        <v>40.04</v>
      </c>
      <c r="S2484" t="str">
        <f t="shared" si="233"/>
        <v>music</v>
      </c>
      <c r="T2484" t="str">
        <f t="shared" si="228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4">
        <f t="shared" si="229"/>
        <v>40970.750034722223</v>
      </c>
      <c r="L2485" s="14">
        <f t="shared" si="230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31"/>
        <v>1.1372727272727272</v>
      </c>
      <c r="R2485" s="8">
        <f t="shared" si="232"/>
        <v>65.84210526315789</v>
      </c>
      <c r="S2485" t="str">
        <f t="shared" si="233"/>
        <v>music</v>
      </c>
      <c r="T2485" t="str">
        <f t="shared" si="228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4">
        <f t="shared" si="229"/>
        <v>40771.916701388887</v>
      </c>
      <c r="L2486" s="14">
        <f t="shared" si="230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31"/>
        <v>1.1931742857142855</v>
      </c>
      <c r="R2486" s="8">
        <f t="shared" si="232"/>
        <v>46.401222222222216</v>
      </c>
      <c r="S2486" t="str">
        <f t="shared" si="233"/>
        <v>music</v>
      </c>
      <c r="T2486" t="str">
        <f t="shared" si="228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4">
        <f t="shared" si="229"/>
        <v>40793.998599537037</v>
      </c>
      <c r="L2487" s="14">
        <f t="shared" si="230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31"/>
        <v>1.0325</v>
      </c>
      <c r="R2487" s="8">
        <f t="shared" si="232"/>
        <v>50.365853658536587</v>
      </c>
      <c r="S2487" t="str">
        <f t="shared" si="233"/>
        <v>music</v>
      </c>
      <c r="T2487" t="str">
        <f t="shared" si="228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4">
        <f t="shared" si="229"/>
        <v>40991.708055555559</v>
      </c>
      <c r="L2488" s="14">
        <f t="shared" si="230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31"/>
        <v>2.6566666666666667</v>
      </c>
      <c r="R2488" s="8">
        <f t="shared" si="232"/>
        <v>26.566666666666666</v>
      </c>
      <c r="S2488" t="str">
        <f t="shared" si="233"/>
        <v>music</v>
      </c>
      <c r="T2488" t="str">
        <f t="shared" si="228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4">
        <f t="shared" si="229"/>
        <v>41026.083298611113</v>
      </c>
      <c r="L2489" s="14">
        <f t="shared" si="230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31"/>
        <v>1.0005066666666667</v>
      </c>
      <c r="R2489" s="8">
        <f t="shared" si="232"/>
        <v>39.493684210526318</v>
      </c>
      <c r="S2489" t="str">
        <f t="shared" si="233"/>
        <v>music</v>
      </c>
      <c r="T2489" t="str">
        <f t="shared" si="228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4">
        <f t="shared" si="229"/>
        <v>40833.633194444446</v>
      </c>
      <c r="L2490" s="14">
        <f t="shared" si="230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31"/>
        <v>1.0669999999999999</v>
      </c>
      <c r="R2490" s="8">
        <f t="shared" si="232"/>
        <v>49.246153846153845</v>
      </c>
      <c r="S2490" t="str">
        <f t="shared" si="233"/>
        <v>music</v>
      </c>
      <c r="T2490" t="str">
        <f t="shared" si="228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4">
        <f t="shared" si="229"/>
        <v>41373.690266203703</v>
      </c>
      <c r="L2491" s="14">
        <f t="shared" si="230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31"/>
        <v>1.3367142857142857</v>
      </c>
      <c r="R2491" s="8">
        <f t="shared" si="232"/>
        <v>62.38</v>
      </c>
      <c r="S2491" t="str">
        <f t="shared" si="233"/>
        <v>music</v>
      </c>
      <c r="T2491" t="str">
        <f t="shared" si="228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4">
        <f t="shared" si="229"/>
        <v>41023.227731481478</v>
      </c>
      <c r="L2492" s="14">
        <f t="shared" si="230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31"/>
        <v>1.214</v>
      </c>
      <c r="R2492" s="8">
        <f t="shared" si="232"/>
        <v>37.9375</v>
      </c>
      <c r="S2492" t="str">
        <f t="shared" si="233"/>
        <v>music</v>
      </c>
      <c r="T2492" t="str">
        <f t="shared" si="228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4">
        <f t="shared" si="229"/>
        <v>40542.839282407411</v>
      </c>
      <c r="L2493" s="14">
        <f t="shared" si="230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31"/>
        <v>1.032</v>
      </c>
      <c r="R2493" s="8">
        <f t="shared" si="232"/>
        <v>51.6</v>
      </c>
      <c r="S2493" t="str">
        <f t="shared" si="233"/>
        <v>music</v>
      </c>
      <c r="T2493" t="str">
        <f t="shared" si="228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4">
        <f t="shared" si="229"/>
        <v>41024.985972222225</v>
      </c>
      <c r="L2494" s="14">
        <f t="shared" si="230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31"/>
        <v>1.25</v>
      </c>
      <c r="R2494" s="8">
        <f t="shared" si="232"/>
        <v>27.777777777777779</v>
      </c>
      <c r="S2494" t="str">
        <f t="shared" si="233"/>
        <v>music</v>
      </c>
      <c r="T2494" t="str">
        <f t="shared" si="228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4">
        <f t="shared" si="229"/>
        <v>41348.168287037035</v>
      </c>
      <c r="L2495" s="14">
        <f t="shared" si="230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31"/>
        <v>1.2869999999999999</v>
      </c>
      <c r="R2495" s="8">
        <f t="shared" si="232"/>
        <v>99.382239382239376</v>
      </c>
      <c r="S2495" t="str">
        <f t="shared" si="233"/>
        <v>music</v>
      </c>
      <c r="T2495" t="str">
        <f t="shared" si="228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4">
        <f t="shared" si="229"/>
        <v>41022.645185185182</v>
      </c>
      <c r="L2496" s="14">
        <f t="shared" si="230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31"/>
        <v>1.0100533333333332</v>
      </c>
      <c r="R2496" s="8">
        <f t="shared" si="232"/>
        <v>38.848205128205123</v>
      </c>
      <c r="S2496" t="str">
        <f t="shared" si="233"/>
        <v>music</v>
      </c>
      <c r="T2496" t="str">
        <f t="shared" si="228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4">
        <f t="shared" si="229"/>
        <v>41036.946469907409</v>
      </c>
      <c r="L2497" s="14">
        <f t="shared" si="230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31"/>
        <v>1.2753666666666665</v>
      </c>
      <c r="R2497" s="8">
        <f t="shared" si="232"/>
        <v>45.548809523809524</v>
      </c>
      <c r="S2497" t="str">
        <f t="shared" si="233"/>
        <v>music</v>
      </c>
      <c r="T2497" t="str">
        <f t="shared" si="228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4">
        <f t="shared" si="229"/>
        <v>41327.996435185189</v>
      </c>
      <c r="L2498" s="14">
        <f t="shared" si="230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231"/>
        <v>1</v>
      </c>
      <c r="R2498" s="8">
        <f t="shared" si="232"/>
        <v>600</v>
      </c>
      <c r="S2498" t="str">
        <f t="shared" si="233"/>
        <v>music</v>
      </c>
      <c r="T2498" t="str">
        <f t="shared" ref="T2498:T2561" si="234">RIGHT(P2498,LEN(P2498)-FIND("/",P2498))</f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4">
        <f t="shared" ref="K2499:K2562" si="235">(((J2499/60)/60)/24)+DATE(1970,1,1)</f>
        <v>40730.878912037035</v>
      </c>
      <c r="L2499" s="14">
        <f t="shared" ref="L2499:L2562" si="236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237">E2499/D2499</f>
        <v>1.127715</v>
      </c>
      <c r="R2499" s="8">
        <f t="shared" ref="R2499:R2562" si="238">E2499/N2499</f>
        <v>80.551071428571419</v>
      </c>
      <c r="S2499" t="str">
        <f t="shared" ref="S2499:S2562" si="239">LEFT(P2499,FIND("/",P2499)-1)</f>
        <v>music</v>
      </c>
      <c r="T2499" t="str">
        <f t="shared" si="234"/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4">
        <f t="shared" si="235"/>
        <v>42017.967442129629</v>
      </c>
      <c r="L2500" s="14">
        <f t="shared" si="236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7"/>
        <v>1.056</v>
      </c>
      <c r="R2500" s="8">
        <f t="shared" si="238"/>
        <v>52.8</v>
      </c>
      <c r="S2500" t="str">
        <f t="shared" si="239"/>
        <v>music</v>
      </c>
      <c r="T2500" t="str">
        <f t="shared" si="234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4">
        <f t="shared" si="235"/>
        <v>41226.648576388885</v>
      </c>
      <c r="L2501" s="14">
        <f t="shared" si="236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7"/>
        <v>2.0262500000000001</v>
      </c>
      <c r="R2501" s="8">
        <f t="shared" si="238"/>
        <v>47.676470588235297</v>
      </c>
      <c r="S2501" t="str">
        <f t="shared" si="239"/>
        <v>music</v>
      </c>
      <c r="T2501" t="str">
        <f t="shared" si="234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4">
        <f t="shared" si="235"/>
        <v>41053.772858796299</v>
      </c>
      <c r="L2502" s="14">
        <f t="shared" si="236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7"/>
        <v>1.1333333333333333</v>
      </c>
      <c r="R2502" s="8">
        <f t="shared" si="238"/>
        <v>23.448275862068964</v>
      </c>
      <c r="S2502" t="str">
        <f t="shared" si="239"/>
        <v>music</v>
      </c>
      <c r="T2502" t="str">
        <f t="shared" si="234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4">
        <f t="shared" si="235"/>
        <v>42244.776666666665</v>
      </c>
      <c r="L2503" s="14">
        <f t="shared" si="236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7"/>
        <v>2.5545454545454545E-2</v>
      </c>
      <c r="R2503" s="8">
        <f t="shared" si="238"/>
        <v>40.142857142857146</v>
      </c>
      <c r="S2503" t="str">
        <f t="shared" si="239"/>
        <v>food</v>
      </c>
      <c r="T2503" t="str">
        <f t="shared" si="234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4">
        <f t="shared" si="235"/>
        <v>41858.825439814813</v>
      </c>
      <c r="L2504" s="14">
        <f t="shared" si="236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7"/>
        <v>7.8181818181818181E-4</v>
      </c>
      <c r="R2504" s="8">
        <f t="shared" si="238"/>
        <v>17.2</v>
      </c>
      <c r="S2504" t="str">
        <f t="shared" si="239"/>
        <v>food</v>
      </c>
      <c r="T2504" t="str">
        <f t="shared" si="234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4">
        <f t="shared" si="235"/>
        <v>42498.899398148147</v>
      </c>
      <c r="L2505" s="14">
        <f t="shared" si="236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7"/>
        <v>0</v>
      </c>
      <c r="R2505" s="8" t="e">
        <f t="shared" si="238"/>
        <v>#DIV/0!</v>
      </c>
      <c r="S2505" t="str">
        <f t="shared" si="239"/>
        <v>food</v>
      </c>
      <c r="T2505" t="str">
        <f t="shared" si="234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4">
        <f t="shared" si="235"/>
        <v>41928.015439814815</v>
      </c>
      <c r="L2506" s="14">
        <f t="shared" si="236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7"/>
        <v>0</v>
      </c>
      <c r="R2506" s="8" t="e">
        <f t="shared" si="238"/>
        <v>#DIV/0!</v>
      </c>
      <c r="S2506" t="str">
        <f t="shared" si="239"/>
        <v>food</v>
      </c>
      <c r="T2506" t="str">
        <f t="shared" si="234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4">
        <f t="shared" si="235"/>
        <v>42047.05574074074</v>
      </c>
      <c r="L2507" s="14">
        <f t="shared" si="236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7"/>
        <v>0</v>
      </c>
      <c r="R2507" s="8" t="e">
        <f t="shared" si="238"/>
        <v>#DIV/0!</v>
      </c>
      <c r="S2507" t="str">
        <f t="shared" si="239"/>
        <v>food</v>
      </c>
      <c r="T2507" t="str">
        <f t="shared" si="234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4">
        <f t="shared" si="235"/>
        <v>42258.297094907408</v>
      </c>
      <c r="L2508" s="14">
        <f t="shared" si="236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7"/>
        <v>6.0000000000000001E-3</v>
      </c>
      <c r="R2508" s="8">
        <f t="shared" si="238"/>
        <v>15</v>
      </c>
      <c r="S2508" t="str">
        <f t="shared" si="239"/>
        <v>food</v>
      </c>
      <c r="T2508" t="str">
        <f t="shared" si="234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4">
        <f t="shared" si="235"/>
        <v>42105.072962962964</v>
      </c>
      <c r="L2509" s="14">
        <f t="shared" si="236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7"/>
        <v>0</v>
      </c>
      <c r="R2509" s="8" t="e">
        <f t="shared" si="238"/>
        <v>#DIV/0!</v>
      </c>
      <c r="S2509" t="str">
        <f t="shared" si="239"/>
        <v>food</v>
      </c>
      <c r="T2509" t="str">
        <f t="shared" si="234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4">
        <f t="shared" si="235"/>
        <v>41835.951782407406</v>
      </c>
      <c r="L2510" s="14">
        <f t="shared" si="236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7"/>
        <v>0</v>
      </c>
      <c r="R2510" s="8" t="e">
        <f t="shared" si="238"/>
        <v>#DIV/0!</v>
      </c>
      <c r="S2510" t="str">
        <f t="shared" si="239"/>
        <v>food</v>
      </c>
      <c r="T2510" t="str">
        <f t="shared" si="234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4">
        <f t="shared" si="235"/>
        <v>42058.809594907405</v>
      </c>
      <c r="L2511" s="14">
        <f t="shared" si="236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7"/>
        <v>1.0526315789473684E-2</v>
      </c>
      <c r="R2511" s="8">
        <f t="shared" si="238"/>
        <v>35.714285714285715</v>
      </c>
      <c r="S2511" t="str">
        <f t="shared" si="239"/>
        <v>food</v>
      </c>
      <c r="T2511" t="str">
        <f t="shared" si="234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4">
        <f t="shared" si="235"/>
        <v>42078.997361111105</v>
      </c>
      <c r="L2512" s="14">
        <f t="shared" si="236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7"/>
        <v>1.5E-3</v>
      </c>
      <c r="R2512" s="8">
        <f t="shared" si="238"/>
        <v>37.5</v>
      </c>
      <c r="S2512" t="str">
        <f t="shared" si="239"/>
        <v>food</v>
      </c>
      <c r="T2512" t="str">
        <f t="shared" si="234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4">
        <f t="shared" si="235"/>
        <v>42371.446909722217</v>
      </c>
      <c r="L2513" s="14">
        <f t="shared" si="236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7"/>
        <v>0</v>
      </c>
      <c r="R2513" s="8" t="e">
        <f t="shared" si="238"/>
        <v>#DIV/0!</v>
      </c>
      <c r="S2513" t="str">
        <f t="shared" si="239"/>
        <v>food</v>
      </c>
      <c r="T2513" t="str">
        <f t="shared" si="234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4">
        <f t="shared" si="235"/>
        <v>41971.876863425925</v>
      </c>
      <c r="L2514" s="14">
        <f t="shared" si="236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7"/>
        <v>0</v>
      </c>
      <c r="R2514" s="8" t="e">
        <f t="shared" si="238"/>
        <v>#DIV/0!</v>
      </c>
      <c r="S2514" t="str">
        <f t="shared" si="239"/>
        <v>food</v>
      </c>
      <c r="T2514" t="str">
        <f t="shared" si="234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4">
        <f t="shared" si="235"/>
        <v>42732.00681712963</v>
      </c>
      <c r="L2515" s="14">
        <f t="shared" si="236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7"/>
        <v>0</v>
      </c>
      <c r="R2515" s="8" t="e">
        <f t="shared" si="238"/>
        <v>#DIV/0!</v>
      </c>
      <c r="S2515" t="str">
        <f t="shared" si="239"/>
        <v>food</v>
      </c>
      <c r="T2515" t="str">
        <f t="shared" si="234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4">
        <f t="shared" si="235"/>
        <v>41854.389780092592</v>
      </c>
      <c r="L2516" s="14">
        <f t="shared" si="236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7"/>
        <v>1.7500000000000002E-2</v>
      </c>
      <c r="R2516" s="8">
        <f t="shared" si="238"/>
        <v>52.5</v>
      </c>
      <c r="S2516" t="str">
        <f t="shared" si="239"/>
        <v>food</v>
      </c>
      <c r="T2516" t="str">
        <f t="shared" si="234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4">
        <f t="shared" si="235"/>
        <v>42027.839733796296</v>
      </c>
      <c r="L2517" s="14">
        <f t="shared" si="236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7"/>
        <v>0.186</v>
      </c>
      <c r="R2517" s="8">
        <f t="shared" si="238"/>
        <v>77.5</v>
      </c>
      <c r="S2517" t="str">
        <f t="shared" si="239"/>
        <v>food</v>
      </c>
      <c r="T2517" t="str">
        <f t="shared" si="234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4">
        <f t="shared" si="235"/>
        <v>41942.653379629628</v>
      </c>
      <c r="L2518" s="14">
        <f t="shared" si="236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7"/>
        <v>0</v>
      </c>
      <c r="R2518" s="8" t="e">
        <f t="shared" si="238"/>
        <v>#DIV/0!</v>
      </c>
      <c r="S2518" t="str">
        <f t="shared" si="239"/>
        <v>food</v>
      </c>
      <c r="T2518" t="str">
        <f t="shared" si="234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4">
        <f t="shared" si="235"/>
        <v>42052.802430555559</v>
      </c>
      <c r="L2519" s="14">
        <f t="shared" si="236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7"/>
        <v>9.8166666666666666E-2</v>
      </c>
      <c r="R2519" s="8">
        <f t="shared" si="238"/>
        <v>53.545454545454547</v>
      </c>
      <c r="S2519" t="str">
        <f t="shared" si="239"/>
        <v>food</v>
      </c>
      <c r="T2519" t="str">
        <f t="shared" si="234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4">
        <f t="shared" si="235"/>
        <v>41926.680879629632</v>
      </c>
      <c r="L2520" s="14">
        <f t="shared" si="236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7"/>
        <v>0</v>
      </c>
      <c r="R2520" s="8" t="e">
        <f t="shared" si="238"/>
        <v>#DIV/0!</v>
      </c>
      <c r="S2520" t="str">
        <f t="shared" si="239"/>
        <v>food</v>
      </c>
      <c r="T2520" t="str">
        <f t="shared" si="234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4">
        <f t="shared" si="235"/>
        <v>41809.155138888891</v>
      </c>
      <c r="L2521" s="14">
        <f t="shared" si="236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7"/>
        <v>4.3333333333333331E-4</v>
      </c>
      <c r="R2521" s="8">
        <f t="shared" si="238"/>
        <v>16.25</v>
      </c>
      <c r="S2521" t="str">
        <f t="shared" si="239"/>
        <v>food</v>
      </c>
      <c r="T2521" t="str">
        <f t="shared" si="234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4">
        <f t="shared" si="235"/>
        <v>42612.600520833337</v>
      </c>
      <c r="L2522" s="14">
        <f t="shared" si="236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7"/>
        <v>0</v>
      </c>
      <c r="R2522" s="8" t="e">
        <f t="shared" si="238"/>
        <v>#DIV/0!</v>
      </c>
      <c r="S2522" t="str">
        <f t="shared" si="239"/>
        <v>food</v>
      </c>
      <c r="T2522" t="str">
        <f t="shared" si="234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4">
        <f t="shared" si="235"/>
        <v>42269.967835648145</v>
      </c>
      <c r="L2523" s="14">
        <f t="shared" si="236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7"/>
        <v>1.0948792000000001</v>
      </c>
      <c r="R2523" s="8">
        <f t="shared" si="238"/>
        <v>103.68174242424243</v>
      </c>
      <c r="S2523" t="str">
        <f t="shared" si="239"/>
        <v>music</v>
      </c>
      <c r="T2523" t="str">
        <f t="shared" si="234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4">
        <f t="shared" si="235"/>
        <v>42460.573611111111</v>
      </c>
      <c r="L2524" s="14">
        <f t="shared" si="236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7"/>
        <v>1</v>
      </c>
      <c r="R2524" s="8">
        <f t="shared" si="238"/>
        <v>185.18518518518519</v>
      </c>
      <c r="S2524" t="str">
        <f t="shared" si="239"/>
        <v>music</v>
      </c>
      <c r="T2524" t="str">
        <f t="shared" si="234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4">
        <f t="shared" si="235"/>
        <v>41930.975601851853</v>
      </c>
      <c r="L2525" s="14">
        <f t="shared" si="236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7"/>
        <v>1.5644444444444445</v>
      </c>
      <c r="R2525" s="8">
        <f t="shared" si="238"/>
        <v>54.153846153846153</v>
      </c>
      <c r="S2525" t="str">
        <f t="shared" si="239"/>
        <v>music</v>
      </c>
      <c r="T2525" t="str">
        <f t="shared" si="234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4">
        <f t="shared" si="235"/>
        <v>41961.807372685187</v>
      </c>
      <c r="L2526" s="14">
        <f t="shared" si="236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7"/>
        <v>1.016</v>
      </c>
      <c r="R2526" s="8">
        <f t="shared" si="238"/>
        <v>177.2093023255814</v>
      </c>
      <c r="S2526" t="str">
        <f t="shared" si="239"/>
        <v>music</v>
      </c>
      <c r="T2526" t="str">
        <f t="shared" si="234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4">
        <f t="shared" si="235"/>
        <v>41058.844571759262</v>
      </c>
      <c r="L2527" s="14">
        <f t="shared" si="236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7"/>
        <v>1.00325</v>
      </c>
      <c r="R2527" s="8">
        <f t="shared" si="238"/>
        <v>100.325</v>
      </c>
      <c r="S2527" t="str">
        <f t="shared" si="239"/>
        <v>music</v>
      </c>
      <c r="T2527" t="str">
        <f t="shared" si="234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4">
        <f t="shared" si="235"/>
        <v>41953.091134259259</v>
      </c>
      <c r="L2528" s="14">
        <f t="shared" si="236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7"/>
        <v>1.1294999999999999</v>
      </c>
      <c r="R2528" s="8">
        <f t="shared" si="238"/>
        <v>136.90909090909091</v>
      </c>
      <c r="S2528" t="str">
        <f t="shared" si="239"/>
        <v>music</v>
      </c>
      <c r="T2528" t="str">
        <f t="shared" si="234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4">
        <f t="shared" si="235"/>
        <v>41546.75105324074</v>
      </c>
      <c r="L2529" s="14">
        <f t="shared" si="236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7"/>
        <v>1.02125</v>
      </c>
      <c r="R2529" s="8">
        <f t="shared" si="238"/>
        <v>57.535211267605632</v>
      </c>
      <c r="S2529" t="str">
        <f t="shared" si="239"/>
        <v>music</v>
      </c>
      <c r="T2529" t="str">
        <f t="shared" si="234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4">
        <f t="shared" si="235"/>
        <v>42217.834525462968</v>
      </c>
      <c r="L2530" s="14">
        <f t="shared" si="236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7"/>
        <v>1.0724974999999999</v>
      </c>
      <c r="R2530" s="8">
        <f t="shared" si="238"/>
        <v>52.962839506172834</v>
      </c>
      <c r="S2530" t="str">
        <f t="shared" si="239"/>
        <v>music</v>
      </c>
      <c r="T2530" t="str">
        <f t="shared" si="234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4">
        <f t="shared" si="235"/>
        <v>40948.080729166664</v>
      </c>
      <c r="L2531" s="14">
        <f t="shared" si="236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7"/>
        <v>1.0428333333333333</v>
      </c>
      <c r="R2531" s="8">
        <f t="shared" si="238"/>
        <v>82.328947368421055</v>
      </c>
      <c r="S2531" t="str">
        <f t="shared" si="239"/>
        <v>music</v>
      </c>
      <c r="T2531" t="str">
        <f t="shared" si="234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4">
        <f t="shared" si="235"/>
        <v>42081.864641203705</v>
      </c>
      <c r="L2532" s="14">
        <f t="shared" si="236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7"/>
        <v>1</v>
      </c>
      <c r="R2532" s="8">
        <f t="shared" si="238"/>
        <v>135.41666666666666</v>
      </c>
      <c r="S2532" t="str">
        <f t="shared" si="239"/>
        <v>music</v>
      </c>
      <c r="T2532" t="str">
        <f t="shared" si="234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4">
        <f t="shared" si="235"/>
        <v>42208.680023148147</v>
      </c>
      <c r="L2533" s="14">
        <f t="shared" si="236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7"/>
        <v>1.004</v>
      </c>
      <c r="R2533" s="8">
        <f t="shared" si="238"/>
        <v>74.06557377049181</v>
      </c>
      <c r="S2533" t="str">
        <f t="shared" si="239"/>
        <v>music</v>
      </c>
      <c r="T2533" t="str">
        <f t="shared" si="234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4">
        <f t="shared" si="235"/>
        <v>41107.849143518521</v>
      </c>
      <c r="L2534" s="14">
        <f t="shared" si="236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7"/>
        <v>1.26125</v>
      </c>
      <c r="R2534" s="8">
        <f t="shared" si="238"/>
        <v>84.083333333333329</v>
      </c>
      <c r="S2534" t="str">
        <f t="shared" si="239"/>
        <v>music</v>
      </c>
      <c r="T2534" t="str">
        <f t="shared" si="234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4">
        <f t="shared" si="235"/>
        <v>41304.751284722224</v>
      </c>
      <c r="L2535" s="14">
        <f t="shared" si="236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7"/>
        <v>1.1066666666666667</v>
      </c>
      <c r="R2535" s="8">
        <f t="shared" si="238"/>
        <v>61.029411764705884</v>
      </c>
      <c r="S2535" t="str">
        <f t="shared" si="239"/>
        <v>music</v>
      </c>
      <c r="T2535" t="str">
        <f t="shared" si="234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4">
        <f t="shared" si="235"/>
        <v>40127.700370370374</v>
      </c>
      <c r="L2536" s="14">
        <f t="shared" si="236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7"/>
        <v>1.05</v>
      </c>
      <c r="R2536" s="8">
        <f t="shared" si="238"/>
        <v>150</v>
      </c>
      <c r="S2536" t="str">
        <f t="shared" si="239"/>
        <v>music</v>
      </c>
      <c r="T2536" t="str">
        <f t="shared" si="234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4">
        <f t="shared" si="235"/>
        <v>41943.791030092594</v>
      </c>
      <c r="L2537" s="14">
        <f t="shared" si="236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7"/>
        <v>1.03775</v>
      </c>
      <c r="R2537" s="8">
        <f t="shared" si="238"/>
        <v>266.08974358974359</v>
      </c>
      <c r="S2537" t="str">
        <f t="shared" si="239"/>
        <v>music</v>
      </c>
      <c r="T2537" t="str">
        <f t="shared" si="234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4">
        <f t="shared" si="235"/>
        <v>41464.106087962966</v>
      </c>
      <c r="L2538" s="14">
        <f t="shared" si="236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7"/>
        <v>1.1599999999999999</v>
      </c>
      <c r="R2538" s="8">
        <f t="shared" si="238"/>
        <v>7.25</v>
      </c>
      <c r="S2538" t="str">
        <f t="shared" si="239"/>
        <v>music</v>
      </c>
      <c r="T2538" t="str">
        <f t="shared" si="234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4">
        <f t="shared" si="235"/>
        <v>40696.648784722223</v>
      </c>
      <c r="L2539" s="14">
        <f t="shared" si="236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7"/>
        <v>1.1000000000000001</v>
      </c>
      <c r="R2539" s="8">
        <f t="shared" si="238"/>
        <v>100</v>
      </c>
      <c r="S2539" t="str">
        <f t="shared" si="239"/>
        <v>music</v>
      </c>
      <c r="T2539" t="str">
        <f t="shared" si="234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4">
        <f t="shared" si="235"/>
        <v>41298.509965277779</v>
      </c>
      <c r="L2540" s="14">
        <f t="shared" si="236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7"/>
        <v>1.130176111111111</v>
      </c>
      <c r="R2540" s="8">
        <f t="shared" si="238"/>
        <v>109.96308108108107</v>
      </c>
      <c r="S2540" t="str">
        <f t="shared" si="239"/>
        <v>music</v>
      </c>
      <c r="T2540" t="str">
        <f t="shared" si="234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4">
        <f t="shared" si="235"/>
        <v>41977.902222222227</v>
      </c>
      <c r="L2541" s="14">
        <f t="shared" si="236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7"/>
        <v>1.0024999999999999</v>
      </c>
      <c r="R2541" s="8">
        <f t="shared" si="238"/>
        <v>169.91525423728814</v>
      </c>
      <c r="S2541" t="str">
        <f t="shared" si="239"/>
        <v>music</v>
      </c>
      <c r="T2541" t="str">
        <f t="shared" si="234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4">
        <f t="shared" si="235"/>
        <v>40785.675011574072</v>
      </c>
      <c r="L2542" s="14">
        <f t="shared" si="236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7"/>
        <v>1.034</v>
      </c>
      <c r="R2542" s="8">
        <f t="shared" si="238"/>
        <v>95.740740740740748</v>
      </c>
      <c r="S2542" t="str">
        <f t="shared" si="239"/>
        <v>music</v>
      </c>
      <c r="T2542" t="str">
        <f t="shared" si="234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4">
        <f t="shared" si="235"/>
        <v>41483.449282407404</v>
      </c>
      <c r="L2543" s="14">
        <f t="shared" si="236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7"/>
        <v>1.0702857142857143</v>
      </c>
      <c r="R2543" s="8">
        <f t="shared" si="238"/>
        <v>59.460317460317462</v>
      </c>
      <c r="S2543" t="str">
        <f t="shared" si="239"/>
        <v>music</v>
      </c>
      <c r="T2543" t="str">
        <f t="shared" si="234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4">
        <f t="shared" si="235"/>
        <v>41509.426585648151</v>
      </c>
      <c r="L2544" s="14">
        <f t="shared" si="236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7"/>
        <v>1.0357142857142858</v>
      </c>
      <c r="R2544" s="8">
        <f t="shared" si="238"/>
        <v>55.769230769230766</v>
      </c>
      <c r="S2544" t="str">
        <f t="shared" si="239"/>
        <v>music</v>
      </c>
      <c r="T2544" t="str">
        <f t="shared" si="234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4">
        <f t="shared" si="235"/>
        <v>40514.107615740737</v>
      </c>
      <c r="L2545" s="14">
        <f t="shared" si="236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7"/>
        <v>1.5640000000000001</v>
      </c>
      <c r="R2545" s="8">
        <f t="shared" si="238"/>
        <v>30.076923076923077</v>
      </c>
      <c r="S2545" t="str">
        <f t="shared" si="239"/>
        <v>music</v>
      </c>
      <c r="T2545" t="str">
        <f t="shared" si="234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4">
        <f t="shared" si="235"/>
        <v>41068.520474537036</v>
      </c>
      <c r="L2546" s="14">
        <f t="shared" si="236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7"/>
        <v>1.0082</v>
      </c>
      <c r="R2546" s="8">
        <f t="shared" si="238"/>
        <v>88.438596491228068</v>
      </c>
      <c r="S2546" t="str">
        <f t="shared" si="239"/>
        <v>music</v>
      </c>
      <c r="T2546" t="str">
        <f t="shared" si="234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4">
        <f t="shared" si="235"/>
        <v>42027.13817129629</v>
      </c>
      <c r="L2547" s="14">
        <f t="shared" si="236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7"/>
        <v>1.9530000000000001</v>
      </c>
      <c r="R2547" s="8">
        <f t="shared" si="238"/>
        <v>64.032786885245898</v>
      </c>
      <c r="S2547" t="str">
        <f t="shared" si="239"/>
        <v>music</v>
      </c>
      <c r="T2547" t="str">
        <f t="shared" si="234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4">
        <f t="shared" si="235"/>
        <v>41524.858553240738</v>
      </c>
      <c r="L2548" s="14">
        <f t="shared" si="236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7"/>
        <v>1.1171428571428572</v>
      </c>
      <c r="R2548" s="8">
        <f t="shared" si="238"/>
        <v>60.153846153846153</v>
      </c>
      <c r="S2548" t="str">
        <f t="shared" si="239"/>
        <v>music</v>
      </c>
      <c r="T2548" t="str">
        <f t="shared" si="234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4">
        <f t="shared" si="235"/>
        <v>40973.773182870369</v>
      </c>
      <c r="L2549" s="14">
        <f t="shared" si="236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7"/>
        <v>1.1985454545454546</v>
      </c>
      <c r="R2549" s="8">
        <f t="shared" si="238"/>
        <v>49.194029850746269</v>
      </c>
      <c r="S2549" t="str">
        <f t="shared" si="239"/>
        <v>music</v>
      </c>
      <c r="T2549" t="str">
        <f t="shared" si="234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4">
        <f t="shared" si="235"/>
        <v>42618.625428240746</v>
      </c>
      <c r="L2550" s="14">
        <f t="shared" si="236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7"/>
        <v>1.0185</v>
      </c>
      <c r="R2550" s="8">
        <f t="shared" si="238"/>
        <v>165.16216216216216</v>
      </c>
      <c r="S2550" t="str">
        <f t="shared" si="239"/>
        <v>music</v>
      </c>
      <c r="T2550" t="str">
        <f t="shared" si="234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4">
        <f t="shared" si="235"/>
        <v>41390.757754629631</v>
      </c>
      <c r="L2551" s="14">
        <f t="shared" si="236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7"/>
        <v>1.0280254777070064</v>
      </c>
      <c r="R2551" s="8">
        <f t="shared" si="238"/>
        <v>43.621621621621621</v>
      </c>
      <c r="S2551" t="str">
        <f t="shared" si="239"/>
        <v>music</v>
      </c>
      <c r="T2551" t="str">
        <f t="shared" si="234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4">
        <f t="shared" si="235"/>
        <v>42228.634328703702</v>
      </c>
      <c r="L2552" s="14">
        <f t="shared" si="236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7"/>
        <v>1.0084615384615385</v>
      </c>
      <c r="R2552" s="8">
        <f t="shared" si="238"/>
        <v>43.7</v>
      </c>
      <c r="S2552" t="str">
        <f t="shared" si="239"/>
        <v>music</v>
      </c>
      <c r="T2552" t="str">
        <f t="shared" si="234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4">
        <f t="shared" si="235"/>
        <v>40961.252141203702</v>
      </c>
      <c r="L2553" s="14">
        <f t="shared" si="236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7"/>
        <v>1.0273469387755103</v>
      </c>
      <c r="R2553" s="8">
        <f t="shared" si="238"/>
        <v>67.419642857142861</v>
      </c>
      <c r="S2553" t="str">
        <f t="shared" si="239"/>
        <v>music</v>
      </c>
      <c r="T2553" t="str">
        <f t="shared" si="234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4">
        <f t="shared" si="235"/>
        <v>42769.809965277775</v>
      </c>
      <c r="L2554" s="14">
        <f t="shared" si="236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7"/>
        <v>1.0649999999999999</v>
      </c>
      <c r="R2554" s="8">
        <f t="shared" si="238"/>
        <v>177.5</v>
      </c>
      <c r="S2554" t="str">
        <f t="shared" si="239"/>
        <v>music</v>
      </c>
      <c r="T2554" t="str">
        <f t="shared" si="234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4">
        <f t="shared" si="235"/>
        <v>41113.199155092596</v>
      </c>
      <c r="L2555" s="14">
        <f t="shared" si="236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7"/>
        <v>1.5553333333333332</v>
      </c>
      <c r="R2555" s="8">
        <f t="shared" si="238"/>
        <v>38.883333333333333</v>
      </c>
      <c r="S2555" t="str">
        <f t="shared" si="239"/>
        <v>music</v>
      </c>
      <c r="T2555" t="str">
        <f t="shared" si="234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4">
        <f t="shared" si="235"/>
        <v>42125.078275462962</v>
      </c>
      <c r="L2556" s="14">
        <f t="shared" si="236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7"/>
        <v>1.228</v>
      </c>
      <c r="R2556" s="8">
        <f t="shared" si="238"/>
        <v>54.985074626865675</v>
      </c>
      <c r="S2556" t="str">
        <f t="shared" si="239"/>
        <v>music</v>
      </c>
      <c r="T2556" t="str">
        <f t="shared" si="234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4">
        <f t="shared" si="235"/>
        <v>41026.655011574076</v>
      </c>
      <c r="L2557" s="14">
        <f t="shared" si="236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7"/>
        <v>1.0734999999999999</v>
      </c>
      <c r="R2557" s="8">
        <f t="shared" si="238"/>
        <v>61.342857142857142</v>
      </c>
      <c r="S2557" t="str">
        <f t="shared" si="239"/>
        <v>music</v>
      </c>
      <c r="T2557" t="str">
        <f t="shared" si="234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4">
        <f t="shared" si="235"/>
        <v>41222.991400462961</v>
      </c>
      <c r="L2558" s="14">
        <f t="shared" si="236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7"/>
        <v>1.0550335570469798</v>
      </c>
      <c r="R2558" s="8">
        <f t="shared" si="238"/>
        <v>23.117647058823529</v>
      </c>
      <c r="S2558" t="str">
        <f t="shared" si="239"/>
        <v>music</v>
      </c>
      <c r="T2558" t="str">
        <f t="shared" si="234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4">
        <f t="shared" si="235"/>
        <v>41744.745208333334</v>
      </c>
      <c r="L2559" s="14">
        <f t="shared" si="236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7"/>
        <v>1.1844444444444444</v>
      </c>
      <c r="R2559" s="8">
        <f t="shared" si="238"/>
        <v>29.611111111111111</v>
      </c>
      <c r="S2559" t="str">
        <f t="shared" si="239"/>
        <v>music</v>
      </c>
      <c r="T2559" t="str">
        <f t="shared" si="234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4">
        <f t="shared" si="235"/>
        <v>42093.860023148154</v>
      </c>
      <c r="L2560" s="14">
        <f t="shared" si="236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7"/>
        <v>1.0888</v>
      </c>
      <c r="R2560" s="8">
        <f t="shared" si="238"/>
        <v>75.611111111111114</v>
      </c>
      <c r="S2560" t="str">
        <f t="shared" si="239"/>
        <v>music</v>
      </c>
      <c r="T2560" t="str">
        <f t="shared" si="234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4">
        <f t="shared" si="235"/>
        <v>40829.873657407406</v>
      </c>
      <c r="L2561" s="14">
        <f t="shared" si="236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7"/>
        <v>1.1125</v>
      </c>
      <c r="R2561" s="8">
        <f t="shared" si="238"/>
        <v>35.6</v>
      </c>
      <c r="S2561" t="str">
        <f t="shared" si="239"/>
        <v>music</v>
      </c>
      <c r="T2561" t="str">
        <f t="shared" si="234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4">
        <f t="shared" si="235"/>
        <v>42039.951087962967</v>
      </c>
      <c r="L2562" s="14">
        <f t="shared" si="236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237"/>
        <v>1.0009999999999999</v>
      </c>
      <c r="R2562" s="8">
        <f t="shared" si="238"/>
        <v>143</v>
      </c>
      <c r="S2562" t="str">
        <f t="shared" si="239"/>
        <v>music</v>
      </c>
      <c r="T2562" t="str">
        <f t="shared" ref="T2562:T2625" si="240">RIGHT(P2562,LEN(P2562)-FIND("/",P2562))</f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4">
        <f t="shared" ref="K2563:K2626" si="241">(((J2563/60)/60)/24)+DATE(1970,1,1)</f>
        <v>42260.528807870374</v>
      </c>
      <c r="L2563" s="14">
        <f t="shared" ref="L2563:L2626" si="24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243">E2563/D2563</f>
        <v>0</v>
      </c>
      <c r="R2563" s="8" t="e">
        <f t="shared" ref="R2563:R2626" si="244">E2563/N2563</f>
        <v>#DIV/0!</v>
      </c>
      <c r="S2563" t="str">
        <f t="shared" ref="S2563:S2626" si="245">LEFT(P2563,FIND("/",P2563)-1)</f>
        <v>food</v>
      </c>
      <c r="T2563" t="str">
        <f t="shared" si="240"/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4">
        <f t="shared" si="241"/>
        <v>42594.524756944447</v>
      </c>
      <c r="L2564" s="14">
        <f t="shared" si="242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3"/>
        <v>7.4999999999999997E-3</v>
      </c>
      <c r="R2564" s="8">
        <f t="shared" si="244"/>
        <v>25</v>
      </c>
      <c r="S2564" t="str">
        <f t="shared" si="245"/>
        <v>food</v>
      </c>
      <c r="T2564" t="str">
        <f t="shared" si="240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4">
        <f t="shared" si="241"/>
        <v>42155.139479166668</v>
      </c>
      <c r="L2565" s="14">
        <f t="shared" si="242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3"/>
        <v>0</v>
      </c>
      <c r="R2565" s="8" t="e">
        <f t="shared" si="244"/>
        <v>#DIV/0!</v>
      </c>
      <c r="S2565" t="str">
        <f t="shared" si="245"/>
        <v>food</v>
      </c>
      <c r="T2565" t="str">
        <f t="shared" si="240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4">
        <f t="shared" si="241"/>
        <v>41822.040497685186</v>
      </c>
      <c r="L2566" s="14">
        <f t="shared" si="242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3"/>
        <v>0</v>
      </c>
      <c r="R2566" s="8" t="e">
        <f t="shared" si="244"/>
        <v>#DIV/0!</v>
      </c>
      <c r="S2566" t="str">
        <f t="shared" si="245"/>
        <v>food</v>
      </c>
      <c r="T2566" t="str">
        <f t="shared" si="240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4">
        <f t="shared" si="241"/>
        <v>42440.650335648148</v>
      </c>
      <c r="L2567" s="14">
        <f t="shared" si="242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3"/>
        <v>0.01</v>
      </c>
      <c r="R2567" s="8">
        <f t="shared" si="244"/>
        <v>100</v>
      </c>
      <c r="S2567" t="str">
        <f t="shared" si="245"/>
        <v>food</v>
      </c>
      <c r="T2567" t="str">
        <f t="shared" si="240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4">
        <f t="shared" si="241"/>
        <v>41842.980879629627</v>
      </c>
      <c r="L2568" s="14">
        <f t="shared" si="242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3"/>
        <v>0</v>
      </c>
      <c r="R2568" s="8" t="e">
        <f t="shared" si="244"/>
        <v>#DIV/0!</v>
      </c>
      <c r="S2568" t="str">
        <f t="shared" si="245"/>
        <v>food</v>
      </c>
      <c r="T2568" t="str">
        <f t="shared" si="240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4">
        <f t="shared" si="241"/>
        <v>42087.878912037035</v>
      </c>
      <c r="L2569" s="14">
        <f t="shared" si="242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3"/>
        <v>2.6666666666666666E-3</v>
      </c>
      <c r="R2569" s="8">
        <f t="shared" si="244"/>
        <v>60</v>
      </c>
      <c r="S2569" t="str">
        <f t="shared" si="245"/>
        <v>food</v>
      </c>
      <c r="T2569" t="str">
        <f t="shared" si="240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4">
        <f t="shared" si="241"/>
        <v>42584.666597222225</v>
      </c>
      <c r="L2570" s="14">
        <f t="shared" si="242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3"/>
        <v>5.0000000000000001E-3</v>
      </c>
      <c r="R2570" s="8">
        <f t="shared" si="244"/>
        <v>50</v>
      </c>
      <c r="S2570" t="str">
        <f t="shared" si="245"/>
        <v>food</v>
      </c>
      <c r="T2570" t="str">
        <f t="shared" si="240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4">
        <f t="shared" si="241"/>
        <v>42234.105462962965</v>
      </c>
      <c r="L2571" s="14">
        <f t="shared" si="242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3"/>
        <v>2.2307692307692306E-2</v>
      </c>
      <c r="R2571" s="8">
        <f t="shared" si="244"/>
        <v>72.5</v>
      </c>
      <c r="S2571" t="str">
        <f t="shared" si="245"/>
        <v>food</v>
      </c>
      <c r="T2571" t="str">
        <f t="shared" si="240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4">
        <f t="shared" si="241"/>
        <v>42744.903182870374</v>
      </c>
      <c r="L2572" s="14">
        <f t="shared" si="242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3"/>
        <v>8.4285714285714294E-3</v>
      </c>
      <c r="R2572" s="8">
        <f t="shared" si="244"/>
        <v>29.5</v>
      </c>
      <c r="S2572" t="str">
        <f t="shared" si="245"/>
        <v>food</v>
      </c>
      <c r="T2572" t="str">
        <f t="shared" si="240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4">
        <f t="shared" si="241"/>
        <v>42449.341678240744</v>
      </c>
      <c r="L2573" s="14">
        <f t="shared" si="242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3"/>
        <v>2.5000000000000001E-3</v>
      </c>
      <c r="R2573" s="8">
        <f t="shared" si="244"/>
        <v>62.5</v>
      </c>
      <c r="S2573" t="str">
        <f t="shared" si="245"/>
        <v>food</v>
      </c>
      <c r="T2573" t="str">
        <f t="shared" si="240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4">
        <f t="shared" si="241"/>
        <v>42077.119409722218</v>
      </c>
      <c r="L2574" s="14">
        <f t="shared" si="242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3"/>
        <v>0</v>
      </c>
      <c r="R2574" s="8" t="e">
        <f t="shared" si="244"/>
        <v>#DIV/0!</v>
      </c>
      <c r="S2574" t="str">
        <f t="shared" si="245"/>
        <v>food</v>
      </c>
      <c r="T2574" t="str">
        <f t="shared" si="240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4">
        <f t="shared" si="241"/>
        <v>41829.592002314814</v>
      </c>
      <c r="L2575" s="14">
        <f t="shared" si="242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3"/>
        <v>0</v>
      </c>
      <c r="R2575" s="8" t="e">
        <f t="shared" si="244"/>
        <v>#DIV/0!</v>
      </c>
      <c r="S2575" t="str">
        <f t="shared" si="245"/>
        <v>food</v>
      </c>
      <c r="T2575" t="str">
        <f t="shared" si="240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4">
        <f t="shared" si="241"/>
        <v>42487.825752314813</v>
      </c>
      <c r="L2576" s="14">
        <f t="shared" si="242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3"/>
        <v>0</v>
      </c>
      <c r="R2576" s="8" t="e">
        <f t="shared" si="244"/>
        <v>#DIV/0!</v>
      </c>
      <c r="S2576" t="str">
        <f t="shared" si="245"/>
        <v>food</v>
      </c>
      <c r="T2576" t="str">
        <f t="shared" si="240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4">
        <f t="shared" si="241"/>
        <v>41986.108726851846</v>
      </c>
      <c r="L2577" s="14">
        <f t="shared" si="242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3"/>
        <v>0</v>
      </c>
      <c r="R2577" s="8" t="e">
        <f t="shared" si="244"/>
        <v>#DIV/0!</v>
      </c>
      <c r="S2577" t="str">
        <f t="shared" si="245"/>
        <v>food</v>
      </c>
      <c r="T2577" t="str">
        <f t="shared" si="240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4">
        <f t="shared" si="241"/>
        <v>42060.00980324074</v>
      </c>
      <c r="L2578" s="14">
        <f t="shared" si="242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3"/>
        <v>0</v>
      </c>
      <c r="R2578" s="8" t="e">
        <f t="shared" si="244"/>
        <v>#DIV/0!</v>
      </c>
      <c r="S2578" t="str">
        <f t="shared" si="245"/>
        <v>food</v>
      </c>
      <c r="T2578" t="str">
        <f t="shared" si="240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4">
        <f t="shared" si="241"/>
        <v>41830.820567129631</v>
      </c>
      <c r="L2579" s="14">
        <f t="shared" si="242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3"/>
        <v>0</v>
      </c>
      <c r="R2579" s="8" t="e">
        <f t="shared" si="244"/>
        <v>#DIV/0!</v>
      </c>
      <c r="S2579" t="str">
        <f t="shared" si="245"/>
        <v>food</v>
      </c>
      <c r="T2579" t="str">
        <f t="shared" si="240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4">
        <f t="shared" si="241"/>
        <v>42238.022905092599</v>
      </c>
      <c r="L2580" s="14">
        <f t="shared" si="242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3"/>
        <v>0</v>
      </c>
      <c r="R2580" s="8" t="e">
        <f t="shared" si="244"/>
        <v>#DIV/0!</v>
      </c>
      <c r="S2580" t="str">
        <f t="shared" si="245"/>
        <v>food</v>
      </c>
      <c r="T2580" t="str">
        <f t="shared" si="240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4">
        <f t="shared" si="241"/>
        <v>41837.829895833333</v>
      </c>
      <c r="L2581" s="14">
        <f t="shared" si="242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3"/>
        <v>1.3849999999999999E-3</v>
      </c>
      <c r="R2581" s="8">
        <f t="shared" si="244"/>
        <v>23.083333333333332</v>
      </c>
      <c r="S2581" t="str">
        <f t="shared" si="245"/>
        <v>food</v>
      </c>
      <c r="T2581" t="str">
        <f t="shared" si="240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4">
        <f t="shared" si="241"/>
        <v>42110.326423611114</v>
      </c>
      <c r="L2582" s="14">
        <f t="shared" si="242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3"/>
        <v>6.0000000000000001E-3</v>
      </c>
      <c r="R2582" s="8">
        <f t="shared" si="244"/>
        <v>25.5</v>
      </c>
      <c r="S2582" t="str">
        <f t="shared" si="245"/>
        <v>food</v>
      </c>
      <c r="T2582" t="str">
        <f t="shared" si="240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4">
        <f t="shared" si="241"/>
        <v>42294.628449074073</v>
      </c>
      <c r="L2583" s="14">
        <f t="shared" si="242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3"/>
        <v>0.106</v>
      </c>
      <c r="R2583" s="8">
        <f t="shared" si="244"/>
        <v>48.18181818181818</v>
      </c>
      <c r="S2583" t="str">
        <f t="shared" si="245"/>
        <v>food</v>
      </c>
      <c r="T2583" t="str">
        <f t="shared" si="240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4">
        <f t="shared" si="241"/>
        <v>42642.988819444443</v>
      </c>
      <c r="L2584" s="14">
        <f t="shared" si="242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3"/>
        <v>1.1111111111111112E-5</v>
      </c>
      <c r="R2584" s="8">
        <f t="shared" si="244"/>
        <v>1</v>
      </c>
      <c r="S2584" t="str">
        <f t="shared" si="245"/>
        <v>food</v>
      </c>
      <c r="T2584" t="str">
        <f t="shared" si="240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4">
        <f t="shared" si="241"/>
        <v>42019.76944444445</v>
      </c>
      <c r="L2585" s="14">
        <f t="shared" si="242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3"/>
        <v>5.0000000000000001E-3</v>
      </c>
      <c r="R2585" s="8">
        <f t="shared" si="244"/>
        <v>1</v>
      </c>
      <c r="S2585" t="str">
        <f t="shared" si="245"/>
        <v>food</v>
      </c>
      <c r="T2585" t="str">
        <f t="shared" si="240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4">
        <f t="shared" si="241"/>
        <v>42140.173252314817</v>
      </c>
      <c r="L2586" s="14">
        <f t="shared" si="242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3"/>
        <v>0</v>
      </c>
      <c r="R2586" s="8" t="e">
        <f t="shared" si="244"/>
        <v>#DIV/0!</v>
      </c>
      <c r="S2586" t="str">
        <f t="shared" si="245"/>
        <v>food</v>
      </c>
      <c r="T2586" t="str">
        <f t="shared" si="240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4">
        <f t="shared" si="241"/>
        <v>41795.963333333333</v>
      </c>
      <c r="L2587" s="14">
        <f t="shared" si="242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3"/>
        <v>1.6666666666666668E-3</v>
      </c>
      <c r="R2587" s="8">
        <f t="shared" si="244"/>
        <v>50</v>
      </c>
      <c r="S2587" t="str">
        <f t="shared" si="245"/>
        <v>food</v>
      </c>
      <c r="T2587" t="str">
        <f t="shared" si="240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4">
        <f t="shared" si="241"/>
        <v>42333.330277777779</v>
      </c>
      <c r="L2588" s="14">
        <f t="shared" si="242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3"/>
        <v>1.6666666666666668E-3</v>
      </c>
      <c r="R2588" s="8">
        <f t="shared" si="244"/>
        <v>5</v>
      </c>
      <c r="S2588" t="str">
        <f t="shared" si="245"/>
        <v>food</v>
      </c>
      <c r="T2588" t="str">
        <f t="shared" si="240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4">
        <f t="shared" si="241"/>
        <v>42338.675381944442</v>
      </c>
      <c r="L2589" s="14">
        <f t="shared" si="242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3"/>
        <v>2.4340000000000001E-2</v>
      </c>
      <c r="R2589" s="8">
        <f t="shared" si="244"/>
        <v>202.83333333333334</v>
      </c>
      <c r="S2589" t="str">
        <f t="shared" si="245"/>
        <v>food</v>
      </c>
      <c r="T2589" t="str">
        <f t="shared" si="240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4">
        <f t="shared" si="241"/>
        <v>42042.676226851851</v>
      </c>
      <c r="L2590" s="14">
        <f t="shared" si="242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3"/>
        <v>3.8833333333333331E-2</v>
      </c>
      <c r="R2590" s="8">
        <f t="shared" si="244"/>
        <v>29.125</v>
      </c>
      <c r="S2590" t="str">
        <f t="shared" si="245"/>
        <v>food</v>
      </c>
      <c r="T2590" t="str">
        <f t="shared" si="240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4">
        <f t="shared" si="241"/>
        <v>42422.536192129628</v>
      </c>
      <c r="L2591" s="14">
        <f t="shared" si="242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3"/>
        <v>1E-4</v>
      </c>
      <c r="R2591" s="8">
        <f t="shared" si="244"/>
        <v>5</v>
      </c>
      <c r="S2591" t="str">
        <f t="shared" si="245"/>
        <v>food</v>
      </c>
      <c r="T2591" t="str">
        <f t="shared" si="240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4">
        <f t="shared" si="241"/>
        <v>42388.589085648149</v>
      </c>
      <c r="L2592" s="14">
        <f t="shared" si="242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3"/>
        <v>0</v>
      </c>
      <c r="R2592" s="8" t="e">
        <f t="shared" si="244"/>
        <v>#DIV/0!</v>
      </c>
      <c r="S2592" t="str">
        <f t="shared" si="245"/>
        <v>food</v>
      </c>
      <c r="T2592" t="str">
        <f t="shared" si="240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4">
        <f t="shared" si="241"/>
        <v>42382.906527777777</v>
      </c>
      <c r="L2593" s="14">
        <f t="shared" si="242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3"/>
        <v>1.7333333333333333E-2</v>
      </c>
      <c r="R2593" s="8">
        <f t="shared" si="244"/>
        <v>13</v>
      </c>
      <c r="S2593" t="str">
        <f t="shared" si="245"/>
        <v>food</v>
      </c>
      <c r="T2593" t="str">
        <f t="shared" si="240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4">
        <f t="shared" si="241"/>
        <v>41887.801168981481</v>
      </c>
      <c r="L2594" s="14">
        <f t="shared" si="242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3"/>
        <v>1.6666666666666668E-3</v>
      </c>
      <c r="R2594" s="8">
        <f t="shared" si="244"/>
        <v>50</v>
      </c>
      <c r="S2594" t="str">
        <f t="shared" si="245"/>
        <v>food</v>
      </c>
      <c r="T2594" t="str">
        <f t="shared" si="240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4">
        <f t="shared" si="241"/>
        <v>42089.84520833334</v>
      </c>
      <c r="L2595" s="14">
        <f t="shared" si="242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3"/>
        <v>0</v>
      </c>
      <c r="R2595" s="8" t="e">
        <f t="shared" si="244"/>
        <v>#DIV/0!</v>
      </c>
      <c r="S2595" t="str">
        <f t="shared" si="245"/>
        <v>food</v>
      </c>
      <c r="T2595" t="str">
        <f t="shared" si="240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4">
        <f t="shared" si="241"/>
        <v>41828.967916666668</v>
      </c>
      <c r="L2596" s="14">
        <f t="shared" si="242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3"/>
        <v>1.2500000000000001E-5</v>
      </c>
      <c r="R2596" s="8">
        <f t="shared" si="244"/>
        <v>1</v>
      </c>
      <c r="S2596" t="str">
        <f t="shared" si="245"/>
        <v>food</v>
      </c>
      <c r="T2596" t="str">
        <f t="shared" si="240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4">
        <f t="shared" si="241"/>
        <v>42760.244212962964</v>
      </c>
      <c r="L2597" s="14">
        <f t="shared" si="242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3"/>
        <v>0.12166666666666667</v>
      </c>
      <c r="R2597" s="8">
        <f t="shared" si="244"/>
        <v>96.05263157894737</v>
      </c>
      <c r="S2597" t="str">
        <f t="shared" si="245"/>
        <v>food</v>
      </c>
      <c r="T2597" t="str">
        <f t="shared" si="240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4">
        <f t="shared" si="241"/>
        <v>41828.664456018516</v>
      </c>
      <c r="L2598" s="14">
        <f t="shared" si="242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3"/>
        <v>0.23588571428571428</v>
      </c>
      <c r="R2598" s="8">
        <f t="shared" si="244"/>
        <v>305.77777777777777</v>
      </c>
      <c r="S2598" t="str">
        <f t="shared" si="245"/>
        <v>food</v>
      </c>
      <c r="T2598" t="str">
        <f t="shared" si="240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4">
        <f t="shared" si="241"/>
        <v>42510.341631944444</v>
      </c>
      <c r="L2599" s="14">
        <f t="shared" si="242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3"/>
        <v>5.6666666666666664E-2</v>
      </c>
      <c r="R2599" s="8">
        <f t="shared" si="244"/>
        <v>12.142857142857142</v>
      </c>
      <c r="S2599" t="str">
        <f t="shared" si="245"/>
        <v>food</v>
      </c>
      <c r="T2599" t="str">
        <f t="shared" si="240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4">
        <f t="shared" si="241"/>
        <v>42240.840289351851</v>
      </c>
      <c r="L2600" s="14">
        <f t="shared" si="242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3"/>
        <v>0.39</v>
      </c>
      <c r="R2600" s="8">
        <f t="shared" si="244"/>
        <v>83.571428571428569</v>
      </c>
      <c r="S2600" t="str">
        <f t="shared" si="245"/>
        <v>food</v>
      </c>
      <c r="T2600" t="str">
        <f t="shared" si="240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4">
        <f t="shared" si="241"/>
        <v>41809.754016203704</v>
      </c>
      <c r="L2601" s="14">
        <f t="shared" si="242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3"/>
        <v>9.9546510341776348E-3</v>
      </c>
      <c r="R2601" s="8">
        <f t="shared" si="244"/>
        <v>18</v>
      </c>
      <c r="S2601" t="str">
        <f t="shared" si="245"/>
        <v>food</v>
      </c>
      <c r="T2601" t="str">
        <f t="shared" si="240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4">
        <f t="shared" si="241"/>
        <v>42394.900462962964</v>
      </c>
      <c r="L2602" s="14">
        <f t="shared" si="242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3"/>
        <v>6.9320000000000007E-2</v>
      </c>
      <c r="R2602" s="8">
        <f t="shared" si="244"/>
        <v>115.53333333333333</v>
      </c>
      <c r="S2602" t="str">
        <f t="shared" si="245"/>
        <v>food</v>
      </c>
      <c r="T2602" t="str">
        <f t="shared" si="240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4">
        <f t="shared" si="241"/>
        <v>41150.902187499996</v>
      </c>
      <c r="L2603" s="14">
        <f t="shared" si="242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3"/>
        <v>6.6139999999999999</v>
      </c>
      <c r="R2603" s="8">
        <f t="shared" si="244"/>
        <v>21.900662251655628</v>
      </c>
      <c r="S2603" t="str">
        <f t="shared" si="245"/>
        <v>technology</v>
      </c>
      <c r="T2603" t="str">
        <f t="shared" si="240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4">
        <f t="shared" si="241"/>
        <v>41915.747314814813</v>
      </c>
      <c r="L2604" s="14">
        <f t="shared" si="242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3"/>
        <v>3.2609166666666667</v>
      </c>
      <c r="R2604" s="8">
        <f t="shared" si="244"/>
        <v>80.022494887525568</v>
      </c>
      <c r="S2604" t="str">
        <f t="shared" si="245"/>
        <v>technology</v>
      </c>
      <c r="T2604" t="str">
        <f t="shared" si="240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4">
        <f t="shared" si="241"/>
        <v>41617.912662037037</v>
      </c>
      <c r="L2605" s="14">
        <f t="shared" si="242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3"/>
        <v>1.0148571428571429</v>
      </c>
      <c r="R2605" s="8">
        <f t="shared" si="244"/>
        <v>35.520000000000003</v>
      </c>
      <c r="S2605" t="str">
        <f t="shared" si="245"/>
        <v>technology</v>
      </c>
      <c r="T2605" t="str">
        <f t="shared" si="240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4">
        <f t="shared" si="241"/>
        <v>40998.051192129627</v>
      </c>
      <c r="L2606" s="14">
        <f t="shared" si="242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3"/>
        <v>1.0421799999999999</v>
      </c>
      <c r="R2606" s="8">
        <f t="shared" si="244"/>
        <v>64.933333333333323</v>
      </c>
      <c r="S2606" t="str">
        <f t="shared" si="245"/>
        <v>technology</v>
      </c>
      <c r="T2606" t="str">
        <f t="shared" si="240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4">
        <f t="shared" si="241"/>
        <v>42508.541550925926</v>
      </c>
      <c r="L2607" s="14">
        <f t="shared" si="242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3"/>
        <v>1.0742157000000001</v>
      </c>
      <c r="R2607" s="8">
        <f t="shared" si="244"/>
        <v>60.965703745743475</v>
      </c>
      <c r="S2607" t="str">
        <f t="shared" si="245"/>
        <v>technology</v>
      </c>
      <c r="T2607" t="str">
        <f t="shared" si="240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4">
        <f t="shared" si="241"/>
        <v>41726.712754629632</v>
      </c>
      <c r="L2608" s="14">
        <f t="shared" si="242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3"/>
        <v>1.1005454545454545</v>
      </c>
      <c r="R2608" s="8">
        <f t="shared" si="244"/>
        <v>31.444155844155844</v>
      </c>
      <c r="S2608" t="str">
        <f t="shared" si="245"/>
        <v>technology</v>
      </c>
      <c r="T2608" t="str">
        <f t="shared" si="240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4">
        <f t="shared" si="241"/>
        <v>42184.874675925923</v>
      </c>
      <c r="L2609" s="14">
        <f t="shared" si="242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3"/>
        <v>4.077</v>
      </c>
      <c r="R2609" s="8">
        <f t="shared" si="244"/>
        <v>81.949748743718587</v>
      </c>
      <c r="S2609" t="str">
        <f t="shared" si="245"/>
        <v>technology</v>
      </c>
      <c r="T2609" t="str">
        <f t="shared" si="240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4">
        <f t="shared" si="241"/>
        <v>42767.801712962959</v>
      </c>
      <c r="L2610" s="14">
        <f t="shared" si="242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3"/>
        <v>2.2392500000000002</v>
      </c>
      <c r="R2610" s="8">
        <f t="shared" si="244"/>
        <v>58.92763157894737</v>
      </c>
      <c r="S2610" t="str">
        <f t="shared" si="245"/>
        <v>technology</v>
      </c>
      <c r="T2610" t="str">
        <f t="shared" si="240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4">
        <f t="shared" si="241"/>
        <v>41075.237858796296</v>
      </c>
      <c r="L2611" s="14">
        <f t="shared" si="242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3"/>
        <v>3.038011142857143</v>
      </c>
      <c r="R2611" s="8">
        <f t="shared" si="244"/>
        <v>157.29347633136095</v>
      </c>
      <c r="S2611" t="str">
        <f t="shared" si="245"/>
        <v>technology</v>
      </c>
      <c r="T2611" t="str">
        <f t="shared" si="240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4">
        <f t="shared" si="241"/>
        <v>42564.881076388891</v>
      </c>
      <c r="L2612" s="14">
        <f t="shared" si="242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3"/>
        <v>1.4132510432681749</v>
      </c>
      <c r="R2612" s="8">
        <f t="shared" si="244"/>
        <v>55.758509532062391</v>
      </c>
      <c r="S2612" t="str">
        <f t="shared" si="245"/>
        <v>technology</v>
      </c>
      <c r="T2612" t="str">
        <f t="shared" si="240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4">
        <f t="shared" si="241"/>
        <v>42704.335810185185</v>
      </c>
      <c r="L2613" s="14">
        <f t="shared" si="242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3"/>
        <v>27.906363636363636</v>
      </c>
      <c r="R2613" s="8">
        <f t="shared" si="244"/>
        <v>83.802893802893806</v>
      </c>
      <c r="S2613" t="str">
        <f t="shared" si="245"/>
        <v>technology</v>
      </c>
      <c r="T2613" t="str">
        <f t="shared" si="240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4">
        <f t="shared" si="241"/>
        <v>41982.143171296295</v>
      </c>
      <c r="L2614" s="14">
        <f t="shared" si="242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3"/>
        <v>1.7176130000000001</v>
      </c>
      <c r="R2614" s="8">
        <f t="shared" si="244"/>
        <v>58.422210884353746</v>
      </c>
      <c r="S2614" t="str">
        <f t="shared" si="245"/>
        <v>technology</v>
      </c>
      <c r="T2614" t="str">
        <f t="shared" si="240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4">
        <f t="shared" si="241"/>
        <v>41143.81821759259</v>
      </c>
      <c r="L2615" s="14">
        <f t="shared" si="242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3"/>
        <v>1.0101333333333333</v>
      </c>
      <c r="R2615" s="8">
        <f t="shared" si="244"/>
        <v>270.57142857142856</v>
      </c>
      <c r="S2615" t="str">
        <f t="shared" si="245"/>
        <v>technology</v>
      </c>
      <c r="T2615" t="str">
        <f t="shared" si="240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4">
        <f t="shared" si="241"/>
        <v>41730.708472222221</v>
      </c>
      <c r="L2616" s="14">
        <f t="shared" si="242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3"/>
        <v>1.02</v>
      </c>
      <c r="R2616" s="8">
        <f t="shared" si="244"/>
        <v>107.1</v>
      </c>
      <c r="S2616" t="str">
        <f t="shared" si="245"/>
        <v>technology</v>
      </c>
      <c r="T2616" t="str">
        <f t="shared" si="240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4">
        <f t="shared" si="241"/>
        <v>42453.49726851852</v>
      </c>
      <c r="L2617" s="14">
        <f t="shared" si="242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3"/>
        <v>1.6976511744127936</v>
      </c>
      <c r="R2617" s="8">
        <f t="shared" si="244"/>
        <v>47.180555555555557</v>
      </c>
      <c r="S2617" t="str">
        <f t="shared" si="245"/>
        <v>technology</v>
      </c>
      <c r="T2617" t="str">
        <f t="shared" si="240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4">
        <f t="shared" si="241"/>
        <v>42211.99454861111</v>
      </c>
      <c r="L2618" s="14">
        <f t="shared" si="242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3"/>
        <v>1.14534</v>
      </c>
      <c r="R2618" s="8">
        <f t="shared" si="244"/>
        <v>120.30882352941177</v>
      </c>
      <c r="S2618" t="str">
        <f t="shared" si="245"/>
        <v>technology</v>
      </c>
      <c r="T2618" t="str">
        <f t="shared" si="240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4">
        <f t="shared" si="241"/>
        <v>41902.874432870369</v>
      </c>
      <c r="L2619" s="14">
        <f t="shared" si="242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3"/>
        <v>8.7759999999999998</v>
      </c>
      <c r="R2619" s="8">
        <f t="shared" si="244"/>
        <v>27.59748427672956</v>
      </c>
      <c r="S2619" t="str">
        <f t="shared" si="245"/>
        <v>technology</v>
      </c>
      <c r="T2619" t="str">
        <f t="shared" si="240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4">
        <f t="shared" si="241"/>
        <v>42279.792372685188</v>
      </c>
      <c r="L2620" s="14">
        <f t="shared" si="242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3"/>
        <v>1.0538666666666667</v>
      </c>
      <c r="R2620" s="8">
        <f t="shared" si="244"/>
        <v>205.2987012987013</v>
      </c>
      <c r="S2620" t="str">
        <f t="shared" si="245"/>
        <v>technology</v>
      </c>
      <c r="T2620" t="str">
        <f t="shared" si="240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4">
        <f t="shared" si="241"/>
        <v>42273.884305555555</v>
      </c>
      <c r="L2621" s="14">
        <f t="shared" si="242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3"/>
        <v>1.8839999999999999</v>
      </c>
      <c r="R2621" s="8">
        <f t="shared" si="244"/>
        <v>35.547169811320757</v>
      </c>
      <c r="S2621" t="str">
        <f t="shared" si="245"/>
        <v>technology</v>
      </c>
      <c r="T2621" t="str">
        <f t="shared" si="240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4">
        <f t="shared" si="241"/>
        <v>42251.16715277778</v>
      </c>
      <c r="L2622" s="14">
        <f t="shared" si="242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3"/>
        <v>1.436523076923077</v>
      </c>
      <c r="R2622" s="8">
        <f t="shared" si="244"/>
        <v>74.639488409272587</v>
      </c>
      <c r="S2622" t="str">
        <f t="shared" si="245"/>
        <v>technology</v>
      </c>
      <c r="T2622" t="str">
        <f t="shared" si="240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4">
        <f t="shared" si="241"/>
        <v>42115.74754629629</v>
      </c>
      <c r="L2623" s="14">
        <f t="shared" si="242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3"/>
        <v>1.4588000000000001</v>
      </c>
      <c r="R2623" s="8">
        <f t="shared" si="244"/>
        <v>47.058064516129029</v>
      </c>
      <c r="S2623" t="str">
        <f t="shared" si="245"/>
        <v>technology</v>
      </c>
      <c r="T2623" t="str">
        <f t="shared" si="240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4">
        <f t="shared" si="241"/>
        <v>42689.74324074074</v>
      </c>
      <c r="L2624" s="14">
        <f t="shared" si="242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3"/>
        <v>1.3118399999999999</v>
      </c>
      <c r="R2624" s="8">
        <f t="shared" si="244"/>
        <v>26.591351351351353</v>
      </c>
      <c r="S2624" t="str">
        <f t="shared" si="245"/>
        <v>technology</v>
      </c>
      <c r="T2624" t="str">
        <f t="shared" si="240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4">
        <f t="shared" si="241"/>
        <v>42692.256550925929</v>
      </c>
      <c r="L2625" s="14">
        <f t="shared" si="242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3"/>
        <v>1.1399999999999999</v>
      </c>
      <c r="R2625" s="8">
        <f t="shared" si="244"/>
        <v>36.774193548387096</v>
      </c>
      <c r="S2625" t="str">
        <f t="shared" si="245"/>
        <v>technology</v>
      </c>
      <c r="T2625" t="str">
        <f t="shared" si="240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4">
        <f t="shared" si="241"/>
        <v>41144.42155092593</v>
      </c>
      <c r="L2626" s="14">
        <f t="shared" si="242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243"/>
        <v>13.794206249999998</v>
      </c>
      <c r="R2626" s="8">
        <f t="shared" si="244"/>
        <v>31.820544982698959</v>
      </c>
      <c r="S2626" t="str">
        <f t="shared" si="245"/>
        <v>technology</v>
      </c>
      <c r="T2626" t="str">
        <f t="shared" ref="T2626:T2689" si="246">RIGHT(P2626,LEN(P2626)-FIND("/",P2626))</f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4">
        <f t="shared" ref="K2627:K2690" si="247">(((J2627/60)/60)/24)+DATE(1970,1,1)</f>
        <v>42658.810277777782</v>
      </c>
      <c r="L2627" s="14">
        <f t="shared" ref="L2627:L2690" si="248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249">E2627/D2627</f>
        <v>9.56</v>
      </c>
      <c r="R2627" s="8">
        <f t="shared" ref="R2627:R2690" si="250">E2627/N2627</f>
        <v>27.576923076923077</v>
      </c>
      <c r="S2627" t="str">
        <f t="shared" ref="S2627:S2690" si="251">LEFT(P2627,FIND("/",P2627)-1)</f>
        <v>technology</v>
      </c>
      <c r="T2627" t="str">
        <f t="shared" si="246"/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4">
        <f t="shared" si="247"/>
        <v>42128.628113425926</v>
      </c>
      <c r="L2628" s="14">
        <f t="shared" si="248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9"/>
        <v>1.1200000000000001</v>
      </c>
      <c r="R2628" s="8">
        <f t="shared" si="250"/>
        <v>56</v>
      </c>
      <c r="S2628" t="str">
        <f t="shared" si="251"/>
        <v>technology</v>
      </c>
      <c r="T2628" t="str">
        <f t="shared" si="246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4">
        <f t="shared" si="247"/>
        <v>42304.829409722224</v>
      </c>
      <c r="L2629" s="14">
        <f t="shared" si="248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9"/>
        <v>6.4666666666666668</v>
      </c>
      <c r="R2629" s="8">
        <f t="shared" si="250"/>
        <v>21.555555555555557</v>
      </c>
      <c r="S2629" t="str">
        <f t="shared" si="251"/>
        <v>technology</v>
      </c>
      <c r="T2629" t="str">
        <f t="shared" si="246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4">
        <f t="shared" si="247"/>
        <v>41953.966053240743</v>
      </c>
      <c r="L2630" s="14">
        <f t="shared" si="248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9"/>
        <v>1.1036948748510131</v>
      </c>
      <c r="R2630" s="8">
        <f t="shared" si="250"/>
        <v>44.095238095238095</v>
      </c>
      <c r="S2630" t="str">
        <f t="shared" si="251"/>
        <v>technology</v>
      </c>
      <c r="T2630" t="str">
        <f t="shared" si="246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4">
        <f t="shared" si="247"/>
        <v>42108.538449074069</v>
      </c>
      <c r="L2631" s="14">
        <f t="shared" si="248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9"/>
        <v>1.2774000000000001</v>
      </c>
      <c r="R2631" s="8">
        <f t="shared" si="250"/>
        <v>63.87</v>
      </c>
      <c r="S2631" t="str">
        <f t="shared" si="251"/>
        <v>technology</v>
      </c>
      <c r="T2631" t="str">
        <f t="shared" si="246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4">
        <f t="shared" si="247"/>
        <v>42524.105462962965</v>
      </c>
      <c r="L2632" s="14">
        <f t="shared" si="248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9"/>
        <v>1.579</v>
      </c>
      <c r="R2632" s="8">
        <f t="shared" si="250"/>
        <v>38.987654320987652</v>
      </c>
      <c r="S2632" t="str">
        <f t="shared" si="251"/>
        <v>technology</v>
      </c>
      <c r="T2632" t="str">
        <f t="shared" si="246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4">
        <f t="shared" si="247"/>
        <v>42218.169293981482</v>
      </c>
      <c r="L2633" s="14">
        <f t="shared" si="248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9"/>
        <v>1.1466525000000001</v>
      </c>
      <c r="R2633" s="8">
        <f t="shared" si="250"/>
        <v>80.185489510489504</v>
      </c>
      <c r="S2633" t="str">
        <f t="shared" si="251"/>
        <v>technology</v>
      </c>
      <c r="T2633" t="str">
        <f t="shared" si="246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4">
        <f t="shared" si="247"/>
        <v>42494.061793981484</v>
      </c>
      <c r="L2634" s="14">
        <f t="shared" si="248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9"/>
        <v>1.3700934579439252</v>
      </c>
      <c r="R2634" s="8">
        <f t="shared" si="250"/>
        <v>34.904761904761905</v>
      </c>
      <c r="S2634" t="str">
        <f t="shared" si="251"/>
        <v>technology</v>
      </c>
      <c r="T2634" t="str">
        <f t="shared" si="246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4">
        <f t="shared" si="247"/>
        <v>41667.823287037041</v>
      </c>
      <c r="L2635" s="14">
        <f t="shared" si="248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9"/>
        <v>3.5461999999999998</v>
      </c>
      <c r="R2635" s="8">
        <f t="shared" si="250"/>
        <v>89.100502512562812</v>
      </c>
      <c r="S2635" t="str">
        <f t="shared" si="251"/>
        <v>technology</v>
      </c>
      <c r="T2635" t="str">
        <f t="shared" si="246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4">
        <f t="shared" si="247"/>
        <v>42612.656493055561</v>
      </c>
      <c r="L2636" s="14">
        <f t="shared" si="248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9"/>
        <v>1.0602150537634409</v>
      </c>
      <c r="R2636" s="8">
        <f t="shared" si="250"/>
        <v>39.44</v>
      </c>
      <c r="S2636" t="str">
        <f t="shared" si="251"/>
        <v>technology</v>
      </c>
      <c r="T2636" t="str">
        <f t="shared" si="246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4">
        <f t="shared" si="247"/>
        <v>42037.950937500005</v>
      </c>
      <c r="L2637" s="14">
        <f t="shared" si="248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9"/>
        <v>1</v>
      </c>
      <c r="R2637" s="8">
        <f t="shared" si="250"/>
        <v>136.9047619047619</v>
      </c>
      <c r="S2637" t="str">
        <f t="shared" si="251"/>
        <v>technology</v>
      </c>
      <c r="T2637" t="str">
        <f t="shared" si="246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4">
        <f t="shared" si="247"/>
        <v>42636.614745370374</v>
      </c>
      <c r="L2638" s="14">
        <f t="shared" si="248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9"/>
        <v>1.873</v>
      </c>
      <c r="R2638" s="8">
        <f t="shared" si="250"/>
        <v>37.46</v>
      </c>
      <c r="S2638" t="str">
        <f t="shared" si="251"/>
        <v>technology</v>
      </c>
      <c r="T2638" t="str">
        <f t="shared" si="246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4">
        <f t="shared" si="247"/>
        <v>42639.549479166672</v>
      </c>
      <c r="L2639" s="14">
        <f t="shared" si="248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9"/>
        <v>1.6619999999999999</v>
      </c>
      <c r="R2639" s="8">
        <f t="shared" si="250"/>
        <v>31.96153846153846</v>
      </c>
      <c r="S2639" t="str">
        <f t="shared" si="251"/>
        <v>technology</v>
      </c>
      <c r="T2639" t="str">
        <f t="shared" si="246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4">
        <f t="shared" si="247"/>
        <v>41989.913136574076</v>
      </c>
      <c r="L2640" s="14">
        <f t="shared" si="248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9"/>
        <v>1.0172910662824208</v>
      </c>
      <c r="R2640" s="8">
        <f t="shared" si="250"/>
        <v>25.214285714285715</v>
      </c>
      <c r="S2640" t="str">
        <f t="shared" si="251"/>
        <v>technology</v>
      </c>
      <c r="T2640" t="str">
        <f t="shared" si="246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4">
        <f t="shared" si="247"/>
        <v>42024.86513888889</v>
      </c>
      <c r="L2641" s="14">
        <f t="shared" si="248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9"/>
        <v>1.64</v>
      </c>
      <c r="R2641" s="8">
        <f t="shared" si="250"/>
        <v>10.040816326530612</v>
      </c>
      <c r="S2641" t="str">
        <f t="shared" si="251"/>
        <v>technology</v>
      </c>
      <c r="T2641" t="str">
        <f t="shared" si="246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4">
        <f t="shared" si="247"/>
        <v>42103.160578703704</v>
      </c>
      <c r="L2642" s="14">
        <f t="shared" si="248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9"/>
        <v>1.0566666666666666</v>
      </c>
      <c r="R2642" s="8">
        <f t="shared" si="250"/>
        <v>45.94202898550725</v>
      </c>
      <c r="S2642" t="str">
        <f t="shared" si="251"/>
        <v>technology</v>
      </c>
      <c r="T2642" t="str">
        <f t="shared" si="246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4">
        <f t="shared" si="247"/>
        <v>41880.827118055553</v>
      </c>
      <c r="L2643" s="14">
        <f t="shared" si="248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9"/>
        <v>0.01</v>
      </c>
      <c r="R2643" s="8">
        <f t="shared" si="250"/>
        <v>15</v>
      </c>
      <c r="S2643" t="str">
        <f t="shared" si="251"/>
        <v>technology</v>
      </c>
      <c r="T2643" t="str">
        <f t="shared" si="246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4">
        <f t="shared" si="247"/>
        <v>42536.246620370366</v>
      </c>
      <c r="L2644" s="14">
        <f t="shared" si="248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9"/>
        <v>0</v>
      </c>
      <c r="R2644" s="8" t="e">
        <f t="shared" si="250"/>
        <v>#DIV/0!</v>
      </c>
      <c r="S2644" t="str">
        <f t="shared" si="251"/>
        <v>technology</v>
      </c>
      <c r="T2644" t="str">
        <f t="shared" si="246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4">
        <f t="shared" si="247"/>
        <v>42689.582349537035</v>
      </c>
      <c r="L2645" s="14">
        <f t="shared" si="248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9"/>
        <v>0.33559730999999998</v>
      </c>
      <c r="R2645" s="8">
        <f t="shared" si="250"/>
        <v>223.58248500999335</v>
      </c>
      <c r="S2645" t="str">
        <f t="shared" si="251"/>
        <v>technology</v>
      </c>
      <c r="T2645" t="str">
        <f t="shared" si="246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4">
        <f t="shared" si="247"/>
        <v>42774.792071759264</v>
      </c>
      <c r="L2646" s="14">
        <f t="shared" si="248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9"/>
        <v>2.053E-2</v>
      </c>
      <c r="R2646" s="8">
        <f t="shared" si="250"/>
        <v>39.480769230769234</v>
      </c>
      <c r="S2646" t="str">
        <f t="shared" si="251"/>
        <v>technology</v>
      </c>
      <c r="T2646" t="str">
        <f t="shared" si="246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4">
        <f t="shared" si="247"/>
        <v>41921.842627314814</v>
      </c>
      <c r="L2647" s="14">
        <f t="shared" si="248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9"/>
        <v>0.105</v>
      </c>
      <c r="R2647" s="8">
        <f t="shared" si="250"/>
        <v>91.304347826086953</v>
      </c>
      <c r="S2647" t="str">
        <f t="shared" si="251"/>
        <v>technology</v>
      </c>
      <c r="T2647" t="str">
        <f t="shared" si="246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4">
        <f t="shared" si="247"/>
        <v>42226.313298611116</v>
      </c>
      <c r="L2648" s="14">
        <f t="shared" si="248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9"/>
        <v>8.4172839999999999E-2</v>
      </c>
      <c r="R2648" s="8">
        <f t="shared" si="250"/>
        <v>78.666205607476627</v>
      </c>
      <c r="S2648" t="str">
        <f t="shared" si="251"/>
        <v>technology</v>
      </c>
      <c r="T2648" t="str">
        <f t="shared" si="246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4">
        <f t="shared" si="247"/>
        <v>42200.261793981481</v>
      </c>
      <c r="L2649" s="14">
        <f t="shared" si="248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9"/>
        <v>1.44E-2</v>
      </c>
      <c r="R2649" s="8">
        <f t="shared" si="250"/>
        <v>12</v>
      </c>
      <c r="S2649" t="str">
        <f t="shared" si="251"/>
        <v>technology</v>
      </c>
      <c r="T2649" t="str">
        <f t="shared" si="246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4">
        <f t="shared" si="247"/>
        <v>42408.714814814812</v>
      </c>
      <c r="L2650" s="14">
        <f t="shared" si="248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9"/>
        <v>8.8333333333333337E-3</v>
      </c>
      <c r="R2650" s="8">
        <f t="shared" si="250"/>
        <v>17.666666666666668</v>
      </c>
      <c r="S2650" t="str">
        <f t="shared" si="251"/>
        <v>technology</v>
      </c>
      <c r="T2650" t="str">
        <f t="shared" si="246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4">
        <f t="shared" si="247"/>
        <v>42341.99700231482</v>
      </c>
      <c r="L2651" s="14">
        <f t="shared" si="248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9"/>
        <v>9.9200000000000004E-4</v>
      </c>
      <c r="R2651" s="8">
        <f t="shared" si="250"/>
        <v>41.333333333333336</v>
      </c>
      <c r="S2651" t="str">
        <f t="shared" si="251"/>
        <v>technology</v>
      </c>
      <c r="T2651" t="str">
        <f t="shared" si="246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4">
        <f t="shared" si="247"/>
        <v>42695.624340277776</v>
      </c>
      <c r="L2652" s="14">
        <f t="shared" si="248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9"/>
        <v>5.966666666666667E-3</v>
      </c>
      <c r="R2652" s="8">
        <f t="shared" si="250"/>
        <v>71.599999999999994</v>
      </c>
      <c r="S2652" t="str">
        <f t="shared" si="251"/>
        <v>technology</v>
      </c>
      <c r="T2652" t="str">
        <f t="shared" si="246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4">
        <f t="shared" si="247"/>
        <v>42327.805659722217</v>
      </c>
      <c r="L2653" s="14">
        <f t="shared" si="248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9"/>
        <v>1.8689285714285714E-2</v>
      </c>
      <c r="R2653" s="8">
        <f t="shared" si="250"/>
        <v>307.8235294117647</v>
      </c>
      <c r="S2653" t="str">
        <f t="shared" si="251"/>
        <v>technology</v>
      </c>
      <c r="T2653" t="str">
        <f t="shared" si="246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4">
        <f t="shared" si="247"/>
        <v>41953.158854166672</v>
      </c>
      <c r="L2654" s="14">
        <f t="shared" si="248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9"/>
        <v>8.8500000000000002E-3</v>
      </c>
      <c r="R2654" s="8">
        <f t="shared" si="250"/>
        <v>80.454545454545453</v>
      </c>
      <c r="S2654" t="str">
        <f t="shared" si="251"/>
        <v>technology</v>
      </c>
      <c r="T2654" t="str">
        <f t="shared" si="246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4">
        <f t="shared" si="247"/>
        <v>41771.651932870373</v>
      </c>
      <c r="L2655" s="14">
        <f t="shared" si="248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9"/>
        <v>0.1152156862745098</v>
      </c>
      <c r="R2655" s="8">
        <f t="shared" si="250"/>
        <v>83.942857142857136</v>
      </c>
      <c r="S2655" t="str">
        <f t="shared" si="251"/>
        <v>technology</v>
      </c>
      <c r="T2655" t="str">
        <f t="shared" si="246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4">
        <f t="shared" si="247"/>
        <v>42055.600995370376</v>
      </c>
      <c r="L2656" s="14">
        <f t="shared" si="248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9"/>
        <v>5.1000000000000004E-4</v>
      </c>
      <c r="R2656" s="8">
        <f t="shared" si="250"/>
        <v>8.5</v>
      </c>
      <c r="S2656" t="str">
        <f t="shared" si="251"/>
        <v>technology</v>
      </c>
      <c r="T2656" t="str">
        <f t="shared" si="246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4">
        <f t="shared" si="247"/>
        <v>42381.866284722222</v>
      </c>
      <c r="L2657" s="14">
        <f t="shared" si="248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9"/>
        <v>0.21033333333333334</v>
      </c>
      <c r="R2657" s="8">
        <f t="shared" si="250"/>
        <v>73.372093023255815</v>
      </c>
      <c r="S2657" t="str">
        <f t="shared" si="251"/>
        <v>technology</v>
      </c>
      <c r="T2657" t="str">
        <f t="shared" si="246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4">
        <f t="shared" si="247"/>
        <v>42767.688518518517</v>
      </c>
      <c r="L2658" s="14">
        <f t="shared" si="248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9"/>
        <v>0.11436666666666667</v>
      </c>
      <c r="R2658" s="8">
        <f t="shared" si="250"/>
        <v>112.86184210526316</v>
      </c>
      <c r="S2658" t="str">
        <f t="shared" si="251"/>
        <v>technology</v>
      </c>
      <c r="T2658" t="str">
        <f t="shared" si="246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4">
        <f t="shared" si="247"/>
        <v>42551.928854166668</v>
      </c>
      <c r="L2659" s="14">
        <f t="shared" si="248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9"/>
        <v>0.18737933333333334</v>
      </c>
      <c r="R2659" s="8">
        <f t="shared" si="250"/>
        <v>95.277627118644077</v>
      </c>
      <c r="S2659" t="str">
        <f t="shared" si="251"/>
        <v>technology</v>
      </c>
      <c r="T2659" t="str">
        <f t="shared" si="246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4">
        <f t="shared" si="247"/>
        <v>42551.884189814817</v>
      </c>
      <c r="L2660" s="14">
        <f t="shared" si="248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9"/>
        <v>9.2857142857142856E-4</v>
      </c>
      <c r="R2660" s="8">
        <f t="shared" si="250"/>
        <v>22.75</v>
      </c>
      <c r="S2660" t="str">
        <f t="shared" si="251"/>
        <v>technology</v>
      </c>
      <c r="T2660" t="str">
        <f t="shared" si="246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4">
        <f t="shared" si="247"/>
        <v>42082.069560185191</v>
      </c>
      <c r="L2661" s="14">
        <f t="shared" si="248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9"/>
        <v>2.720408163265306E-2</v>
      </c>
      <c r="R2661" s="8">
        <f t="shared" si="250"/>
        <v>133.30000000000001</v>
      </c>
      <c r="S2661" t="str">
        <f t="shared" si="251"/>
        <v>technology</v>
      </c>
      <c r="T2661" t="str">
        <f t="shared" si="246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4">
        <f t="shared" si="247"/>
        <v>42272.713171296295</v>
      </c>
      <c r="L2662" s="14">
        <f t="shared" si="248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9"/>
        <v>9.5E-4</v>
      </c>
      <c r="R2662" s="8">
        <f t="shared" si="250"/>
        <v>3.8</v>
      </c>
      <c r="S2662" t="str">
        <f t="shared" si="251"/>
        <v>technology</v>
      </c>
      <c r="T2662" t="str">
        <f t="shared" si="246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4">
        <f t="shared" si="247"/>
        <v>41542.958449074074</v>
      </c>
      <c r="L2663" s="14">
        <f t="shared" si="248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9"/>
        <v>1.0289999999999999</v>
      </c>
      <c r="R2663" s="8">
        <f t="shared" si="250"/>
        <v>85.75</v>
      </c>
      <c r="S2663" t="str">
        <f t="shared" si="251"/>
        <v>technology</v>
      </c>
      <c r="T2663" t="str">
        <f t="shared" si="246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4">
        <f t="shared" si="247"/>
        <v>42207.746678240743</v>
      </c>
      <c r="L2664" s="14">
        <f t="shared" si="248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9"/>
        <v>1.0680000000000001</v>
      </c>
      <c r="R2664" s="8">
        <f t="shared" si="250"/>
        <v>267</v>
      </c>
      <c r="S2664" t="str">
        <f t="shared" si="251"/>
        <v>technology</v>
      </c>
      <c r="T2664" t="str">
        <f t="shared" si="246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4">
        <f t="shared" si="247"/>
        <v>42222.622766203705</v>
      </c>
      <c r="L2665" s="14">
        <f t="shared" si="248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9"/>
        <v>1.0459624999999999</v>
      </c>
      <c r="R2665" s="8">
        <f t="shared" si="250"/>
        <v>373.55803571428572</v>
      </c>
      <c r="S2665" t="str">
        <f t="shared" si="251"/>
        <v>technology</v>
      </c>
      <c r="T2665" t="str">
        <f t="shared" si="246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4">
        <f t="shared" si="247"/>
        <v>42313.02542824074</v>
      </c>
      <c r="L2666" s="14">
        <f t="shared" si="248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9"/>
        <v>1.0342857142857143</v>
      </c>
      <c r="R2666" s="8">
        <f t="shared" si="250"/>
        <v>174.03846153846155</v>
      </c>
      <c r="S2666" t="str">
        <f t="shared" si="251"/>
        <v>technology</v>
      </c>
      <c r="T2666" t="str">
        <f t="shared" si="246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4">
        <f t="shared" si="247"/>
        <v>42083.895532407405</v>
      </c>
      <c r="L2667" s="14">
        <f t="shared" si="248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9"/>
        <v>1.2314285714285715</v>
      </c>
      <c r="R2667" s="8">
        <f t="shared" si="250"/>
        <v>93.695652173913047</v>
      </c>
      <c r="S2667" t="str">
        <f t="shared" si="251"/>
        <v>technology</v>
      </c>
      <c r="T2667" t="str">
        <f t="shared" si="246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4">
        <f t="shared" si="247"/>
        <v>42235.764340277776</v>
      </c>
      <c r="L2668" s="14">
        <f t="shared" si="248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9"/>
        <v>1.592951</v>
      </c>
      <c r="R2668" s="8">
        <f t="shared" si="250"/>
        <v>77.327718446601949</v>
      </c>
      <c r="S2668" t="str">
        <f t="shared" si="251"/>
        <v>technology</v>
      </c>
      <c r="T2668" t="str">
        <f t="shared" si="246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4">
        <f t="shared" si="247"/>
        <v>42380.926111111112</v>
      </c>
      <c r="L2669" s="14">
        <f t="shared" si="248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9"/>
        <v>1.1066666666666667</v>
      </c>
      <c r="R2669" s="8">
        <f t="shared" si="250"/>
        <v>92.222222222222229</v>
      </c>
      <c r="S2669" t="str">
        <f t="shared" si="251"/>
        <v>technology</v>
      </c>
      <c r="T2669" t="str">
        <f t="shared" si="246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4">
        <f t="shared" si="247"/>
        <v>42275.588715277772</v>
      </c>
      <c r="L2670" s="14">
        <f t="shared" si="248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9"/>
        <v>1.7070000000000001</v>
      </c>
      <c r="R2670" s="8">
        <f t="shared" si="250"/>
        <v>60.964285714285715</v>
      </c>
      <c r="S2670" t="str">
        <f t="shared" si="251"/>
        <v>technology</v>
      </c>
      <c r="T2670" t="str">
        <f t="shared" si="246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4">
        <f t="shared" si="247"/>
        <v>42319.035833333335</v>
      </c>
      <c r="L2671" s="14">
        <f t="shared" si="248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9"/>
        <v>1.25125</v>
      </c>
      <c r="R2671" s="8">
        <f t="shared" si="250"/>
        <v>91</v>
      </c>
      <c r="S2671" t="str">
        <f t="shared" si="251"/>
        <v>technology</v>
      </c>
      <c r="T2671" t="str">
        <f t="shared" si="246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4">
        <f t="shared" si="247"/>
        <v>41821.020601851851</v>
      </c>
      <c r="L2672" s="14">
        <f t="shared" si="248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9"/>
        <v>6.4158609339642042E-2</v>
      </c>
      <c r="R2672" s="8">
        <f t="shared" si="250"/>
        <v>41.583333333333336</v>
      </c>
      <c r="S2672" t="str">
        <f t="shared" si="251"/>
        <v>technology</v>
      </c>
      <c r="T2672" t="str">
        <f t="shared" si="246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4">
        <f t="shared" si="247"/>
        <v>41962.749027777783</v>
      </c>
      <c r="L2673" s="14">
        <f t="shared" si="248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9"/>
        <v>0.11344</v>
      </c>
      <c r="R2673" s="8">
        <f t="shared" si="250"/>
        <v>33.761904761904759</v>
      </c>
      <c r="S2673" t="str">
        <f t="shared" si="251"/>
        <v>technology</v>
      </c>
      <c r="T2673" t="str">
        <f t="shared" si="246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4">
        <f t="shared" si="247"/>
        <v>42344.884143518517</v>
      </c>
      <c r="L2674" s="14">
        <f t="shared" si="248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9"/>
        <v>0.33189999999999997</v>
      </c>
      <c r="R2674" s="8">
        <f t="shared" si="250"/>
        <v>70.61702127659575</v>
      </c>
      <c r="S2674" t="str">
        <f t="shared" si="251"/>
        <v>technology</v>
      </c>
      <c r="T2674" t="str">
        <f t="shared" si="246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4">
        <f t="shared" si="247"/>
        <v>41912.541655092595</v>
      </c>
      <c r="L2675" s="14">
        <f t="shared" si="248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9"/>
        <v>0.27579999999999999</v>
      </c>
      <c r="R2675" s="8">
        <f t="shared" si="250"/>
        <v>167.15151515151516</v>
      </c>
      <c r="S2675" t="str">
        <f t="shared" si="251"/>
        <v>technology</v>
      </c>
      <c r="T2675" t="str">
        <f t="shared" si="246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4">
        <f t="shared" si="247"/>
        <v>42529.632754629631</v>
      </c>
      <c r="L2676" s="14">
        <f t="shared" si="248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9"/>
        <v>0.62839999999999996</v>
      </c>
      <c r="R2676" s="8">
        <f t="shared" si="250"/>
        <v>128.61988304093566</v>
      </c>
      <c r="S2676" t="str">
        <f t="shared" si="251"/>
        <v>technology</v>
      </c>
      <c r="T2676" t="str">
        <f t="shared" si="246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4">
        <f t="shared" si="247"/>
        <v>41923.857511574075</v>
      </c>
      <c r="L2677" s="14">
        <f t="shared" si="248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9"/>
        <v>7.5880000000000003E-2</v>
      </c>
      <c r="R2677" s="8">
        <f t="shared" si="250"/>
        <v>65.41379310344827</v>
      </c>
      <c r="S2677" t="str">
        <f t="shared" si="251"/>
        <v>technology</v>
      </c>
      <c r="T2677" t="str">
        <f t="shared" si="246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4">
        <f t="shared" si="247"/>
        <v>42482.624699074076</v>
      </c>
      <c r="L2678" s="14">
        <f t="shared" si="248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9"/>
        <v>0.50380952380952382</v>
      </c>
      <c r="R2678" s="8">
        <f t="shared" si="250"/>
        <v>117.55555555555556</v>
      </c>
      <c r="S2678" t="str">
        <f t="shared" si="251"/>
        <v>technology</v>
      </c>
      <c r="T2678" t="str">
        <f t="shared" si="246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4">
        <f t="shared" si="247"/>
        <v>41793.029432870368</v>
      </c>
      <c r="L2679" s="14">
        <f t="shared" si="248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9"/>
        <v>0.17512820512820512</v>
      </c>
      <c r="R2679" s="8">
        <f t="shared" si="250"/>
        <v>126.48148148148148</v>
      </c>
      <c r="S2679" t="str">
        <f t="shared" si="251"/>
        <v>technology</v>
      </c>
      <c r="T2679" t="str">
        <f t="shared" si="246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4">
        <f t="shared" si="247"/>
        <v>42241.798206018517</v>
      </c>
      <c r="L2680" s="14">
        <f t="shared" si="248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9"/>
        <v>1.3750000000000001E-4</v>
      </c>
      <c r="R2680" s="8">
        <f t="shared" si="250"/>
        <v>550</v>
      </c>
      <c r="S2680" t="str">
        <f t="shared" si="251"/>
        <v>technology</v>
      </c>
      <c r="T2680" t="str">
        <f t="shared" si="246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4">
        <f t="shared" si="247"/>
        <v>42033.001087962963</v>
      </c>
      <c r="L2681" s="14">
        <f t="shared" si="248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9"/>
        <v>3.3E-3</v>
      </c>
      <c r="R2681" s="8">
        <f t="shared" si="250"/>
        <v>44</v>
      </c>
      <c r="S2681" t="str">
        <f t="shared" si="251"/>
        <v>technology</v>
      </c>
      <c r="T2681" t="str">
        <f t="shared" si="246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4">
        <f t="shared" si="247"/>
        <v>42436.211701388893</v>
      </c>
      <c r="L2682" s="14">
        <f t="shared" si="248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9"/>
        <v>8.6250000000000007E-3</v>
      </c>
      <c r="R2682" s="8">
        <f t="shared" si="250"/>
        <v>69</v>
      </c>
      <c r="S2682" t="str">
        <f t="shared" si="251"/>
        <v>technology</v>
      </c>
      <c r="T2682" t="str">
        <f t="shared" si="246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4">
        <f t="shared" si="247"/>
        <v>41805.895254629628</v>
      </c>
      <c r="L2683" s="14">
        <f t="shared" si="248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9"/>
        <v>6.875E-3</v>
      </c>
      <c r="R2683" s="8">
        <f t="shared" si="250"/>
        <v>27.5</v>
      </c>
      <c r="S2683" t="str">
        <f t="shared" si="251"/>
        <v>food</v>
      </c>
      <c r="T2683" t="str">
        <f t="shared" si="246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4">
        <f t="shared" si="247"/>
        <v>41932.871990740743</v>
      </c>
      <c r="L2684" s="14">
        <f t="shared" si="248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9"/>
        <v>0.28299999999999997</v>
      </c>
      <c r="R2684" s="8">
        <f t="shared" si="250"/>
        <v>84.9</v>
      </c>
      <c r="S2684" t="str">
        <f t="shared" si="251"/>
        <v>food</v>
      </c>
      <c r="T2684" t="str">
        <f t="shared" si="246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4">
        <f t="shared" si="247"/>
        <v>42034.75509259259</v>
      </c>
      <c r="L2685" s="14">
        <f t="shared" si="248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9"/>
        <v>2.3999999999999998E-3</v>
      </c>
      <c r="R2685" s="8">
        <f t="shared" si="250"/>
        <v>12</v>
      </c>
      <c r="S2685" t="str">
        <f t="shared" si="251"/>
        <v>food</v>
      </c>
      <c r="T2685" t="str">
        <f t="shared" si="246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4">
        <f t="shared" si="247"/>
        <v>41820.914641203701</v>
      </c>
      <c r="L2686" s="14">
        <f t="shared" si="248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9"/>
        <v>1.1428571428571429E-2</v>
      </c>
      <c r="R2686" s="8">
        <f t="shared" si="250"/>
        <v>200</v>
      </c>
      <c r="S2686" t="str">
        <f t="shared" si="251"/>
        <v>food</v>
      </c>
      <c r="T2686" t="str">
        <f t="shared" si="246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4">
        <f t="shared" si="247"/>
        <v>42061.69594907407</v>
      </c>
      <c r="L2687" s="14">
        <f t="shared" si="248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9"/>
        <v>2.0000000000000001E-4</v>
      </c>
      <c r="R2687" s="8">
        <f t="shared" si="250"/>
        <v>10</v>
      </c>
      <c r="S2687" t="str">
        <f t="shared" si="251"/>
        <v>food</v>
      </c>
      <c r="T2687" t="str">
        <f t="shared" si="246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4">
        <f t="shared" si="247"/>
        <v>41892.974803240737</v>
      </c>
      <c r="L2688" s="14">
        <f t="shared" si="248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9"/>
        <v>0</v>
      </c>
      <c r="R2688" s="8" t="e">
        <f t="shared" si="250"/>
        <v>#DIV/0!</v>
      </c>
      <c r="S2688" t="str">
        <f t="shared" si="251"/>
        <v>food</v>
      </c>
      <c r="T2688" t="str">
        <f t="shared" si="246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4">
        <f t="shared" si="247"/>
        <v>42154.64025462963</v>
      </c>
      <c r="L2689" s="14">
        <f t="shared" si="248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9"/>
        <v>0</v>
      </c>
      <c r="R2689" s="8" t="e">
        <f t="shared" si="250"/>
        <v>#DIV/0!</v>
      </c>
      <c r="S2689" t="str">
        <f t="shared" si="251"/>
        <v>food</v>
      </c>
      <c r="T2689" t="str">
        <f t="shared" si="246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4">
        <f t="shared" si="247"/>
        <v>42028.118865740747</v>
      </c>
      <c r="L2690" s="14">
        <f t="shared" si="248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249"/>
        <v>1.48E-3</v>
      </c>
      <c r="R2690" s="8">
        <f t="shared" si="250"/>
        <v>5.2857142857142856</v>
      </c>
      <c r="S2690" t="str">
        <f t="shared" si="251"/>
        <v>food</v>
      </c>
      <c r="T2690" t="str">
        <f t="shared" ref="T2690:T2753" si="252">RIGHT(P2690,LEN(P2690)-FIND("/",P2690))</f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4">
        <f t="shared" ref="K2691:K2754" si="253">(((J2691/60)/60)/24)+DATE(1970,1,1)</f>
        <v>42551.961689814809</v>
      </c>
      <c r="L2691" s="14">
        <f t="shared" ref="L2691:L2754" si="254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255">E2691/D2691</f>
        <v>2.8571428571428571E-5</v>
      </c>
      <c r="R2691" s="8">
        <f t="shared" ref="R2691:R2754" si="256">E2691/N2691</f>
        <v>1</v>
      </c>
      <c r="S2691" t="str">
        <f t="shared" ref="S2691:S2754" si="257">LEFT(P2691,FIND("/",P2691)-1)</f>
        <v>food</v>
      </c>
      <c r="T2691" t="str">
        <f t="shared" si="252"/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4">
        <f t="shared" si="253"/>
        <v>42113.105046296296</v>
      </c>
      <c r="L2692" s="14">
        <f t="shared" si="254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5"/>
        <v>0.107325</v>
      </c>
      <c r="R2692" s="8">
        <f t="shared" si="256"/>
        <v>72.762711864406782</v>
      </c>
      <c r="S2692" t="str">
        <f t="shared" si="257"/>
        <v>food</v>
      </c>
      <c r="T2692" t="str">
        <f t="shared" si="252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4">
        <f t="shared" si="253"/>
        <v>42089.724039351851</v>
      </c>
      <c r="L2693" s="14">
        <f t="shared" si="254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5"/>
        <v>5.3846153846153844E-4</v>
      </c>
      <c r="R2693" s="8">
        <f t="shared" si="256"/>
        <v>17.5</v>
      </c>
      <c r="S2693" t="str">
        <f t="shared" si="257"/>
        <v>food</v>
      </c>
      <c r="T2693" t="str">
        <f t="shared" si="252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4">
        <f t="shared" si="253"/>
        <v>42058.334027777775</v>
      </c>
      <c r="L2694" s="14">
        <f t="shared" si="254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5"/>
        <v>7.1428571428571426E-3</v>
      </c>
      <c r="R2694" s="8">
        <f t="shared" si="256"/>
        <v>25</v>
      </c>
      <c r="S2694" t="str">
        <f t="shared" si="257"/>
        <v>food</v>
      </c>
      <c r="T2694" t="str">
        <f t="shared" si="252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4">
        <f t="shared" si="253"/>
        <v>41834.138495370367</v>
      </c>
      <c r="L2695" s="14">
        <f t="shared" si="254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5"/>
        <v>8.0000000000000002E-3</v>
      </c>
      <c r="R2695" s="8">
        <f t="shared" si="256"/>
        <v>13.333333333333334</v>
      </c>
      <c r="S2695" t="str">
        <f t="shared" si="257"/>
        <v>food</v>
      </c>
      <c r="T2695" t="str">
        <f t="shared" si="252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4">
        <f t="shared" si="253"/>
        <v>41878.140497685185</v>
      </c>
      <c r="L2696" s="14">
        <f t="shared" si="254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5"/>
        <v>3.3333333333333335E-5</v>
      </c>
      <c r="R2696" s="8">
        <f t="shared" si="256"/>
        <v>1</v>
      </c>
      <c r="S2696" t="str">
        <f t="shared" si="257"/>
        <v>food</v>
      </c>
      <c r="T2696" t="str">
        <f t="shared" si="252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4">
        <f t="shared" si="253"/>
        <v>42048.181921296295</v>
      </c>
      <c r="L2697" s="14">
        <f t="shared" si="254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5"/>
        <v>4.7333333333333333E-3</v>
      </c>
      <c r="R2697" s="8">
        <f t="shared" si="256"/>
        <v>23.666666666666668</v>
      </c>
      <c r="S2697" t="str">
        <f t="shared" si="257"/>
        <v>food</v>
      </c>
      <c r="T2697" t="str">
        <f t="shared" si="252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4">
        <f t="shared" si="253"/>
        <v>41964.844444444447</v>
      </c>
      <c r="L2698" s="14">
        <f t="shared" si="254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5"/>
        <v>5.6500000000000002E-2</v>
      </c>
      <c r="R2698" s="8">
        <f t="shared" si="256"/>
        <v>89.21052631578948</v>
      </c>
      <c r="S2698" t="str">
        <f t="shared" si="257"/>
        <v>food</v>
      </c>
      <c r="T2698" t="str">
        <f t="shared" si="252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4">
        <f t="shared" si="253"/>
        <v>42187.940081018518</v>
      </c>
      <c r="L2699" s="14">
        <f t="shared" si="254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5"/>
        <v>0.26352173913043481</v>
      </c>
      <c r="R2699" s="8">
        <f t="shared" si="256"/>
        <v>116.55769230769231</v>
      </c>
      <c r="S2699" t="str">
        <f t="shared" si="257"/>
        <v>food</v>
      </c>
      <c r="T2699" t="str">
        <f t="shared" si="252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4">
        <f t="shared" si="253"/>
        <v>41787.898240740738</v>
      </c>
      <c r="L2700" s="14">
        <f t="shared" si="254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5"/>
        <v>3.2512500000000002E-3</v>
      </c>
      <c r="R2700" s="8">
        <f t="shared" si="256"/>
        <v>13.005000000000001</v>
      </c>
      <c r="S2700" t="str">
        <f t="shared" si="257"/>
        <v>food</v>
      </c>
      <c r="T2700" t="str">
        <f t="shared" si="252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4">
        <f t="shared" si="253"/>
        <v>41829.896562499998</v>
      </c>
      <c r="L2701" s="14">
        <f t="shared" si="254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5"/>
        <v>0</v>
      </c>
      <c r="R2701" s="8" t="e">
        <f t="shared" si="256"/>
        <v>#DIV/0!</v>
      </c>
      <c r="S2701" t="str">
        <f t="shared" si="257"/>
        <v>food</v>
      </c>
      <c r="T2701" t="str">
        <f t="shared" si="252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4">
        <f t="shared" si="253"/>
        <v>41870.87467592593</v>
      </c>
      <c r="L2702" s="14">
        <f t="shared" si="254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5"/>
        <v>7.0007000700070005E-3</v>
      </c>
      <c r="R2702" s="8">
        <f t="shared" si="256"/>
        <v>17.5</v>
      </c>
      <c r="S2702" t="str">
        <f t="shared" si="257"/>
        <v>food</v>
      </c>
      <c r="T2702" t="str">
        <f t="shared" si="252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4">
        <f t="shared" si="253"/>
        <v>42801.774699074071</v>
      </c>
      <c r="L2703" s="14">
        <f t="shared" si="254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5"/>
        <v>0.46176470588235297</v>
      </c>
      <c r="R2703" s="8">
        <f t="shared" si="256"/>
        <v>34.130434782608695</v>
      </c>
      <c r="S2703" t="str">
        <f t="shared" si="257"/>
        <v>theater</v>
      </c>
      <c r="T2703" t="str">
        <f t="shared" si="252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4">
        <f t="shared" si="253"/>
        <v>42800.801817129628</v>
      </c>
      <c r="L2704" s="14">
        <f t="shared" si="254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5"/>
        <v>0.34410000000000002</v>
      </c>
      <c r="R2704" s="8">
        <f t="shared" si="256"/>
        <v>132.34615384615384</v>
      </c>
      <c r="S2704" t="str">
        <f t="shared" si="257"/>
        <v>theater</v>
      </c>
      <c r="T2704" t="str">
        <f t="shared" si="252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4">
        <f t="shared" si="253"/>
        <v>42756.690162037034</v>
      </c>
      <c r="L2705" s="14">
        <f t="shared" si="254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5"/>
        <v>1.0375000000000001</v>
      </c>
      <c r="R2705" s="8">
        <f t="shared" si="256"/>
        <v>922.22222222222217</v>
      </c>
      <c r="S2705" t="str">
        <f t="shared" si="257"/>
        <v>theater</v>
      </c>
      <c r="T2705" t="str">
        <f t="shared" si="252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4">
        <f t="shared" si="253"/>
        <v>42787.862430555557</v>
      </c>
      <c r="L2706" s="14">
        <f t="shared" si="254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5"/>
        <v>6.0263157894736845E-2</v>
      </c>
      <c r="R2706" s="8">
        <f t="shared" si="256"/>
        <v>163.57142857142858</v>
      </c>
      <c r="S2706" t="str">
        <f t="shared" si="257"/>
        <v>theater</v>
      </c>
      <c r="T2706" t="str">
        <f t="shared" si="252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4">
        <f t="shared" si="253"/>
        <v>42773.916180555556</v>
      </c>
      <c r="L2707" s="14">
        <f t="shared" si="254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5"/>
        <v>0.10539393939393939</v>
      </c>
      <c r="R2707" s="8">
        <f t="shared" si="256"/>
        <v>217.375</v>
      </c>
      <c r="S2707" t="str">
        <f t="shared" si="257"/>
        <v>theater</v>
      </c>
      <c r="T2707" t="str">
        <f t="shared" si="252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4">
        <f t="shared" si="253"/>
        <v>41899.294942129629</v>
      </c>
      <c r="L2708" s="14">
        <f t="shared" si="254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5"/>
        <v>1.1229714285714285</v>
      </c>
      <c r="R2708" s="8">
        <f t="shared" si="256"/>
        <v>149.44486692015209</v>
      </c>
      <c r="S2708" t="str">
        <f t="shared" si="257"/>
        <v>theater</v>
      </c>
      <c r="T2708" t="str">
        <f t="shared" si="252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4">
        <f t="shared" si="253"/>
        <v>41391.782905092594</v>
      </c>
      <c r="L2709" s="14">
        <f t="shared" si="254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5"/>
        <v>3.50844625</v>
      </c>
      <c r="R2709" s="8">
        <f t="shared" si="256"/>
        <v>71.237487309644663</v>
      </c>
      <c r="S2709" t="str">
        <f t="shared" si="257"/>
        <v>theater</v>
      </c>
      <c r="T2709" t="str">
        <f t="shared" si="252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4">
        <f t="shared" si="253"/>
        <v>42512.698217592595</v>
      </c>
      <c r="L2710" s="14">
        <f t="shared" si="254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5"/>
        <v>2.3321535</v>
      </c>
      <c r="R2710" s="8">
        <f t="shared" si="256"/>
        <v>44.464318398474738</v>
      </c>
      <c r="S2710" t="str">
        <f t="shared" si="257"/>
        <v>theater</v>
      </c>
      <c r="T2710" t="str">
        <f t="shared" si="252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4">
        <f t="shared" si="253"/>
        <v>42612.149780092594</v>
      </c>
      <c r="L2711" s="14">
        <f t="shared" si="254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5"/>
        <v>1.01606</v>
      </c>
      <c r="R2711" s="8">
        <f t="shared" si="256"/>
        <v>164.94480519480518</v>
      </c>
      <c r="S2711" t="str">
        <f t="shared" si="257"/>
        <v>theater</v>
      </c>
      <c r="T2711" t="str">
        <f t="shared" si="252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4">
        <f t="shared" si="253"/>
        <v>41828.229490740741</v>
      </c>
      <c r="L2712" s="14">
        <f t="shared" si="254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5"/>
        <v>1.5390035000000002</v>
      </c>
      <c r="R2712" s="8">
        <f t="shared" si="256"/>
        <v>84.871516544117654</v>
      </c>
      <c r="S2712" t="str">
        <f t="shared" si="257"/>
        <v>theater</v>
      </c>
      <c r="T2712" t="str">
        <f t="shared" si="252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4">
        <f t="shared" si="253"/>
        <v>41780.745254629634</v>
      </c>
      <c r="L2713" s="14">
        <f t="shared" si="254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5"/>
        <v>1.007161125319693</v>
      </c>
      <c r="R2713" s="8">
        <f t="shared" si="256"/>
        <v>53.945205479452056</v>
      </c>
      <c r="S2713" t="str">
        <f t="shared" si="257"/>
        <v>theater</v>
      </c>
      <c r="T2713" t="str">
        <f t="shared" si="252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4">
        <f t="shared" si="253"/>
        <v>41432.062037037038</v>
      </c>
      <c r="L2714" s="14">
        <f t="shared" si="254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5"/>
        <v>1.3138181818181818</v>
      </c>
      <c r="R2714" s="8">
        <f t="shared" si="256"/>
        <v>50.531468531468533</v>
      </c>
      <c r="S2714" t="str">
        <f t="shared" si="257"/>
        <v>theater</v>
      </c>
      <c r="T2714" t="str">
        <f t="shared" si="252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4">
        <f t="shared" si="253"/>
        <v>42322.653749999998</v>
      </c>
      <c r="L2715" s="14">
        <f t="shared" si="254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5"/>
        <v>1.0224133333333334</v>
      </c>
      <c r="R2715" s="8">
        <f t="shared" si="256"/>
        <v>108.00140845070422</v>
      </c>
      <c r="S2715" t="str">
        <f t="shared" si="257"/>
        <v>theater</v>
      </c>
      <c r="T2715" t="str">
        <f t="shared" si="252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4">
        <f t="shared" si="253"/>
        <v>42629.655046296291</v>
      </c>
      <c r="L2716" s="14">
        <f t="shared" si="254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5"/>
        <v>1.1635599999999999</v>
      </c>
      <c r="R2716" s="8">
        <f t="shared" si="256"/>
        <v>95.373770491803285</v>
      </c>
      <c r="S2716" t="str">
        <f t="shared" si="257"/>
        <v>theater</v>
      </c>
      <c r="T2716" t="str">
        <f t="shared" si="252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4">
        <f t="shared" si="253"/>
        <v>42387.398472222223</v>
      </c>
      <c r="L2717" s="14">
        <f t="shared" si="254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5"/>
        <v>2.6462241666666664</v>
      </c>
      <c r="R2717" s="8">
        <f t="shared" si="256"/>
        <v>57.631016333938291</v>
      </c>
      <c r="S2717" t="str">
        <f t="shared" si="257"/>
        <v>theater</v>
      </c>
      <c r="T2717" t="str">
        <f t="shared" si="252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4">
        <f t="shared" si="253"/>
        <v>42255.333252314813</v>
      </c>
      <c r="L2718" s="14">
        <f t="shared" si="254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5"/>
        <v>1.1998010000000001</v>
      </c>
      <c r="R2718" s="8">
        <f t="shared" si="256"/>
        <v>64.160481283422456</v>
      </c>
      <c r="S2718" t="str">
        <f t="shared" si="257"/>
        <v>theater</v>
      </c>
      <c r="T2718" t="str">
        <f t="shared" si="252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4">
        <f t="shared" si="253"/>
        <v>41934.914918981485</v>
      </c>
      <c r="L2719" s="14">
        <f t="shared" si="254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5"/>
        <v>1.2010400000000001</v>
      </c>
      <c r="R2719" s="8">
        <f t="shared" si="256"/>
        <v>92.387692307692305</v>
      </c>
      <c r="S2719" t="str">
        <f t="shared" si="257"/>
        <v>theater</v>
      </c>
      <c r="T2719" t="str">
        <f t="shared" si="252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4">
        <f t="shared" si="253"/>
        <v>42465.596585648149</v>
      </c>
      <c r="L2720" s="14">
        <f t="shared" si="254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5"/>
        <v>1.0358333333333334</v>
      </c>
      <c r="R2720" s="8">
        <f t="shared" si="256"/>
        <v>125.97972972972973</v>
      </c>
      <c r="S2720" t="str">
        <f t="shared" si="257"/>
        <v>theater</v>
      </c>
      <c r="T2720" t="str">
        <f t="shared" si="252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4">
        <f t="shared" si="253"/>
        <v>42418.031180555554</v>
      </c>
      <c r="L2721" s="14">
        <f t="shared" si="254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5"/>
        <v>1.0883333333333334</v>
      </c>
      <c r="R2721" s="8">
        <f t="shared" si="256"/>
        <v>94.637681159420296</v>
      </c>
      <c r="S2721" t="str">
        <f t="shared" si="257"/>
        <v>theater</v>
      </c>
      <c r="T2721" t="str">
        <f t="shared" si="252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4">
        <f t="shared" si="253"/>
        <v>42655.465891203698</v>
      </c>
      <c r="L2722" s="14">
        <f t="shared" si="254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5"/>
        <v>1.1812400000000001</v>
      </c>
      <c r="R2722" s="8">
        <f t="shared" si="256"/>
        <v>170.69942196531792</v>
      </c>
      <c r="S2722" t="str">
        <f t="shared" si="257"/>
        <v>theater</v>
      </c>
      <c r="T2722" t="str">
        <f t="shared" si="252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4">
        <f t="shared" si="253"/>
        <v>41493.543958333335</v>
      </c>
      <c r="L2723" s="14">
        <f t="shared" si="254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5"/>
        <v>14.62</v>
      </c>
      <c r="R2723" s="8">
        <f t="shared" si="256"/>
        <v>40.762081784386616</v>
      </c>
      <c r="S2723" t="str">
        <f t="shared" si="257"/>
        <v>technology</v>
      </c>
      <c r="T2723" t="str">
        <f t="shared" si="252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4">
        <f t="shared" si="253"/>
        <v>42704.857094907406</v>
      </c>
      <c r="L2724" s="14">
        <f t="shared" si="254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5"/>
        <v>2.5253999999999999</v>
      </c>
      <c r="R2724" s="8">
        <f t="shared" si="256"/>
        <v>68.254054054054052</v>
      </c>
      <c r="S2724" t="str">
        <f t="shared" si="257"/>
        <v>technology</v>
      </c>
      <c r="T2724" t="str">
        <f t="shared" si="252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4">
        <f t="shared" si="253"/>
        <v>41944.83898148148</v>
      </c>
      <c r="L2725" s="14">
        <f t="shared" si="254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5"/>
        <v>1.4005000000000001</v>
      </c>
      <c r="R2725" s="8">
        <f t="shared" si="256"/>
        <v>95.48863636363636</v>
      </c>
      <c r="S2725" t="str">
        <f t="shared" si="257"/>
        <v>technology</v>
      </c>
      <c r="T2725" t="str">
        <f t="shared" si="252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4">
        <f t="shared" si="253"/>
        <v>42199.32707175926</v>
      </c>
      <c r="L2726" s="14">
        <f t="shared" si="254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5"/>
        <v>2.9687520259319289</v>
      </c>
      <c r="R2726" s="8">
        <f t="shared" si="256"/>
        <v>7.1902649656526005</v>
      </c>
      <c r="S2726" t="str">
        <f t="shared" si="257"/>
        <v>technology</v>
      </c>
      <c r="T2726" t="str">
        <f t="shared" si="252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4">
        <f t="shared" si="253"/>
        <v>42745.744618055556</v>
      </c>
      <c r="L2727" s="14">
        <f t="shared" si="254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5"/>
        <v>1.445425</v>
      </c>
      <c r="R2727" s="8">
        <f t="shared" si="256"/>
        <v>511.65486725663715</v>
      </c>
      <c r="S2727" t="str">
        <f t="shared" si="257"/>
        <v>technology</v>
      </c>
      <c r="T2727" t="str">
        <f t="shared" si="252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4">
        <f t="shared" si="253"/>
        <v>42452.579988425925</v>
      </c>
      <c r="L2728" s="14">
        <f t="shared" si="254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5"/>
        <v>1.05745</v>
      </c>
      <c r="R2728" s="8">
        <f t="shared" si="256"/>
        <v>261.74504950495049</v>
      </c>
      <c r="S2728" t="str">
        <f t="shared" si="257"/>
        <v>technology</v>
      </c>
      <c r="T2728" t="str">
        <f t="shared" si="252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4">
        <f t="shared" si="253"/>
        <v>42198.676655092597</v>
      </c>
      <c r="L2729" s="14">
        <f t="shared" si="254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5"/>
        <v>4.9321000000000002</v>
      </c>
      <c r="R2729" s="8">
        <f t="shared" si="256"/>
        <v>69.760961810466767</v>
      </c>
      <c r="S2729" t="str">
        <f t="shared" si="257"/>
        <v>technology</v>
      </c>
      <c r="T2729" t="str">
        <f t="shared" si="252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4">
        <f t="shared" si="253"/>
        <v>42333.59993055556</v>
      </c>
      <c r="L2730" s="14">
        <f t="shared" si="254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5"/>
        <v>2.0182666666666669</v>
      </c>
      <c r="R2730" s="8">
        <f t="shared" si="256"/>
        <v>77.229591836734699</v>
      </c>
      <c r="S2730" t="str">
        <f t="shared" si="257"/>
        <v>technology</v>
      </c>
      <c r="T2730" t="str">
        <f t="shared" si="252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4">
        <f t="shared" si="253"/>
        <v>42095.240706018521</v>
      </c>
      <c r="L2731" s="14">
        <f t="shared" si="254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5"/>
        <v>1.0444</v>
      </c>
      <c r="R2731" s="8">
        <f t="shared" si="256"/>
        <v>340.56521739130437</v>
      </c>
      <c r="S2731" t="str">
        <f t="shared" si="257"/>
        <v>technology</v>
      </c>
      <c r="T2731" t="str">
        <f t="shared" si="252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4">
        <f t="shared" si="253"/>
        <v>41351.541377314818</v>
      </c>
      <c r="L2732" s="14">
        <f t="shared" si="254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5"/>
        <v>1.7029262962962963</v>
      </c>
      <c r="R2732" s="8">
        <f t="shared" si="256"/>
        <v>67.417903225806455</v>
      </c>
      <c r="S2732" t="str">
        <f t="shared" si="257"/>
        <v>technology</v>
      </c>
      <c r="T2732" t="str">
        <f t="shared" si="252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4">
        <f t="shared" si="253"/>
        <v>41872.525717592594</v>
      </c>
      <c r="L2733" s="14">
        <f t="shared" si="254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5"/>
        <v>1.0430333333333333</v>
      </c>
      <c r="R2733" s="8">
        <f t="shared" si="256"/>
        <v>845.70270270270271</v>
      </c>
      <c r="S2733" t="str">
        <f t="shared" si="257"/>
        <v>technology</v>
      </c>
      <c r="T2733" t="str">
        <f t="shared" si="252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4">
        <f t="shared" si="253"/>
        <v>41389.808194444442</v>
      </c>
      <c r="L2734" s="14">
        <f t="shared" si="254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5"/>
        <v>1.1825000000000001</v>
      </c>
      <c r="R2734" s="8">
        <f t="shared" si="256"/>
        <v>97.191780821917803</v>
      </c>
      <c r="S2734" t="str">
        <f t="shared" si="257"/>
        <v>technology</v>
      </c>
      <c r="T2734" t="str">
        <f t="shared" si="252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4">
        <f t="shared" si="253"/>
        <v>42044.272847222222</v>
      </c>
      <c r="L2735" s="14">
        <f t="shared" si="254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5"/>
        <v>1.07538</v>
      </c>
      <c r="R2735" s="8">
        <f t="shared" si="256"/>
        <v>451.84033613445376</v>
      </c>
      <c r="S2735" t="str">
        <f t="shared" si="257"/>
        <v>technology</v>
      </c>
      <c r="T2735" t="str">
        <f t="shared" si="252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4">
        <f t="shared" si="253"/>
        <v>42626.668888888889</v>
      </c>
      <c r="L2736" s="14">
        <f t="shared" si="254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5"/>
        <v>22603</v>
      </c>
      <c r="R2736" s="8">
        <f t="shared" si="256"/>
        <v>138.66871165644173</v>
      </c>
      <c r="S2736" t="str">
        <f t="shared" si="257"/>
        <v>technology</v>
      </c>
      <c r="T2736" t="str">
        <f t="shared" si="252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4">
        <f t="shared" si="253"/>
        <v>41316.120949074073</v>
      </c>
      <c r="L2737" s="14">
        <f t="shared" si="254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5"/>
        <v>9.7813466666666677</v>
      </c>
      <c r="R2737" s="8">
        <f t="shared" si="256"/>
        <v>21.640147492625371</v>
      </c>
      <c r="S2737" t="str">
        <f t="shared" si="257"/>
        <v>technology</v>
      </c>
      <c r="T2737" t="str">
        <f t="shared" si="252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4">
        <f t="shared" si="253"/>
        <v>41722.666354166664</v>
      </c>
      <c r="L2738" s="14">
        <f t="shared" si="254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5"/>
        <v>1.2290000000000001</v>
      </c>
      <c r="R2738" s="8">
        <f t="shared" si="256"/>
        <v>169.51724137931035</v>
      </c>
      <c r="S2738" t="str">
        <f t="shared" si="257"/>
        <v>technology</v>
      </c>
      <c r="T2738" t="str">
        <f t="shared" si="252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4">
        <f t="shared" si="253"/>
        <v>41611.917673611111</v>
      </c>
      <c r="L2739" s="14">
        <f t="shared" si="254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5"/>
        <v>2.4606080000000001</v>
      </c>
      <c r="R2739" s="8">
        <f t="shared" si="256"/>
        <v>161.88210526315791</v>
      </c>
      <c r="S2739" t="str">
        <f t="shared" si="257"/>
        <v>technology</v>
      </c>
      <c r="T2739" t="str">
        <f t="shared" si="252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4">
        <f t="shared" si="253"/>
        <v>42620.143564814818</v>
      </c>
      <c r="L2740" s="14">
        <f t="shared" si="254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5"/>
        <v>1.4794</v>
      </c>
      <c r="R2740" s="8">
        <f t="shared" si="256"/>
        <v>493.13333333333333</v>
      </c>
      <c r="S2740" t="str">
        <f t="shared" si="257"/>
        <v>technology</v>
      </c>
      <c r="T2740" t="str">
        <f t="shared" si="252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4">
        <f t="shared" si="253"/>
        <v>41719.887928240743</v>
      </c>
      <c r="L2741" s="14">
        <f t="shared" si="254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5"/>
        <v>3.8409090909090908</v>
      </c>
      <c r="R2741" s="8">
        <f t="shared" si="256"/>
        <v>22.120418848167539</v>
      </c>
      <c r="S2741" t="str">
        <f t="shared" si="257"/>
        <v>technology</v>
      </c>
      <c r="T2741" t="str">
        <f t="shared" si="252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4">
        <f t="shared" si="253"/>
        <v>42045.031851851847</v>
      </c>
      <c r="L2742" s="14">
        <f t="shared" si="254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5"/>
        <v>1.0333333333333334</v>
      </c>
      <c r="R2742" s="8">
        <f t="shared" si="256"/>
        <v>18.235294117647058</v>
      </c>
      <c r="S2742" t="str">
        <f t="shared" si="257"/>
        <v>technology</v>
      </c>
      <c r="T2742" t="str">
        <f t="shared" si="252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4">
        <f t="shared" si="253"/>
        <v>41911.657430555555</v>
      </c>
      <c r="L2743" s="14">
        <f t="shared" si="254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5"/>
        <v>4.3750000000000004E-3</v>
      </c>
      <c r="R2743" s="8">
        <f t="shared" si="256"/>
        <v>8.75</v>
      </c>
      <c r="S2743" t="str">
        <f t="shared" si="257"/>
        <v>publishing</v>
      </c>
      <c r="T2743" t="str">
        <f t="shared" si="252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4">
        <f t="shared" si="253"/>
        <v>41030.719756944447</v>
      </c>
      <c r="L2744" s="14">
        <f t="shared" si="254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5"/>
        <v>0.29239999999999999</v>
      </c>
      <c r="R2744" s="8">
        <f t="shared" si="256"/>
        <v>40.611111111111114</v>
      </c>
      <c r="S2744" t="str">
        <f t="shared" si="257"/>
        <v>publishing</v>
      </c>
      <c r="T2744" t="str">
        <f t="shared" si="252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4">
        <f t="shared" si="253"/>
        <v>42632.328784722224</v>
      </c>
      <c r="L2745" s="14">
        <f t="shared" si="254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5"/>
        <v>0</v>
      </c>
      <c r="R2745" s="8" t="e">
        <f t="shared" si="256"/>
        <v>#DIV/0!</v>
      </c>
      <c r="S2745" t="str">
        <f t="shared" si="257"/>
        <v>publishing</v>
      </c>
      <c r="T2745" t="str">
        <f t="shared" si="252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4">
        <f t="shared" si="253"/>
        <v>40938.062476851854</v>
      </c>
      <c r="L2746" s="14">
        <f t="shared" si="254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5"/>
        <v>5.2187499999999998E-2</v>
      </c>
      <c r="R2746" s="8">
        <f t="shared" si="256"/>
        <v>37.954545454545453</v>
      </c>
      <c r="S2746" t="str">
        <f t="shared" si="257"/>
        <v>publishing</v>
      </c>
      <c r="T2746" t="str">
        <f t="shared" si="252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4">
        <f t="shared" si="253"/>
        <v>41044.988055555557</v>
      </c>
      <c r="L2747" s="14">
        <f t="shared" si="254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5"/>
        <v>0.21887499999999999</v>
      </c>
      <c r="R2747" s="8">
        <f t="shared" si="256"/>
        <v>35.734693877551024</v>
      </c>
      <c r="S2747" t="str">
        <f t="shared" si="257"/>
        <v>publishing</v>
      </c>
      <c r="T2747" t="str">
        <f t="shared" si="252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4">
        <f t="shared" si="253"/>
        <v>41850.781377314815</v>
      </c>
      <c r="L2748" s="14">
        <f t="shared" si="254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5"/>
        <v>0.26700000000000002</v>
      </c>
      <c r="R2748" s="8">
        <f t="shared" si="256"/>
        <v>42.157894736842103</v>
      </c>
      <c r="S2748" t="str">
        <f t="shared" si="257"/>
        <v>publishing</v>
      </c>
      <c r="T2748" t="str">
        <f t="shared" si="252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4">
        <f t="shared" si="253"/>
        <v>41044.64811342593</v>
      </c>
      <c r="L2749" s="14">
        <f t="shared" si="254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5"/>
        <v>0.28000000000000003</v>
      </c>
      <c r="R2749" s="8">
        <f t="shared" si="256"/>
        <v>35</v>
      </c>
      <c r="S2749" t="str">
        <f t="shared" si="257"/>
        <v>publishing</v>
      </c>
      <c r="T2749" t="str">
        <f t="shared" si="252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4">
        <f t="shared" si="253"/>
        <v>42585.7106712963</v>
      </c>
      <c r="L2750" s="14">
        <f t="shared" si="254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5"/>
        <v>1.06E-2</v>
      </c>
      <c r="R2750" s="8">
        <f t="shared" si="256"/>
        <v>13.25</v>
      </c>
      <c r="S2750" t="str">
        <f t="shared" si="257"/>
        <v>publishing</v>
      </c>
      <c r="T2750" t="str">
        <f t="shared" si="252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4">
        <f t="shared" si="253"/>
        <v>42068.799039351856</v>
      </c>
      <c r="L2751" s="14">
        <f t="shared" si="254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5"/>
        <v>1.0999999999999999E-2</v>
      </c>
      <c r="R2751" s="8">
        <f t="shared" si="256"/>
        <v>55</v>
      </c>
      <c r="S2751" t="str">
        <f t="shared" si="257"/>
        <v>publishing</v>
      </c>
      <c r="T2751" t="str">
        <f t="shared" si="252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4">
        <f t="shared" si="253"/>
        <v>41078.899826388886</v>
      </c>
      <c r="L2752" s="14">
        <f t="shared" si="254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5"/>
        <v>0</v>
      </c>
      <c r="R2752" s="8" t="e">
        <f t="shared" si="256"/>
        <v>#DIV/0!</v>
      </c>
      <c r="S2752" t="str">
        <f t="shared" si="257"/>
        <v>publishing</v>
      </c>
      <c r="T2752" t="str">
        <f t="shared" si="252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4">
        <f t="shared" si="253"/>
        <v>41747.887060185189</v>
      </c>
      <c r="L2753" s="14">
        <f t="shared" si="254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5"/>
        <v>0</v>
      </c>
      <c r="R2753" s="8" t="e">
        <f t="shared" si="256"/>
        <v>#DIV/0!</v>
      </c>
      <c r="S2753" t="str">
        <f t="shared" si="257"/>
        <v>publishing</v>
      </c>
      <c r="T2753" t="str">
        <f t="shared" si="252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4">
        <f t="shared" si="253"/>
        <v>40855.765092592592</v>
      </c>
      <c r="L2754" s="14">
        <f t="shared" si="254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255"/>
        <v>0.11458333333333333</v>
      </c>
      <c r="R2754" s="8">
        <f t="shared" si="256"/>
        <v>39.285714285714285</v>
      </c>
      <c r="S2754" t="str">
        <f t="shared" si="257"/>
        <v>publishing</v>
      </c>
      <c r="T2754" t="str">
        <f t="shared" ref="T2754:T2817" si="258">RIGHT(P2754,LEN(P2754)-FIND("/",P2754))</f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4">
        <f t="shared" ref="K2755:K2818" si="259">(((J2755/60)/60)/24)+DATE(1970,1,1)</f>
        <v>41117.900729166664</v>
      </c>
      <c r="L2755" s="14">
        <f t="shared" ref="L2755:L2818" si="260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261">E2755/D2755</f>
        <v>0.19</v>
      </c>
      <c r="R2755" s="8">
        <f t="shared" ref="R2755:R2818" si="262">E2755/N2755</f>
        <v>47.5</v>
      </c>
      <c r="S2755" t="str">
        <f t="shared" ref="S2755:S2818" si="263">LEFT(P2755,FIND("/",P2755)-1)</f>
        <v>publishing</v>
      </c>
      <c r="T2755" t="str">
        <f t="shared" si="258"/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4">
        <f t="shared" si="259"/>
        <v>41863.636006944449</v>
      </c>
      <c r="L2756" s="14">
        <f t="shared" si="260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61"/>
        <v>0</v>
      </c>
      <c r="R2756" s="8" t="e">
        <f t="shared" si="262"/>
        <v>#DIV/0!</v>
      </c>
      <c r="S2756" t="str">
        <f t="shared" si="263"/>
        <v>publishing</v>
      </c>
      <c r="T2756" t="str">
        <f t="shared" si="258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4">
        <f t="shared" si="259"/>
        <v>42072.790821759263</v>
      </c>
      <c r="L2757" s="14">
        <f t="shared" si="260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61"/>
        <v>0.52</v>
      </c>
      <c r="R2757" s="8">
        <f t="shared" si="262"/>
        <v>17.333333333333332</v>
      </c>
      <c r="S2757" t="str">
        <f t="shared" si="263"/>
        <v>publishing</v>
      </c>
      <c r="T2757" t="str">
        <f t="shared" si="258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4">
        <f t="shared" si="259"/>
        <v>41620.90047453704</v>
      </c>
      <c r="L2758" s="14">
        <f t="shared" si="260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61"/>
        <v>0.1048</v>
      </c>
      <c r="R2758" s="8">
        <f t="shared" si="262"/>
        <v>31.757575757575758</v>
      </c>
      <c r="S2758" t="str">
        <f t="shared" si="263"/>
        <v>publishing</v>
      </c>
      <c r="T2758" t="str">
        <f t="shared" si="258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4">
        <f t="shared" si="259"/>
        <v>42573.65662037037</v>
      </c>
      <c r="L2759" s="14">
        <f t="shared" si="260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61"/>
        <v>6.6666666666666671E-3</v>
      </c>
      <c r="R2759" s="8">
        <f t="shared" si="262"/>
        <v>5</v>
      </c>
      <c r="S2759" t="str">
        <f t="shared" si="263"/>
        <v>publishing</v>
      </c>
      <c r="T2759" t="str">
        <f t="shared" si="258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4">
        <f t="shared" si="259"/>
        <v>42639.441932870366</v>
      </c>
      <c r="L2760" s="14">
        <f t="shared" si="260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61"/>
        <v>0.11700000000000001</v>
      </c>
      <c r="R2760" s="8">
        <f t="shared" si="262"/>
        <v>39</v>
      </c>
      <c r="S2760" t="str">
        <f t="shared" si="263"/>
        <v>publishing</v>
      </c>
      <c r="T2760" t="str">
        <f t="shared" si="258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4">
        <f t="shared" si="259"/>
        <v>42524.36650462963</v>
      </c>
      <c r="L2761" s="14">
        <f t="shared" si="260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61"/>
        <v>0.105</v>
      </c>
      <c r="R2761" s="8">
        <f t="shared" si="262"/>
        <v>52.5</v>
      </c>
      <c r="S2761" t="str">
        <f t="shared" si="263"/>
        <v>publishing</v>
      </c>
      <c r="T2761" t="str">
        <f t="shared" si="258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4">
        <f t="shared" si="259"/>
        <v>41415.461319444446</v>
      </c>
      <c r="L2762" s="14">
        <f t="shared" si="260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61"/>
        <v>0</v>
      </c>
      <c r="R2762" s="8" t="e">
        <f t="shared" si="262"/>
        <v>#DIV/0!</v>
      </c>
      <c r="S2762" t="str">
        <f t="shared" si="263"/>
        <v>publishing</v>
      </c>
      <c r="T2762" t="str">
        <f t="shared" si="258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4">
        <f t="shared" si="259"/>
        <v>41247.063576388886</v>
      </c>
      <c r="L2763" s="14">
        <f t="shared" si="260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61"/>
        <v>7.1999999999999998E-3</v>
      </c>
      <c r="R2763" s="8">
        <f t="shared" si="262"/>
        <v>9</v>
      </c>
      <c r="S2763" t="str">
        <f t="shared" si="263"/>
        <v>publishing</v>
      </c>
      <c r="T2763" t="str">
        <f t="shared" si="258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4">
        <f t="shared" si="259"/>
        <v>40927.036979166667</v>
      </c>
      <c r="L2764" s="14">
        <f t="shared" si="260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61"/>
        <v>7.6923076923076927E-3</v>
      </c>
      <c r="R2764" s="8">
        <f t="shared" si="262"/>
        <v>25</v>
      </c>
      <c r="S2764" t="str">
        <f t="shared" si="263"/>
        <v>publishing</v>
      </c>
      <c r="T2764" t="str">
        <f t="shared" si="258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4">
        <f t="shared" si="259"/>
        <v>41373.579675925925</v>
      </c>
      <c r="L2765" s="14">
        <f t="shared" si="260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61"/>
        <v>2.2842639593908631E-3</v>
      </c>
      <c r="R2765" s="8">
        <f t="shared" si="262"/>
        <v>30</v>
      </c>
      <c r="S2765" t="str">
        <f t="shared" si="263"/>
        <v>publishing</v>
      </c>
      <c r="T2765" t="str">
        <f t="shared" si="258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4">
        <f t="shared" si="259"/>
        <v>41030.292025462964</v>
      </c>
      <c r="L2766" s="14">
        <f t="shared" si="260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61"/>
        <v>1.125E-2</v>
      </c>
      <c r="R2766" s="8">
        <f t="shared" si="262"/>
        <v>11.25</v>
      </c>
      <c r="S2766" t="str">
        <f t="shared" si="263"/>
        <v>publishing</v>
      </c>
      <c r="T2766" t="str">
        <f t="shared" si="258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4">
        <f t="shared" si="259"/>
        <v>41194.579027777778</v>
      </c>
      <c r="L2767" s="14">
        <f t="shared" si="260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61"/>
        <v>0</v>
      </c>
      <c r="R2767" s="8" t="e">
        <f t="shared" si="262"/>
        <v>#DIV/0!</v>
      </c>
      <c r="S2767" t="str">
        <f t="shared" si="263"/>
        <v>publishing</v>
      </c>
      <c r="T2767" t="str">
        <f t="shared" si="258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4">
        <f t="shared" si="259"/>
        <v>40736.668032407404</v>
      </c>
      <c r="L2768" s="14">
        <f t="shared" si="260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61"/>
        <v>0.02</v>
      </c>
      <c r="R2768" s="8">
        <f t="shared" si="262"/>
        <v>25</v>
      </c>
      <c r="S2768" t="str">
        <f t="shared" si="263"/>
        <v>publishing</v>
      </c>
      <c r="T2768" t="str">
        <f t="shared" si="258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4">
        <f t="shared" si="259"/>
        <v>42172.958912037036</v>
      </c>
      <c r="L2769" s="14">
        <f t="shared" si="260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61"/>
        <v>8.5000000000000006E-3</v>
      </c>
      <c r="R2769" s="8">
        <f t="shared" si="262"/>
        <v>11.333333333333334</v>
      </c>
      <c r="S2769" t="str">
        <f t="shared" si="263"/>
        <v>publishing</v>
      </c>
      <c r="T2769" t="str">
        <f t="shared" si="258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4">
        <f t="shared" si="259"/>
        <v>40967.614849537036</v>
      </c>
      <c r="L2770" s="14">
        <f t="shared" si="260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61"/>
        <v>0.14314285714285716</v>
      </c>
      <c r="R2770" s="8">
        <f t="shared" si="262"/>
        <v>29.470588235294116</v>
      </c>
      <c r="S2770" t="str">
        <f t="shared" si="263"/>
        <v>publishing</v>
      </c>
      <c r="T2770" t="str">
        <f t="shared" si="258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4">
        <f t="shared" si="259"/>
        <v>41745.826273148145</v>
      </c>
      <c r="L2771" s="14">
        <f t="shared" si="260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61"/>
        <v>2.5000000000000001E-3</v>
      </c>
      <c r="R2771" s="8">
        <f t="shared" si="262"/>
        <v>1</v>
      </c>
      <c r="S2771" t="str">
        <f t="shared" si="263"/>
        <v>publishing</v>
      </c>
      <c r="T2771" t="str">
        <f t="shared" si="258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4">
        <f t="shared" si="259"/>
        <v>41686.705208333333</v>
      </c>
      <c r="L2772" s="14">
        <f t="shared" si="260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61"/>
        <v>0.1041125</v>
      </c>
      <c r="R2772" s="8">
        <f t="shared" si="262"/>
        <v>63.098484848484851</v>
      </c>
      <c r="S2772" t="str">
        <f t="shared" si="263"/>
        <v>publishing</v>
      </c>
      <c r="T2772" t="str">
        <f t="shared" si="258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4">
        <f t="shared" si="259"/>
        <v>41257.531712962962</v>
      </c>
      <c r="L2773" s="14">
        <f t="shared" si="260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61"/>
        <v>0</v>
      </c>
      <c r="R2773" s="8" t="e">
        <f t="shared" si="262"/>
        <v>#DIV/0!</v>
      </c>
      <c r="S2773" t="str">
        <f t="shared" si="263"/>
        <v>publishing</v>
      </c>
      <c r="T2773" t="str">
        <f t="shared" si="258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4">
        <f t="shared" si="259"/>
        <v>41537.869143518517</v>
      </c>
      <c r="L2774" s="14">
        <f t="shared" si="260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61"/>
        <v>0</v>
      </c>
      <c r="R2774" s="8" t="e">
        <f t="shared" si="262"/>
        <v>#DIV/0!</v>
      </c>
      <c r="S2774" t="str">
        <f t="shared" si="263"/>
        <v>publishing</v>
      </c>
      <c r="T2774" t="str">
        <f t="shared" si="258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4">
        <f t="shared" si="259"/>
        <v>42474.86482638889</v>
      </c>
      <c r="L2775" s="14">
        <f t="shared" si="260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61"/>
        <v>1.8867924528301887E-3</v>
      </c>
      <c r="R2775" s="8">
        <f t="shared" si="262"/>
        <v>1</v>
      </c>
      <c r="S2775" t="str">
        <f t="shared" si="263"/>
        <v>publishing</v>
      </c>
      <c r="T2775" t="str">
        <f t="shared" si="258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4">
        <f t="shared" si="259"/>
        <v>41311.126481481479</v>
      </c>
      <c r="L2776" s="14">
        <f t="shared" si="260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61"/>
        <v>0.14249999999999999</v>
      </c>
      <c r="R2776" s="8">
        <f t="shared" si="262"/>
        <v>43.846153846153847</v>
      </c>
      <c r="S2776" t="str">
        <f t="shared" si="263"/>
        <v>publishing</v>
      </c>
      <c r="T2776" t="str">
        <f t="shared" si="258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4">
        <f t="shared" si="259"/>
        <v>40863.013356481482</v>
      </c>
      <c r="L2777" s="14">
        <f t="shared" si="260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61"/>
        <v>0.03</v>
      </c>
      <c r="R2777" s="8">
        <f t="shared" si="262"/>
        <v>75</v>
      </c>
      <c r="S2777" t="str">
        <f t="shared" si="263"/>
        <v>publishing</v>
      </c>
      <c r="T2777" t="str">
        <f t="shared" si="258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4">
        <f t="shared" si="259"/>
        <v>42136.297175925924</v>
      </c>
      <c r="L2778" s="14">
        <f t="shared" si="260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61"/>
        <v>7.8809523809523815E-2</v>
      </c>
      <c r="R2778" s="8">
        <f t="shared" si="262"/>
        <v>45.972222222222221</v>
      </c>
      <c r="S2778" t="str">
        <f t="shared" si="263"/>
        <v>publishing</v>
      </c>
      <c r="T2778" t="str">
        <f t="shared" si="258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4">
        <f t="shared" si="259"/>
        <v>42172.669027777782</v>
      </c>
      <c r="L2779" s="14">
        <f t="shared" si="260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61"/>
        <v>3.3333333333333335E-3</v>
      </c>
      <c r="R2779" s="8">
        <f t="shared" si="262"/>
        <v>10</v>
      </c>
      <c r="S2779" t="str">
        <f t="shared" si="263"/>
        <v>publishing</v>
      </c>
      <c r="T2779" t="str">
        <f t="shared" si="258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4">
        <f t="shared" si="259"/>
        <v>41846.978078703702</v>
      </c>
      <c r="L2780" s="14">
        <f t="shared" si="260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61"/>
        <v>0.25545454545454543</v>
      </c>
      <c r="R2780" s="8">
        <f t="shared" si="262"/>
        <v>93.666666666666671</v>
      </c>
      <c r="S2780" t="str">
        <f t="shared" si="263"/>
        <v>publishing</v>
      </c>
      <c r="T2780" t="str">
        <f t="shared" si="258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4">
        <f t="shared" si="259"/>
        <v>42300.585891203707</v>
      </c>
      <c r="L2781" s="14">
        <f t="shared" si="260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61"/>
        <v>2.12E-2</v>
      </c>
      <c r="R2781" s="8">
        <f t="shared" si="262"/>
        <v>53</v>
      </c>
      <c r="S2781" t="str">
        <f t="shared" si="263"/>
        <v>publishing</v>
      </c>
      <c r="T2781" t="str">
        <f t="shared" si="258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4">
        <f t="shared" si="259"/>
        <v>42774.447777777779</v>
      </c>
      <c r="L2782" s="14">
        <f t="shared" si="260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61"/>
        <v>0</v>
      </c>
      <c r="R2782" s="8" t="e">
        <f t="shared" si="262"/>
        <v>#DIV/0!</v>
      </c>
      <c r="S2782" t="str">
        <f t="shared" si="263"/>
        <v>publishing</v>
      </c>
      <c r="T2782" t="str">
        <f t="shared" si="258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4">
        <f t="shared" si="259"/>
        <v>42018.94159722222</v>
      </c>
      <c r="L2783" s="14">
        <f t="shared" si="260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61"/>
        <v>1.0528</v>
      </c>
      <c r="R2783" s="8">
        <f t="shared" si="262"/>
        <v>47</v>
      </c>
      <c r="S2783" t="str">
        <f t="shared" si="263"/>
        <v>theater</v>
      </c>
      <c r="T2783" t="str">
        <f t="shared" si="258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4">
        <f t="shared" si="259"/>
        <v>42026.924976851849</v>
      </c>
      <c r="L2784" s="14">
        <f t="shared" si="260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61"/>
        <v>1.2</v>
      </c>
      <c r="R2784" s="8">
        <f t="shared" si="262"/>
        <v>66.666666666666671</v>
      </c>
      <c r="S2784" t="str">
        <f t="shared" si="263"/>
        <v>theater</v>
      </c>
      <c r="T2784" t="str">
        <f t="shared" si="258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4">
        <f t="shared" si="259"/>
        <v>42103.535254629634</v>
      </c>
      <c r="L2785" s="14">
        <f t="shared" si="260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61"/>
        <v>1.145</v>
      </c>
      <c r="R2785" s="8">
        <f t="shared" si="262"/>
        <v>18.770491803278688</v>
      </c>
      <c r="S2785" t="str">
        <f t="shared" si="263"/>
        <v>theater</v>
      </c>
      <c r="T2785" t="str">
        <f t="shared" si="258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4">
        <f t="shared" si="259"/>
        <v>41920.787534722222</v>
      </c>
      <c r="L2786" s="14">
        <f t="shared" si="260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61"/>
        <v>1.19</v>
      </c>
      <c r="R2786" s="8">
        <f t="shared" si="262"/>
        <v>66.111111111111114</v>
      </c>
      <c r="S2786" t="str">
        <f t="shared" si="263"/>
        <v>theater</v>
      </c>
      <c r="T2786" t="str">
        <f t="shared" si="258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4">
        <f t="shared" si="259"/>
        <v>42558.189432870371</v>
      </c>
      <c r="L2787" s="14">
        <f t="shared" si="260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61"/>
        <v>1.0468</v>
      </c>
      <c r="R2787" s="8">
        <f t="shared" si="262"/>
        <v>36.859154929577464</v>
      </c>
      <c r="S2787" t="str">
        <f t="shared" si="263"/>
        <v>theater</v>
      </c>
      <c r="T2787" t="str">
        <f t="shared" si="258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4">
        <f t="shared" si="259"/>
        <v>41815.569212962961</v>
      </c>
      <c r="L2788" s="14">
        <f t="shared" si="260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61"/>
        <v>1.1783999999999999</v>
      </c>
      <c r="R2788" s="8">
        <f t="shared" si="262"/>
        <v>39.810810810810814</v>
      </c>
      <c r="S2788" t="str">
        <f t="shared" si="263"/>
        <v>theater</v>
      </c>
      <c r="T2788" t="str">
        <f t="shared" si="258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4">
        <f t="shared" si="259"/>
        <v>41808.198518518519</v>
      </c>
      <c r="L2789" s="14">
        <f t="shared" si="260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61"/>
        <v>1.1970000000000001</v>
      </c>
      <c r="R2789" s="8">
        <f t="shared" si="262"/>
        <v>31.5</v>
      </c>
      <c r="S2789" t="str">
        <f t="shared" si="263"/>
        <v>theater</v>
      </c>
      <c r="T2789" t="str">
        <f t="shared" si="258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4">
        <f t="shared" si="259"/>
        <v>42550.701886574068</v>
      </c>
      <c r="L2790" s="14">
        <f t="shared" si="260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61"/>
        <v>1.0249999999999999</v>
      </c>
      <c r="R2790" s="8">
        <f t="shared" si="262"/>
        <v>102.5</v>
      </c>
      <c r="S2790" t="str">
        <f t="shared" si="263"/>
        <v>theater</v>
      </c>
      <c r="T2790" t="str">
        <f t="shared" si="258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4">
        <f t="shared" si="259"/>
        <v>42056.013124999998</v>
      </c>
      <c r="L2791" s="14">
        <f t="shared" si="260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61"/>
        <v>1.0116666666666667</v>
      </c>
      <c r="R2791" s="8">
        <f t="shared" si="262"/>
        <v>126.45833333333333</v>
      </c>
      <c r="S2791" t="str">
        <f t="shared" si="263"/>
        <v>theater</v>
      </c>
      <c r="T2791" t="str">
        <f t="shared" si="258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4">
        <f t="shared" si="259"/>
        <v>42016.938692129625</v>
      </c>
      <c r="L2792" s="14">
        <f t="shared" si="260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61"/>
        <v>1.0533333333333332</v>
      </c>
      <c r="R2792" s="8">
        <f t="shared" si="262"/>
        <v>47.878787878787875</v>
      </c>
      <c r="S2792" t="str">
        <f t="shared" si="263"/>
        <v>theater</v>
      </c>
      <c r="T2792" t="str">
        <f t="shared" si="258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4">
        <f t="shared" si="259"/>
        <v>42591.899988425925</v>
      </c>
      <c r="L2793" s="14">
        <f t="shared" si="260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61"/>
        <v>1.0249999999999999</v>
      </c>
      <c r="R2793" s="8">
        <f t="shared" si="262"/>
        <v>73.214285714285708</v>
      </c>
      <c r="S2793" t="str">
        <f t="shared" si="263"/>
        <v>theater</v>
      </c>
      <c r="T2793" t="str">
        <f t="shared" si="258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4">
        <f t="shared" si="259"/>
        <v>42183.231006944443</v>
      </c>
      <c r="L2794" s="14">
        <f t="shared" si="260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61"/>
        <v>1.0760000000000001</v>
      </c>
      <c r="R2794" s="8">
        <f t="shared" si="262"/>
        <v>89.666666666666671</v>
      </c>
      <c r="S2794" t="str">
        <f t="shared" si="263"/>
        <v>theater</v>
      </c>
      <c r="T2794" t="str">
        <f t="shared" si="258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4">
        <f t="shared" si="259"/>
        <v>42176.419039351851</v>
      </c>
      <c r="L2795" s="14">
        <f t="shared" si="260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61"/>
        <v>1.105675</v>
      </c>
      <c r="R2795" s="8">
        <f t="shared" si="262"/>
        <v>151.4623287671233</v>
      </c>
      <c r="S2795" t="str">
        <f t="shared" si="263"/>
        <v>theater</v>
      </c>
      <c r="T2795" t="str">
        <f t="shared" si="258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4">
        <f t="shared" si="259"/>
        <v>42416.691655092596</v>
      </c>
      <c r="L2796" s="14">
        <f t="shared" si="260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61"/>
        <v>1.5</v>
      </c>
      <c r="R2796" s="8">
        <f t="shared" si="262"/>
        <v>25</v>
      </c>
      <c r="S2796" t="str">
        <f t="shared" si="263"/>
        <v>theater</v>
      </c>
      <c r="T2796" t="str">
        <f t="shared" si="258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4">
        <f t="shared" si="259"/>
        <v>41780.525937500002</v>
      </c>
      <c r="L2797" s="14">
        <f t="shared" si="260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61"/>
        <v>1.0428571428571429</v>
      </c>
      <c r="R2797" s="8">
        <f t="shared" si="262"/>
        <v>36.5</v>
      </c>
      <c r="S2797" t="str">
        <f t="shared" si="263"/>
        <v>theater</v>
      </c>
      <c r="T2797" t="str">
        <f t="shared" si="258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4">
        <f t="shared" si="259"/>
        <v>41795.528101851851</v>
      </c>
      <c r="L2798" s="14">
        <f t="shared" si="260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61"/>
        <v>1.155</v>
      </c>
      <c r="R2798" s="8">
        <f t="shared" si="262"/>
        <v>44</v>
      </c>
      <c r="S2798" t="str">
        <f t="shared" si="263"/>
        <v>theater</v>
      </c>
      <c r="T2798" t="str">
        <f t="shared" si="258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4">
        <f t="shared" si="259"/>
        <v>41798.94027777778</v>
      </c>
      <c r="L2799" s="14">
        <f t="shared" si="260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61"/>
        <v>1.02645125</v>
      </c>
      <c r="R2799" s="8">
        <f t="shared" si="262"/>
        <v>87.357553191489373</v>
      </c>
      <c r="S2799" t="str">
        <f t="shared" si="263"/>
        <v>theater</v>
      </c>
      <c r="T2799" t="str">
        <f t="shared" si="258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4">
        <f t="shared" si="259"/>
        <v>42201.675011574072</v>
      </c>
      <c r="L2800" s="14">
        <f t="shared" si="260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61"/>
        <v>1.014</v>
      </c>
      <c r="R2800" s="8">
        <f t="shared" si="262"/>
        <v>36.474820143884891</v>
      </c>
      <c r="S2800" t="str">
        <f t="shared" si="263"/>
        <v>theater</v>
      </c>
      <c r="T2800" t="str">
        <f t="shared" si="258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4">
        <f t="shared" si="259"/>
        <v>42507.264699074076</v>
      </c>
      <c r="L2801" s="14">
        <f t="shared" si="260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61"/>
        <v>1.1663479999999999</v>
      </c>
      <c r="R2801" s="8">
        <f t="shared" si="262"/>
        <v>44.859538461538463</v>
      </c>
      <c r="S2801" t="str">
        <f t="shared" si="263"/>
        <v>theater</v>
      </c>
      <c r="T2801" t="str">
        <f t="shared" si="258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4">
        <f t="shared" si="259"/>
        <v>41948.552847222221</v>
      </c>
      <c r="L2802" s="14">
        <f t="shared" si="260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61"/>
        <v>1.33</v>
      </c>
      <c r="R2802" s="8">
        <f t="shared" si="262"/>
        <v>42.903225806451616</v>
      </c>
      <c r="S2802" t="str">
        <f t="shared" si="263"/>
        <v>theater</v>
      </c>
      <c r="T2802" t="str">
        <f t="shared" si="258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4">
        <f t="shared" si="259"/>
        <v>41900.243159722224</v>
      </c>
      <c r="L2803" s="14">
        <f t="shared" si="260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61"/>
        <v>1.3320000000000001</v>
      </c>
      <c r="R2803" s="8">
        <f t="shared" si="262"/>
        <v>51.230769230769234</v>
      </c>
      <c r="S2803" t="str">
        <f t="shared" si="263"/>
        <v>theater</v>
      </c>
      <c r="T2803" t="str">
        <f t="shared" si="258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4">
        <f t="shared" si="259"/>
        <v>42192.64707175926</v>
      </c>
      <c r="L2804" s="14">
        <f t="shared" si="260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61"/>
        <v>1.0183333333333333</v>
      </c>
      <c r="R2804" s="8">
        <f t="shared" si="262"/>
        <v>33.944444444444443</v>
      </c>
      <c r="S2804" t="str">
        <f t="shared" si="263"/>
        <v>theater</v>
      </c>
      <c r="T2804" t="str">
        <f t="shared" si="258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4">
        <f t="shared" si="259"/>
        <v>42158.065694444449</v>
      </c>
      <c r="L2805" s="14">
        <f t="shared" si="260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61"/>
        <v>1.2795000000000001</v>
      </c>
      <c r="R2805" s="8">
        <f t="shared" si="262"/>
        <v>90.744680851063833</v>
      </c>
      <c r="S2805" t="str">
        <f t="shared" si="263"/>
        <v>theater</v>
      </c>
      <c r="T2805" t="str">
        <f t="shared" si="258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4">
        <f t="shared" si="259"/>
        <v>41881.453587962962</v>
      </c>
      <c r="L2806" s="14">
        <f t="shared" si="260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61"/>
        <v>1.1499999999999999</v>
      </c>
      <c r="R2806" s="8">
        <f t="shared" si="262"/>
        <v>50</v>
      </c>
      <c r="S2806" t="str">
        <f t="shared" si="263"/>
        <v>theater</v>
      </c>
      <c r="T2806" t="str">
        <f t="shared" si="258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4">
        <f t="shared" si="259"/>
        <v>42213.505474537036</v>
      </c>
      <c r="L2807" s="14">
        <f t="shared" si="260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61"/>
        <v>1.1000000000000001</v>
      </c>
      <c r="R2807" s="8">
        <f t="shared" si="262"/>
        <v>24.444444444444443</v>
      </c>
      <c r="S2807" t="str">
        <f t="shared" si="263"/>
        <v>theater</v>
      </c>
      <c r="T2807" t="str">
        <f t="shared" si="258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4">
        <f t="shared" si="259"/>
        <v>42185.267245370371</v>
      </c>
      <c r="L2808" s="14">
        <f t="shared" si="260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61"/>
        <v>1.121</v>
      </c>
      <c r="R2808" s="8">
        <f t="shared" si="262"/>
        <v>44.25</v>
      </c>
      <c r="S2808" t="str">
        <f t="shared" si="263"/>
        <v>theater</v>
      </c>
      <c r="T2808" t="str">
        <f t="shared" si="258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4">
        <f t="shared" si="259"/>
        <v>42154.873124999998</v>
      </c>
      <c r="L2809" s="14">
        <f t="shared" si="260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61"/>
        <v>1.26</v>
      </c>
      <c r="R2809" s="8">
        <f t="shared" si="262"/>
        <v>67.741935483870961</v>
      </c>
      <c r="S2809" t="str">
        <f t="shared" si="263"/>
        <v>theater</v>
      </c>
      <c r="T2809" t="str">
        <f t="shared" si="258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4">
        <f t="shared" si="259"/>
        <v>42208.84646990741</v>
      </c>
      <c r="L2810" s="14">
        <f t="shared" si="260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61"/>
        <v>1.0024444444444445</v>
      </c>
      <c r="R2810" s="8">
        <f t="shared" si="262"/>
        <v>65.376811594202906</v>
      </c>
      <c r="S2810" t="str">
        <f t="shared" si="263"/>
        <v>theater</v>
      </c>
      <c r="T2810" t="str">
        <f t="shared" si="258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4">
        <f t="shared" si="259"/>
        <v>42451.496817129635</v>
      </c>
      <c r="L2811" s="14">
        <f t="shared" si="260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61"/>
        <v>1.024</v>
      </c>
      <c r="R2811" s="8">
        <f t="shared" si="262"/>
        <v>121.9047619047619</v>
      </c>
      <c r="S2811" t="str">
        <f t="shared" si="263"/>
        <v>theater</v>
      </c>
      <c r="T2811" t="str">
        <f t="shared" si="258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4">
        <f t="shared" si="259"/>
        <v>41759.13962962963</v>
      </c>
      <c r="L2812" s="14">
        <f t="shared" si="260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61"/>
        <v>1.0820000000000001</v>
      </c>
      <c r="R2812" s="8">
        <f t="shared" si="262"/>
        <v>47.456140350877192</v>
      </c>
      <c r="S2812" t="str">
        <f t="shared" si="263"/>
        <v>theater</v>
      </c>
      <c r="T2812" t="str">
        <f t="shared" si="258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4">
        <f t="shared" si="259"/>
        <v>42028.496562500004</v>
      </c>
      <c r="L2813" s="14">
        <f t="shared" si="260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61"/>
        <v>1.0026999999999999</v>
      </c>
      <c r="R2813" s="8">
        <f t="shared" si="262"/>
        <v>92.842592592592595</v>
      </c>
      <c r="S2813" t="str">
        <f t="shared" si="263"/>
        <v>theater</v>
      </c>
      <c r="T2813" t="str">
        <f t="shared" si="258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4">
        <f t="shared" si="259"/>
        <v>42054.74418981481</v>
      </c>
      <c r="L2814" s="14">
        <f t="shared" si="260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61"/>
        <v>1.133</v>
      </c>
      <c r="R2814" s="8">
        <f t="shared" si="262"/>
        <v>68.253012048192772</v>
      </c>
      <c r="S2814" t="str">
        <f t="shared" si="263"/>
        <v>theater</v>
      </c>
      <c r="T2814" t="str">
        <f t="shared" si="258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4">
        <f t="shared" si="259"/>
        <v>42693.742604166662</v>
      </c>
      <c r="L2815" s="14">
        <f t="shared" si="260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61"/>
        <v>1.2757571428571428</v>
      </c>
      <c r="R2815" s="8">
        <f t="shared" si="262"/>
        <v>37.209583333333335</v>
      </c>
      <c r="S2815" t="str">
        <f t="shared" si="263"/>
        <v>theater</v>
      </c>
      <c r="T2815" t="str">
        <f t="shared" si="258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4">
        <f t="shared" si="259"/>
        <v>42103.399479166663</v>
      </c>
      <c r="L2816" s="14">
        <f t="shared" si="260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61"/>
        <v>1.0773333333333333</v>
      </c>
      <c r="R2816" s="8">
        <f t="shared" si="262"/>
        <v>25.25</v>
      </c>
      <c r="S2816" t="str">
        <f t="shared" si="263"/>
        <v>theater</v>
      </c>
      <c r="T2816" t="str">
        <f t="shared" si="258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4">
        <f t="shared" si="259"/>
        <v>42559.776724537034</v>
      </c>
      <c r="L2817" s="14">
        <f t="shared" si="260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61"/>
        <v>2.42</v>
      </c>
      <c r="R2817" s="8">
        <f t="shared" si="262"/>
        <v>43.214285714285715</v>
      </c>
      <c r="S2817" t="str">
        <f t="shared" si="263"/>
        <v>theater</v>
      </c>
      <c r="T2817" t="str">
        <f t="shared" si="258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4">
        <f t="shared" si="259"/>
        <v>42188.467499999999</v>
      </c>
      <c r="L2818" s="14">
        <f t="shared" si="260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261"/>
        <v>1.4156666666666666</v>
      </c>
      <c r="R2818" s="8">
        <f t="shared" si="262"/>
        <v>25.130177514792898</v>
      </c>
      <c r="S2818" t="str">
        <f t="shared" si="263"/>
        <v>theater</v>
      </c>
      <c r="T2818" t="str">
        <f t="shared" ref="T2818:T2881" si="264">RIGHT(P2818,LEN(P2818)-FIND("/",P2818))</f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4">
        <f t="shared" ref="K2819:K2882" si="265">(((J2819/60)/60)/24)+DATE(1970,1,1)</f>
        <v>42023.634976851856</v>
      </c>
      <c r="L2819" s="14">
        <f t="shared" ref="L2819:L2882" si="266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267">E2819/D2819</f>
        <v>1.3</v>
      </c>
      <c r="R2819" s="8">
        <f t="shared" ref="R2819:R2882" si="268">E2819/N2819</f>
        <v>23.636363636363637</v>
      </c>
      <c r="S2819" t="str">
        <f t="shared" ref="S2819:S2882" si="269">LEFT(P2819,FIND("/",P2819)-1)</f>
        <v>theater</v>
      </c>
      <c r="T2819" t="str">
        <f t="shared" si="264"/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4">
        <f t="shared" si="265"/>
        <v>42250.598217592589</v>
      </c>
      <c r="L2820" s="14">
        <f t="shared" si="266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7"/>
        <v>1.0603</v>
      </c>
      <c r="R2820" s="8">
        <f t="shared" si="268"/>
        <v>103.95098039215686</v>
      </c>
      <c r="S2820" t="str">
        <f t="shared" si="269"/>
        <v>theater</v>
      </c>
      <c r="T2820" t="str">
        <f t="shared" si="264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4">
        <f t="shared" si="265"/>
        <v>42139.525567129633</v>
      </c>
      <c r="L2821" s="14">
        <f t="shared" si="266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7"/>
        <v>1.048</v>
      </c>
      <c r="R2821" s="8">
        <f t="shared" si="268"/>
        <v>50.384615384615387</v>
      </c>
      <c r="S2821" t="str">
        <f t="shared" si="269"/>
        <v>theater</v>
      </c>
      <c r="T2821" t="str">
        <f t="shared" si="264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4">
        <f t="shared" si="265"/>
        <v>42401.610983796301</v>
      </c>
      <c r="L2822" s="14">
        <f t="shared" si="266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7"/>
        <v>1.36</v>
      </c>
      <c r="R2822" s="8">
        <f t="shared" si="268"/>
        <v>13.6</v>
      </c>
      <c r="S2822" t="str">
        <f t="shared" si="269"/>
        <v>theater</v>
      </c>
      <c r="T2822" t="str">
        <f t="shared" si="264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4">
        <f t="shared" si="265"/>
        <v>41875.922858796301</v>
      </c>
      <c r="L2823" s="14">
        <f t="shared" si="266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7"/>
        <v>1</v>
      </c>
      <c r="R2823" s="8">
        <f t="shared" si="268"/>
        <v>28.571428571428573</v>
      </c>
      <c r="S2823" t="str">
        <f t="shared" si="269"/>
        <v>theater</v>
      </c>
      <c r="T2823" t="str">
        <f t="shared" si="264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4">
        <f t="shared" si="265"/>
        <v>42060.683935185181</v>
      </c>
      <c r="L2824" s="14">
        <f t="shared" si="266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7"/>
        <v>1</v>
      </c>
      <c r="R2824" s="8">
        <f t="shared" si="268"/>
        <v>63.829787234042556</v>
      </c>
      <c r="S2824" t="str">
        <f t="shared" si="269"/>
        <v>theater</v>
      </c>
      <c r="T2824" t="str">
        <f t="shared" si="264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4">
        <f t="shared" si="265"/>
        <v>42067.011643518519</v>
      </c>
      <c r="L2825" s="14">
        <f t="shared" si="266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7"/>
        <v>1.24</v>
      </c>
      <c r="R2825" s="8">
        <f t="shared" si="268"/>
        <v>8.8571428571428577</v>
      </c>
      <c r="S2825" t="str">
        <f t="shared" si="269"/>
        <v>theater</v>
      </c>
      <c r="T2825" t="str">
        <f t="shared" si="264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4">
        <f t="shared" si="265"/>
        <v>42136.270787037036</v>
      </c>
      <c r="L2826" s="14">
        <f t="shared" si="266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7"/>
        <v>1.1692307692307693</v>
      </c>
      <c r="R2826" s="8">
        <f t="shared" si="268"/>
        <v>50.666666666666664</v>
      </c>
      <c r="S2826" t="str">
        <f t="shared" si="269"/>
        <v>theater</v>
      </c>
      <c r="T2826" t="str">
        <f t="shared" si="264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4">
        <f t="shared" si="265"/>
        <v>42312.792662037042</v>
      </c>
      <c r="L2827" s="14">
        <f t="shared" si="266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7"/>
        <v>1.0333333333333334</v>
      </c>
      <c r="R2827" s="8">
        <f t="shared" si="268"/>
        <v>60.784313725490193</v>
      </c>
      <c r="S2827" t="str">
        <f t="shared" si="269"/>
        <v>theater</v>
      </c>
      <c r="T2827" t="str">
        <f t="shared" si="264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4">
        <f t="shared" si="265"/>
        <v>42171.034861111111</v>
      </c>
      <c r="L2828" s="14">
        <f t="shared" si="266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7"/>
        <v>1.0774999999999999</v>
      </c>
      <c r="R2828" s="8">
        <f t="shared" si="268"/>
        <v>113.42105263157895</v>
      </c>
      <c r="S2828" t="str">
        <f t="shared" si="269"/>
        <v>theater</v>
      </c>
      <c r="T2828" t="str">
        <f t="shared" si="264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4">
        <f t="shared" si="265"/>
        <v>42494.683634259258</v>
      </c>
      <c r="L2829" s="14">
        <f t="shared" si="266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7"/>
        <v>1.2024999999999999</v>
      </c>
      <c r="R2829" s="8">
        <f t="shared" si="268"/>
        <v>104.56521739130434</v>
      </c>
      <c r="S2829" t="str">
        <f t="shared" si="269"/>
        <v>theater</v>
      </c>
      <c r="T2829" t="str">
        <f t="shared" si="264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4">
        <f t="shared" si="265"/>
        <v>42254.264687499999</v>
      </c>
      <c r="L2830" s="14">
        <f t="shared" si="266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7"/>
        <v>1.0037894736842106</v>
      </c>
      <c r="R2830" s="8">
        <f t="shared" si="268"/>
        <v>98.30927835051547</v>
      </c>
      <c r="S2830" t="str">
        <f t="shared" si="269"/>
        <v>theater</v>
      </c>
      <c r="T2830" t="str">
        <f t="shared" si="264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4">
        <f t="shared" si="265"/>
        <v>42495.434236111112</v>
      </c>
      <c r="L2831" s="14">
        <f t="shared" si="266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7"/>
        <v>1.0651999999999999</v>
      </c>
      <c r="R2831" s="8">
        <f t="shared" si="268"/>
        <v>35.039473684210527</v>
      </c>
      <c r="S2831" t="str">
        <f t="shared" si="269"/>
        <v>theater</v>
      </c>
      <c r="T2831" t="str">
        <f t="shared" si="264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4">
        <f t="shared" si="265"/>
        <v>41758.839675925927</v>
      </c>
      <c r="L2832" s="14">
        <f t="shared" si="266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7"/>
        <v>1</v>
      </c>
      <c r="R2832" s="8">
        <f t="shared" si="268"/>
        <v>272.72727272727275</v>
      </c>
      <c r="S2832" t="str">
        <f t="shared" si="269"/>
        <v>theater</v>
      </c>
      <c r="T2832" t="str">
        <f t="shared" si="264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4">
        <f t="shared" si="265"/>
        <v>42171.824884259258</v>
      </c>
      <c r="L2833" s="14">
        <f t="shared" si="266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7"/>
        <v>1.1066666666666667</v>
      </c>
      <c r="R2833" s="8">
        <f t="shared" si="268"/>
        <v>63.846153846153847</v>
      </c>
      <c r="S2833" t="str">
        <f t="shared" si="269"/>
        <v>theater</v>
      </c>
      <c r="T2833" t="str">
        <f t="shared" si="264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4">
        <f t="shared" si="265"/>
        <v>41938.709421296298</v>
      </c>
      <c r="L2834" s="14">
        <f t="shared" si="266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7"/>
        <v>1.1471959999999999</v>
      </c>
      <c r="R2834" s="8">
        <f t="shared" si="268"/>
        <v>30.189368421052631</v>
      </c>
      <c r="S2834" t="str">
        <f t="shared" si="269"/>
        <v>theater</v>
      </c>
      <c r="T2834" t="str">
        <f t="shared" si="264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4">
        <f t="shared" si="265"/>
        <v>42268.127696759257</v>
      </c>
      <c r="L2835" s="14">
        <f t="shared" si="266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7"/>
        <v>1.0825925925925926</v>
      </c>
      <c r="R2835" s="8">
        <f t="shared" si="268"/>
        <v>83.51428571428572</v>
      </c>
      <c r="S2835" t="str">
        <f t="shared" si="269"/>
        <v>theater</v>
      </c>
      <c r="T2835" t="str">
        <f t="shared" si="264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4">
        <f t="shared" si="265"/>
        <v>42019.959837962961</v>
      </c>
      <c r="L2836" s="14">
        <f t="shared" si="266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7"/>
        <v>1.7</v>
      </c>
      <c r="R2836" s="8">
        <f t="shared" si="268"/>
        <v>64.761904761904759</v>
      </c>
      <c r="S2836" t="str">
        <f t="shared" si="269"/>
        <v>theater</v>
      </c>
      <c r="T2836" t="str">
        <f t="shared" si="264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4">
        <f t="shared" si="265"/>
        <v>42313.703900462962</v>
      </c>
      <c r="L2837" s="14">
        <f t="shared" si="266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7"/>
        <v>1.8709899999999999</v>
      </c>
      <c r="R2837" s="8">
        <f t="shared" si="268"/>
        <v>20.118172043010752</v>
      </c>
      <c r="S2837" t="str">
        <f t="shared" si="269"/>
        <v>theater</v>
      </c>
      <c r="T2837" t="str">
        <f t="shared" si="264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4">
        <f t="shared" si="265"/>
        <v>42746.261782407411</v>
      </c>
      <c r="L2838" s="14">
        <f t="shared" si="266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7"/>
        <v>1.0777777777777777</v>
      </c>
      <c r="R2838" s="8">
        <f t="shared" si="268"/>
        <v>44.090909090909093</v>
      </c>
      <c r="S2838" t="str">
        <f t="shared" si="269"/>
        <v>theater</v>
      </c>
      <c r="T2838" t="str">
        <f t="shared" si="264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4">
        <f t="shared" si="265"/>
        <v>42307.908379629633</v>
      </c>
      <c r="L2839" s="14">
        <f t="shared" si="266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7"/>
        <v>1</v>
      </c>
      <c r="R2839" s="8">
        <f t="shared" si="268"/>
        <v>40.476190476190474</v>
      </c>
      <c r="S2839" t="str">
        <f t="shared" si="269"/>
        <v>theater</v>
      </c>
      <c r="T2839" t="str">
        <f t="shared" si="264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4">
        <f t="shared" si="265"/>
        <v>41842.607592592591</v>
      </c>
      <c r="L2840" s="14">
        <f t="shared" si="266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7"/>
        <v>1.2024999999999999</v>
      </c>
      <c r="R2840" s="8">
        <f t="shared" si="268"/>
        <v>44.537037037037038</v>
      </c>
      <c r="S2840" t="str">
        <f t="shared" si="269"/>
        <v>theater</v>
      </c>
      <c r="T2840" t="str">
        <f t="shared" si="264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4">
        <f t="shared" si="265"/>
        <v>41853.240208333329</v>
      </c>
      <c r="L2841" s="14">
        <f t="shared" si="266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7"/>
        <v>1.1142857142857143</v>
      </c>
      <c r="R2841" s="8">
        <f t="shared" si="268"/>
        <v>125.80645161290323</v>
      </c>
      <c r="S2841" t="str">
        <f t="shared" si="269"/>
        <v>theater</v>
      </c>
      <c r="T2841" t="str">
        <f t="shared" si="264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4">
        <f t="shared" si="265"/>
        <v>42060.035636574074</v>
      </c>
      <c r="L2842" s="14">
        <f t="shared" si="266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7"/>
        <v>1.04</v>
      </c>
      <c r="R2842" s="8">
        <f t="shared" si="268"/>
        <v>19.696969696969695</v>
      </c>
      <c r="S2842" t="str">
        <f t="shared" si="269"/>
        <v>theater</v>
      </c>
      <c r="T2842" t="str">
        <f t="shared" si="264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4">
        <f t="shared" si="265"/>
        <v>42291.739548611105</v>
      </c>
      <c r="L2843" s="14">
        <f t="shared" si="266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7"/>
        <v>0.01</v>
      </c>
      <c r="R2843" s="8">
        <f t="shared" si="268"/>
        <v>10</v>
      </c>
      <c r="S2843" t="str">
        <f t="shared" si="269"/>
        <v>theater</v>
      </c>
      <c r="T2843" t="str">
        <f t="shared" si="264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4">
        <f t="shared" si="265"/>
        <v>41784.952488425923</v>
      </c>
      <c r="L2844" s="14">
        <f t="shared" si="266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7"/>
        <v>0</v>
      </c>
      <c r="R2844" s="8" t="e">
        <f t="shared" si="268"/>
        <v>#DIV/0!</v>
      </c>
      <c r="S2844" t="str">
        <f t="shared" si="269"/>
        <v>theater</v>
      </c>
      <c r="T2844" t="str">
        <f t="shared" si="264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4">
        <f t="shared" si="265"/>
        <v>42492.737847222219</v>
      </c>
      <c r="L2845" s="14">
        <f t="shared" si="266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7"/>
        <v>0</v>
      </c>
      <c r="R2845" s="8" t="e">
        <f t="shared" si="268"/>
        <v>#DIV/0!</v>
      </c>
      <c r="S2845" t="str">
        <f t="shared" si="269"/>
        <v>theater</v>
      </c>
      <c r="T2845" t="str">
        <f t="shared" si="264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4">
        <f t="shared" si="265"/>
        <v>42709.546064814815</v>
      </c>
      <c r="L2846" s="14">
        <f t="shared" si="266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7"/>
        <v>5.4545454545454543E-2</v>
      </c>
      <c r="R2846" s="8">
        <f t="shared" si="268"/>
        <v>30</v>
      </c>
      <c r="S2846" t="str">
        <f t="shared" si="269"/>
        <v>theater</v>
      </c>
      <c r="T2846" t="str">
        <f t="shared" si="264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4">
        <f t="shared" si="265"/>
        <v>42103.016585648147</v>
      </c>
      <c r="L2847" s="14">
        <f t="shared" si="266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7"/>
        <v>0.31546666666666667</v>
      </c>
      <c r="R2847" s="8">
        <f t="shared" si="268"/>
        <v>60.666666666666664</v>
      </c>
      <c r="S2847" t="str">
        <f t="shared" si="269"/>
        <v>theater</v>
      </c>
      <c r="T2847" t="str">
        <f t="shared" si="264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4">
        <f t="shared" si="265"/>
        <v>42108.692060185189</v>
      </c>
      <c r="L2848" s="14">
        <f t="shared" si="266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7"/>
        <v>0</v>
      </c>
      <c r="R2848" s="8" t="e">
        <f t="shared" si="268"/>
        <v>#DIV/0!</v>
      </c>
      <c r="S2848" t="str">
        <f t="shared" si="269"/>
        <v>theater</v>
      </c>
      <c r="T2848" t="str">
        <f t="shared" si="264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4">
        <f t="shared" si="265"/>
        <v>42453.806307870371</v>
      </c>
      <c r="L2849" s="14">
        <f t="shared" si="266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7"/>
        <v>0</v>
      </c>
      <c r="R2849" s="8" t="e">
        <f t="shared" si="268"/>
        <v>#DIV/0!</v>
      </c>
      <c r="S2849" t="str">
        <f t="shared" si="269"/>
        <v>theater</v>
      </c>
      <c r="T2849" t="str">
        <f t="shared" si="264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4">
        <f t="shared" si="265"/>
        <v>42123.648831018523</v>
      </c>
      <c r="L2850" s="14">
        <f t="shared" si="266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7"/>
        <v>2E-3</v>
      </c>
      <c r="R2850" s="8">
        <f t="shared" si="268"/>
        <v>23.333333333333332</v>
      </c>
      <c r="S2850" t="str">
        <f t="shared" si="269"/>
        <v>theater</v>
      </c>
      <c r="T2850" t="str">
        <f t="shared" si="264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4">
        <f t="shared" si="265"/>
        <v>42453.428240740745</v>
      </c>
      <c r="L2851" s="14">
        <f t="shared" si="266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7"/>
        <v>0.01</v>
      </c>
      <c r="R2851" s="8">
        <f t="shared" si="268"/>
        <v>5</v>
      </c>
      <c r="S2851" t="str">
        <f t="shared" si="269"/>
        <v>theater</v>
      </c>
      <c r="T2851" t="str">
        <f t="shared" si="264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4">
        <f t="shared" si="265"/>
        <v>41858.007071759261</v>
      </c>
      <c r="L2852" s="14">
        <f t="shared" si="266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7"/>
        <v>3.8875E-2</v>
      </c>
      <c r="R2852" s="8">
        <f t="shared" si="268"/>
        <v>23.923076923076923</v>
      </c>
      <c r="S2852" t="str">
        <f t="shared" si="269"/>
        <v>theater</v>
      </c>
      <c r="T2852" t="str">
        <f t="shared" si="264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4">
        <f t="shared" si="265"/>
        <v>42390.002650462964</v>
      </c>
      <c r="L2853" s="14">
        <f t="shared" si="266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7"/>
        <v>0</v>
      </c>
      <c r="R2853" s="8" t="e">
        <f t="shared" si="268"/>
        <v>#DIV/0!</v>
      </c>
      <c r="S2853" t="str">
        <f t="shared" si="269"/>
        <v>theater</v>
      </c>
      <c r="T2853" t="str">
        <f t="shared" si="264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4">
        <f t="shared" si="265"/>
        <v>41781.045173611114</v>
      </c>
      <c r="L2854" s="14">
        <f t="shared" si="266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7"/>
        <v>1.9E-2</v>
      </c>
      <c r="R2854" s="8">
        <f t="shared" si="268"/>
        <v>15.833333333333334</v>
      </c>
      <c r="S2854" t="str">
        <f t="shared" si="269"/>
        <v>theater</v>
      </c>
      <c r="T2854" t="str">
        <f t="shared" si="264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4">
        <f t="shared" si="265"/>
        <v>41836.190937499996</v>
      </c>
      <c r="L2855" s="14">
        <f t="shared" si="266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7"/>
        <v>0</v>
      </c>
      <c r="R2855" s="8" t="e">
        <f t="shared" si="268"/>
        <v>#DIV/0!</v>
      </c>
      <c r="S2855" t="str">
        <f t="shared" si="269"/>
        <v>theater</v>
      </c>
      <c r="T2855" t="str">
        <f t="shared" si="264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4">
        <f t="shared" si="265"/>
        <v>42111.71665509259</v>
      </c>
      <c r="L2856" s="14">
        <f t="shared" si="266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7"/>
        <v>0.41699999999999998</v>
      </c>
      <c r="R2856" s="8">
        <f t="shared" si="268"/>
        <v>29.785714285714285</v>
      </c>
      <c r="S2856" t="str">
        <f t="shared" si="269"/>
        <v>theater</v>
      </c>
      <c r="T2856" t="str">
        <f t="shared" si="264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4">
        <f t="shared" si="265"/>
        <v>42370.007766203707</v>
      </c>
      <c r="L2857" s="14">
        <f t="shared" si="266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7"/>
        <v>0.5</v>
      </c>
      <c r="R2857" s="8">
        <f t="shared" si="268"/>
        <v>60</v>
      </c>
      <c r="S2857" t="str">
        <f t="shared" si="269"/>
        <v>theater</v>
      </c>
      <c r="T2857" t="str">
        <f t="shared" si="264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4">
        <f t="shared" si="265"/>
        <v>42165.037581018521</v>
      </c>
      <c r="L2858" s="14">
        <f t="shared" si="266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7"/>
        <v>4.8666666666666664E-2</v>
      </c>
      <c r="R2858" s="8">
        <f t="shared" si="268"/>
        <v>24.333333333333332</v>
      </c>
      <c r="S2858" t="str">
        <f t="shared" si="269"/>
        <v>theater</v>
      </c>
      <c r="T2858" t="str">
        <f t="shared" si="264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4">
        <f t="shared" si="265"/>
        <v>42726.920081018514</v>
      </c>
      <c r="L2859" s="14">
        <f t="shared" si="266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7"/>
        <v>0.19736842105263158</v>
      </c>
      <c r="R2859" s="8">
        <f t="shared" si="268"/>
        <v>500</v>
      </c>
      <c r="S2859" t="str">
        <f t="shared" si="269"/>
        <v>theater</v>
      </c>
      <c r="T2859" t="str">
        <f t="shared" si="264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4">
        <f t="shared" si="265"/>
        <v>41954.545081018514</v>
      </c>
      <c r="L2860" s="14">
        <f t="shared" si="266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7"/>
        <v>0</v>
      </c>
      <c r="R2860" s="8" t="e">
        <f t="shared" si="268"/>
        <v>#DIV/0!</v>
      </c>
      <c r="S2860" t="str">
        <f t="shared" si="269"/>
        <v>theater</v>
      </c>
      <c r="T2860" t="str">
        <f t="shared" si="264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4">
        <f t="shared" si="265"/>
        <v>42233.362314814818</v>
      </c>
      <c r="L2861" s="14">
        <f t="shared" si="266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7"/>
        <v>1.7500000000000002E-2</v>
      </c>
      <c r="R2861" s="8">
        <f t="shared" si="268"/>
        <v>35</v>
      </c>
      <c r="S2861" t="str">
        <f t="shared" si="269"/>
        <v>theater</v>
      </c>
      <c r="T2861" t="str">
        <f t="shared" si="264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4">
        <f t="shared" si="265"/>
        <v>42480.800648148142</v>
      </c>
      <c r="L2862" s="14">
        <f t="shared" si="266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7"/>
        <v>6.6500000000000004E-2</v>
      </c>
      <c r="R2862" s="8">
        <f t="shared" si="268"/>
        <v>29.555555555555557</v>
      </c>
      <c r="S2862" t="str">
        <f t="shared" si="269"/>
        <v>theater</v>
      </c>
      <c r="T2862" t="str">
        <f t="shared" si="264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4">
        <f t="shared" si="265"/>
        <v>42257.590833333335</v>
      </c>
      <c r="L2863" s="14">
        <f t="shared" si="266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7"/>
        <v>0.32</v>
      </c>
      <c r="R2863" s="8">
        <f t="shared" si="268"/>
        <v>26.666666666666668</v>
      </c>
      <c r="S2863" t="str">
        <f t="shared" si="269"/>
        <v>theater</v>
      </c>
      <c r="T2863" t="str">
        <f t="shared" si="264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4">
        <f t="shared" si="265"/>
        <v>41784.789687500001</v>
      </c>
      <c r="L2864" s="14">
        <f t="shared" si="266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7"/>
        <v>4.3307086614173228E-3</v>
      </c>
      <c r="R2864" s="8">
        <f t="shared" si="268"/>
        <v>18.333333333333332</v>
      </c>
      <c r="S2864" t="str">
        <f t="shared" si="269"/>
        <v>theater</v>
      </c>
      <c r="T2864" t="str">
        <f t="shared" si="264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4">
        <f t="shared" si="265"/>
        <v>41831.675034722226</v>
      </c>
      <c r="L2865" s="14">
        <f t="shared" si="266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7"/>
        <v>4.0000000000000002E-4</v>
      </c>
      <c r="R2865" s="8">
        <f t="shared" si="268"/>
        <v>20</v>
      </c>
      <c r="S2865" t="str">
        <f t="shared" si="269"/>
        <v>theater</v>
      </c>
      <c r="T2865" t="str">
        <f t="shared" si="264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4">
        <f t="shared" si="265"/>
        <v>42172.613506944443</v>
      </c>
      <c r="L2866" s="14">
        <f t="shared" si="266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7"/>
        <v>1.6E-2</v>
      </c>
      <c r="R2866" s="8">
        <f t="shared" si="268"/>
        <v>13.333333333333334</v>
      </c>
      <c r="S2866" t="str">
        <f t="shared" si="269"/>
        <v>theater</v>
      </c>
      <c r="T2866" t="str">
        <f t="shared" si="264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4">
        <f t="shared" si="265"/>
        <v>41950.114108796297</v>
      </c>
      <c r="L2867" s="14">
        <f t="shared" si="266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7"/>
        <v>0</v>
      </c>
      <c r="R2867" s="8" t="e">
        <f t="shared" si="268"/>
        <v>#DIV/0!</v>
      </c>
      <c r="S2867" t="str">
        <f t="shared" si="269"/>
        <v>theater</v>
      </c>
      <c r="T2867" t="str">
        <f t="shared" si="264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4">
        <f t="shared" si="265"/>
        <v>42627.955104166671</v>
      </c>
      <c r="L2868" s="14">
        <f t="shared" si="266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7"/>
        <v>8.9999999999999993E-3</v>
      </c>
      <c r="R2868" s="8">
        <f t="shared" si="268"/>
        <v>22.5</v>
      </c>
      <c r="S2868" t="str">
        <f t="shared" si="269"/>
        <v>theater</v>
      </c>
      <c r="T2868" t="str">
        <f t="shared" si="264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4">
        <f t="shared" si="265"/>
        <v>42531.195277777777</v>
      </c>
      <c r="L2869" s="14">
        <f t="shared" si="266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7"/>
        <v>0.2016</v>
      </c>
      <c r="R2869" s="8">
        <f t="shared" si="268"/>
        <v>50.4</v>
      </c>
      <c r="S2869" t="str">
        <f t="shared" si="269"/>
        <v>theater</v>
      </c>
      <c r="T2869" t="str">
        <f t="shared" si="264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4">
        <f t="shared" si="265"/>
        <v>42618.827013888891</v>
      </c>
      <c r="L2870" s="14">
        <f t="shared" si="266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7"/>
        <v>0.42011733333333334</v>
      </c>
      <c r="R2870" s="8">
        <f t="shared" si="268"/>
        <v>105.02933333333334</v>
      </c>
      <c r="S2870" t="str">
        <f t="shared" si="269"/>
        <v>theater</v>
      </c>
      <c r="T2870" t="str">
        <f t="shared" si="264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4">
        <f t="shared" si="265"/>
        <v>42540.593530092592</v>
      </c>
      <c r="L2871" s="14">
        <f t="shared" si="266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7"/>
        <v>8.8500000000000002E-3</v>
      </c>
      <c r="R2871" s="8">
        <f t="shared" si="268"/>
        <v>35.4</v>
      </c>
      <c r="S2871" t="str">
        <f t="shared" si="269"/>
        <v>theater</v>
      </c>
      <c r="T2871" t="str">
        <f t="shared" si="264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4">
        <f t="shared" si="265"/>
        <v>41746.189409722225</v>
      </c>
      <c r="L2872" s="14">
        <f t="shared" si="266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7"/>
        <v>0.15</v>
      </c>
      <c r="R2872" s="8">
        <f t="shared" si="268"/>
        <v>83.333333333333329</v>
      </c>
      <c r="S2872" t="str">
        <f t="shared" si="269"/>
        <v>theater</v>
      </c>
      <c r="T2872" t="str">
        <f t="shared" si="264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4">
        <f t="shared" si="265"/>
        <v>41974.738576388889</v>
      </c>
      <c r="L2873" s="14">
        <f t="shared" si="266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7"/>
        <v>4.6699999999999998E-2</v>
      </c>
      <c r="R2873" s="8">
        <f t="shared" si="268"/>
        <v>35.92307692307692</v>
      </c>
      <c r="S2873" t="str">
        <f t="shared" si="269"/>
        <v>theater</v>
      </c>
      <c r="T2873" t="str">
        <f t="shared" si="264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4">
        <f t="shared" si="265"/>
        <v>42115.11618055556</v>
      </c>
      <c r="L2874" s="14">
        <f t="shared" si="266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7"/>
        <v>0</v>
      </c>
      <c r="R2874" s="8" t="e">
        <f t="shared" si="268"/>
        <v>#DIV/0!</v>
      </c>
      <c r="S2874" t="str">
        <f t="shared" si="269"/>
        <v>theater</v>
      </c>
      <c r="T2874" t="str">
        <f t="shared" si="264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4">
        <f t="shared" si="265"/>
        <v>42002.817488425921</v>
      </c>
      <c r="L2875" s="14">
        <f t="shared" si="266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7"/>
        <v>0.38119999999999998</v>
      </c>
      <c r="R2875" s="8">
        <f t="shared" si="268"/>
        <v>119.125</v>
      </c>
      <c r="S2875" t="str">
        <f t="shared" si="269"/>
        <v>theater</v>
      </c>
      <c r="T2875" t="str">
        <f t="shared" si="264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4">
        <f t="shared" si="265"/>
        <v>42722.84474537037</v>
      </c>
      <c r="L2876" s="14">
        <f t="shared" si="266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7"/>
        <v>5.4199999999999998E-2</v>
      </c>
      <c r="R2876" s="8">
        <f t="shared" si="268"/>
        <v>90.333333333333329</v>
      </c>
      <c r="S2876" t="str">
        <f t="shared" si="269"/>
        <v>theater</v>
      </c>
      <c r="T2876" t="str">
        <f t="shared" si="264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4">
        <f t="shared" si="265"/>
        <v>42465.128391203703</v>
      </c>
      <c r="L2877" s="14">
        <f t="shared" si="266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7"/>
        <v>3.5E-4</v>
      </c>
      <c r="R2877" s="8">
        <f t="shared" si="268"/>
        <v>2.3333333333333335</v>
      </c>
      <c r="S2877" t="str">
        <f t="shared" si="269"/>
        <v>theater</v>
      </c>
      <c r="T2877" t="str">
        <f t="shared" si="264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4">
        <f t="shared" si="265"/>
        <v>42171.743969907402</v>
      </c>
      <c r="L2878" s="14">
        <f t="shared" si="266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7"/>
        <v>0</v>
      </c>
      <c r="R2878" s="8" t="e">
        <f t="shared" si="268"/>
        <v>#DIV/0!</v>
      </c>
      <c r="S2878" t="str">
        <f t="shared" si="269"/>
        <v>theater</v>
      </c>
      <c r="T2878" t="str">
        <f t="shared" si="264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4">
        <f t="shared" si="265"/>
        <v>42672.955138888887</v>
      </c>
      <c r="L2879" s="14">
        <f t="shared" si="266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7"/>
        <v>0.10833333333333334</v>
      </c>
      <c r="R2879" s="8">
        <f t="shared" si="268"/>
        <v>108.33333333333333</v>
      </c>
      <c r="S2879" t="str">
        <f t="shared" si="269"/>
        <v>theater</v>
      </c>
      <c r="T2879" t="str">
        <f t="shared" si="264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4">
        <f t="shared" si="265"/>
        <v>42128.615682870368</v>
      </c>
      <c r="L2880" s="14">
        <f t="shared" si="266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7"/>
        <v>2.1000000000000001E-2</v>
      </c>
      <c r="R2880" s="8">
        <f t="shared" si="268"/>
        <v>15.75</v>
      </c>
      <c r="S2880" t="str">
        <f t="shared" si="269"/>
        <v>theater</v>
      </c>
      <c r="T2880" t="str">
        <f t="shared" si="264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4">
        <f t="shared" si="265"/>
        <v>42359.725243055553</v>
      </c>
      <c r="L2881" s="14">
        <f t="shared" si="266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7"/>
        <v>2.5892857142857141E-3</v>
      </c>
      <c r="R2881" s="8">
        <f t="shared" si="268"/>
        <v>29</v>
      </c>
      <c r="S2881" t="str">
        <f t="shared" si="269"/>
        <v>theater</v>
      </c>
      <c r="T2881" t="str">
        <f t="shared" si="264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4">
        <f t="shared" si="265"/>
        <v>42192.905694444446</v>
      </c>
      <c r="L2882" s="14">
        <f t="shared" si="266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267"/>
        <v>0.23333333333333334</v>
      </c>
      <c r="R2882" s="8">
        <f t="shared" si="268"/>
        <v>96.551724137931032</v>
      </c>
      <c r="S2882" t="str">
        <f t="shared" si="269"/>
        <v>theater</v>
      </c>
      <c r="T2882" t="str">
        <f t="shared" ref="T2882:T2945" si="270">RIGHT(P2882,LEN(P2882)-FIND("/",P2882))</f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4">
        <f t="shared" ref="K2883:K2946" si="271">(((J2883/60)/60)/24)+DATE(1970,1,1)</f>
        <v>41916.597638888888</v>
      </c>
      <c r="L2883" s="14">
        <f t="shared" ref="L2883:L2946" si="27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273">E2883/D2883</f>
        <v>0</v>
      </c>
      <c r="R2883" s="8" t="e">
        <f t="shared" ref="R2883:R2946" si="274">E2883/N2883</f>
        <v>#DIV/0!</v>
      </c>
      <c r="S2883" t="str">
        <f t="shared" ref="S2883:S2946" si="275">LEFT(P2883,FIND("/",P2883)-1)</f>
        <v>theater</v>
      </c>
      <c r="T2883" t="str">
        <f t="shared" si="270"/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4">
        <f t="shared" si="271"/>
        <v>42461.596273148149</v>
      </c>
      <c r="L2884" s="14">
        <f t="shared" si="272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3"/>
        <v>0.33600000000000002</v>
      </c>
      <c r="R2884" s="8">
        <f t="shared" si="274"/>
        <v>63</v>
      </c>
      <c r="S2884" t="str">
        <f t="shared" si="275"/>
        <v>theater</v>
      </c>
      <c r="T2884" t="str">
        <f t="shared" si="270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4">
        <f t="shared" si="271"/>
        <v>42370.90320601852</v>
      </c>
      <c r="L2885" s="14">
        <f t="shared" si="272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3"/>
        <v>0.1908</v>
      </c>
      <c r="R2885" s="8">
        <f t="shared" si="274"/>
        <v>381.6</v>
      </c>
      <c r="S2885" t="str">
        <f t="shared" si="275"/>
        <v>theater</v>
      </c>
      <c r="T2885" t="str">
        <f t="shared" si="270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4">
        <f t="shared" si="271"/>
        <v>41948.727256944447</v>
      </c>
      <c r="L2886" s="14">
        <f t="shared" si="272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3"/>
        <v>4.1111111111111114E-3</v>
      </c>
      <c r="R2886" s="8">
        <f t="shared" si="274"/>
        <v>46.25</v>
      </c>
      <c r="S2886" t="str">
        <f t="shared" si="275"/>
        <v>theater</v>
      </c>
      <c r="T2886" t="str">
        <f t="shared" si="270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4">
        <f t="shared" si="271"/>
        <v>42047.07640046296</v>
      </c>
      <c r="L2887" s="14">
        <f t="shared" si="272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3"/>
        <v>0.32500000000000001</v>
      </c>
      <c r="R2887" s="8">
        <f t="shared" si="274"/>
        <v>26</v>
      </c>
      <c r="S2887" t="str">
        <f t="shared" si="275"/>
        <v>theater</v>
      </c>
      <c r="T2887" t="str">
        <f t="shared" si="270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4">
        <f t="shared" si="271"/>
        <v>42261.632916666669</v>
      </c>
      <c r="L2888" s="14">
        <f t="shared" si="272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3"/>
        <v>0.05</v>
      </c>
      <c r="R2888" s="8">
        <f t="shared" si="274"/>
        <v>10</v>
      </c>
      <c r="S2888" t="str">
        <f t="shared" si="275"/>
        <v>theater</v>
      </c>
      <c r="T2888" t="str">
        <f t="shared" si="270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4">
        <f t="shared" si="271"/>
        <v>41985.427361111113</v>
      </c>
      <c r="L2889" s="14">
        <f t="shared" si="272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3"/>
        <v>1.6666666666666668E-3</v>
      </c>
      <c r="R2889" s="8">
        <f t="shared" si="274"/>
        <v>5</v>
      </c>
      <c r="S2889" t="str">
        <f t="shared" si="275"/>
        <v>theater</v>
      </c>
      <c r="T2889" t="str">
        <f t="shared" si="270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4">
        <f t="shared" si="271"/>
        <v>41922.535185185188</v>
      </c>
      <c r="L2890" s="14">
        <f t="shared" si="272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3"/>
        <v>0</v>
      </c>
      <c r="R2890" s="8" t="e">
        <f t="shared" si="274"/>
        <v>#DIV/0!</v>
      </c>
      <c r="S2890" t="str">
        <f t="shared" si="275"/>
        <v>theater</v>
      </c>
      <c r="T2890" t="str">
        <f t="shared" si="270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4">
        <f t="shared" si="271"/>
        <v>41850.863252314812</v>
      </c>
      <c r="L2891" s="14">
        <f t="shared" si="272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3"/>
        <v>0.38066666666666665</v>
      </c>
      <c r="R2891" s="8">
        <f t="shared" si="274"/>
        <v>81.571428571428569</v>
      </c>
      <c r="S2891" t="str">
        <f t="shared" si="275"/>
        <v>theater</v>
      </c>
      <c r="T2891" t="str">
        <f t="shared" si="270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4">
        <f t="shared" si="271"/>
        <v>41831.742962962962</v>
      </c>
      <c r="L2892" s="14">
        <f t="shared" si="272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3"/>
        <v>1.0500000000000001E-2</v>
      </c>
      <c r="R2892" s="8">
        <f t="shared" si="274"/>
        <v>7</v>
      </c>
      <c r="S2892" t="str">
        <f t="shared" si="275"/>
        <v>theater</v>
      </c>
      <c r="T2892" t="str">
        <f t="shared" si="270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4">
        <f t="shared" si="271"/>
        <v>42415.883425925931</v>
      </c>
      <c r="L2893" s="14">
        <f t="shared" si="272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3"/>
        <v>2.7300000000000001E-2</v>
      </c>
      <c r="R2893" s="8">
        <f t="shared" si="274"/>
        <v>27.3</v>
      </c>
      <c r="S2893" t="str">
        <f t="shared" si="275"/>
        <v>theater</v>
      </c>
      <c r="T2893" t="str">
        <f t="shared" si="270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4">
        <f t="shared" si="271"/>
        <v>41869.714166666665</v>
      </c>
      <c r="L2894" s="14">
        <f t="shared" si="272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3"/>
        <v>9.0909090909090912E-2</v>
      </c>
      <c r="R2894" s="8">
        <f t="shared" si="274"/>
        <v>29.411764705882351</v>
      </c>
      <c r="S2894" t="str">
        <f t="shared" si="275"/>
        <v>theater</v>
      </c>
      <c r="T2894" t="str">
        <f t="shared" si="270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4">
        <f t="shared" si="271"/>
        <v>41953.773090277777</v>
      </c>
      <c r="L2895" s="14">
        <f t="shared" si="272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3"/>
        <v>5.0000000000000001E-3</v>
      </c>
      <c r="R2895" s="8">
        <f t="shared" si="274"/>
        <v>12.5</v>
      </c>
      <c r="S2895" t="str">
        <f t="shared" si="275"/>
        <v>theater</v>
      </c>
      <c r="T2895" t="str">
        <f t="shared" si="270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4">
        <f t="shared" si="271"/>
        <v>42037.986284722225</v>
      </c>
      <c r="L2896" s="14">
        <f t="shared" si="272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3"/>
        <v>0</v>
      </c>
      <c r="R2896" s="8" t="e">
        <f t="shared" si="274"/>
        <v>#DIV/0!</v>
      </c>
      <c r="S2896" t="str">
        <f t="shared" si="275"/>
        <v>theater</v>
      </c>
      <c r="T2896" t="str">
        <f t="shared" si="270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4">
        <f t="shared" si="271"/>
        <v>41811.555462962962</v>
      </c>
      <c r="L2897" s="14">
        <f t="shared" si="272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3"/>
        <v>4.5999999999999999E-2</v>
      </c>
      <c r="R2897" s="8">
        <f t="shared" si="274"/>
        <v>5.75</v>
      </c>
      <c r="S2897" t="str">
        <f t="shared" si="275"/>
        <v>theater</v>
      </c>
      <c r="T2897" t="str">
        <f t="shared" si="270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4">
        <f t="shared" si="271"/>
        <v>42701.908807870372</v>
      </c>
      <c r="L2898" s="14">
        <f t="shared" si="272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3"/>
        <v>0.20833333333333334</v>
      </c>
      <c r="R2898" s="8">
        <f t="shared" si="274"/>
        <v>52.083333333333336</v>
      </c>
      <c r="S2898" t="str">
        <f t="shared" si="275"/>
        <v>theater</v>
      </c>
      <c r="T2898" t="str">
        <f t="shared" si="270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4">
        <f t="shared" si="271"/>
        <v>42258.646504629629</v>
      </c>
      <c r="L2899" s="14">
        <f t="shared" si="272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3"/>
        <v>4.583333333333333E-2</v>
      </c>
      <c r="R2899" s="8">
        <f t="shared" si="274"/>
        <v>183.33333333333334</v>
      </c>
      <c r="S2899" t="str">
        <f t="shared" si="275"/>
        <v>theater</v>
      </c>
      <c r="T2899" t="str">
        <f t="shared" si="270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4">
        <f t="shared" si="271"/>
        <v>42278.664965277778</v>
      </c>
      <c r="L2900" s="14">
        <f t="shared" si="272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3"/>
        <v>4.2133333333333335E-2</v>
      </c>
      <c r="R2900" s="8">
        <f t="shared" si="274"/>
        <v>26.333333333333332</v>
      </c>
      <c r="S2900" t="str">
        <f t="shared" si="275"/>
        <v>theater</v>
      </c>
      <c r="T2900" t="str">
        <f t="shared" si="270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4">
        <f t="shared" si="271"/>
        <v>42515.078217592592</v>
      </c>
      <c r="L2901" s="14">
        <f t="shared" si="272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3"/>
        <v>0</v>
      </c>
      <c r="R2901" s="8" t="e">
        <f t="shared" si="274"/>
        <v>#DIV/0!</v>
      </c>
      <c r="S2901" t="str">
        <f t="shared" si="275"/>
        <v>theater</v>
      </c>
      <c r="T2901" t="str">
        <f t="shared" si="270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4">
        <f t="shared" si="271"/>
        <v>41830.234166666669</v>
      </c>
      <c r="L2902" s="14">
        <f t="shared" si="272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3"/>
        <v>0.61909090909090914</v>
      </c>
      <c r="R2902" s="8">
        <f t="shared" si="274"/>
        <v>486.42857142857144</v>
      </c>
      <c r="S2902" t="str">
        <f t="shared" si="275"/>
        <v>theater</v>
      </c>
      <c r="T2902" t="str">
        <f t="shared" si="270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4">
        <f t="shared" si="271"/>
        <v>41982.904386574075</v>
      </c>
      <c r="L2903" s="14">
        <f t="shared" si="272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3"/>
        <v>8.0000000000000002E-3</v>
      </c>
      <c r="R2903" s="8">
        <f t="shared" si="274"/>
        <v>3</v>
      </c>
      <c r="S2903" t="str">
        <f t="shared" si="275"/>
        <v>theater</v>
      </c>
      <c r="T2903" t="str">
        <f t="shared" si="270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4">
        <f t="shared" si="271"/>
        <v>42210.439768518518</v>
      </c>
      <c r="L2904" s="14">
        <f t="shared" si="272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3"/>
        <v>1.6666666666666666E-4</v>
      </c>
      <c r="R2904" s="8">
        <f t="shared" si="274"/>
        <v>25</v>
      </c>
      <c r="S2904" t="str">
        <f t="shared" si="275"/>
        <v>theater</v>
      </c>
      <c r="T2904" t="str">
        <f t="shared" si="270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4">
        <f t="shared" si="271"/>
        <v>42196.166874999995</v>
      </c>
      <c r="L2905" s="14">
        <f t="shared" si="272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3"/>
        <v>7.7999999999999996E-3</v>
      </c>
      <c r="R2905" s="8">
        <f t="shared" si="274"/>
        <v>9.75</v>
      </c>
      <c r="S2905" t="str">
        <f t="shared" si="275"/>
        <v>theater</v>
      </c>
      <c r="T2905" t="str">
        <f t="shared" si="270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4">
        <f t="shared" si="271"/>
        <v>41940.967951388891</v>
      </c>
      <c r="L2906" s="14">
        <f t="shared" si="272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3"/>
        <v>0.05</v>
      </c>
      <c r="R2906" s="8">
        <f t="shared" si="274"/>
        <v>18.75</v>
      </c>
      <c r="S2906" t="str">
        <f t="shared" si="275"/>
        <v>theater</v>
      </c>
      <c r="T2906" t="str">
        <f t="shared" si="270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4">
        <f t="shared" si="271"/>
        <v>42606.056863425925</v>
      </c>
      <c r="L2907" s="14">
        <f t="shared" si="272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3"/>
        <v>0.17771428571428571</v>
      </c>
      <c r="R2907" s="8">
        <f t="shared" si="274"/>
        <v>36.588235294117645</v>
      </c>
      <c r="S2907" t="str">
        <f t="shared" si="275"/>
        <v>theater</v>
      </c>
      <c r="T2907" t="str">
        <f t="shared" si="270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4">
        <f t="shared" si="271"/>
        <v>42199.648912037039</v>
      </c>
      <c r="L2908" s="14">
        <f t="shared" si="272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3"/>
        <v>9.4166666666666662E-2</v>
      </c>
      <c r="R2908" s="8">
        <f t="shared" si="274"/>
        <v>80.714285714285708</v>
      </c>
      <c r="S2908" t="str">
        <f t="shared" si="275"/>
        <v>theater</v>
      </c>
      <c r="T2908" t="str">
        <f t="shared" si="270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4">
        <f t="shared" si="271"/>
        <v>42444.877743055549</v>
      </c>
      <c r="L2909" s="14">
        <f t="shared" si="272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3"/>
        <v>8.0000000000000004E-4</v>
      </c>
      <c r="R2909" s="8">
        <f t="shared" si="274"/>
        <v>1</v>
      </c>
      <c r="S2909" t="str">
        <f t="shared" si="275"/>
        <v>theater</v>
      </c>
      <c r="T2909" t="str">
        <f t="shared" si="270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4">
        <f t="shared" si="271"/>
        <v>42499.731701388882</v>
      </c>
      <c r="L2910" s="14">
        <f t="shared" si="272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3"/>
        <v>2.75E-2</v>
      </c>
      <c r="R2910" s="8">
        <f t="shared" si="274"/>
        <v>52.8</v>
      </c>
      <c r="S2910" t="str">
        <f t="shared" si="275"/>
        <v>theater</v>
      </c>
      <c r="T2910" t="str">
        <f t="shared" si="270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4">
        <f t="shared" si="271"/>
        <v>41929.266215277778</v>
      </c>
      <c r="L2911" s="14">
        <f t="shared" si="272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3"/>
        <v>1.1111111111111112E-4</v>
      </c>
      <c r="R2911" s="8">
        <f t="shared" si="274"/>
        <v>20</v>
      </c>
      <c r="S2911" t="str">
        <f t="shared" si="275"/>
        <v>theater</v>
      </c>
      <c r="T2911" t="str">
        <f t="shared" si="270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4">
        <f t="shared" si="271"/>
        <v>42107.841284722221</v>
      </c>
      <c r="L2912" s="14">
        <f t="shared" si="272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3"/>
        <v>3.3333333333333335E-5</v>
      </c>
      <c r="R2912" s="8">
        <f t="shared" si="274"/>
        <v>1</v>
      </c>
      <c r="S2912" t="str">
        <f t="shared" si="275"/>
        <v>theater</v>
      </c>
      <c r="T2912" t="str">
        <f t="shared" si="270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4">
        <f t="shared" si="271"/>
        <v>42142.768819444449</v>
      </c>
      <c r="L2913" s="14">
        <f t="shared" si="272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3"/>
        <v>0.36499999999999999</v>
      </c>
      <c r="R2913" s="8">
        <f t="shared" si="274"/>
        <v>46.928571428571431</v>
      </c>
      <c r="S2913" t="str">
        <f t="shared" si="275"/>
        <v>theater</v>
      </c>
      <c r="T2913" t="str">
        <f t="shared" si="270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4">
        <f t="shared" si="271"/>
        <v>42354.131643518514</v>
      </c>
      <c r="L2914" s="14">
        <f t="shared" si="272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3"/>
        <v>0.14058171745152354</v>
      </c>
      <c r="R2914" s="8">
        <f t="shared" si="274"/>
        <v>78.07692307692308</v>
      </c>
      <c r="S2914" t="str">
        <f t="shared" si="275"/>
        <v>theater</v>
      </c>
      <c r="T2914" t="str">
        <f t="shared" si="270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4">
        <f t="shared" si="271"/>
        <v>41828.922905092593</v>
      </c>
      <c r="L2915" s="14">
        <f t="shared" si="272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3"/>
        <v>2.0000000000000001E-4</v>
      </c>
      <c r="R2915" s="8">
        <f t="shared" si="274"/>
        <v>1</v>
      </c>
      <c r="S2915" t="str">
        <f t="shared" si="275"/>
        <v>theater</v>
      </c>
      <c r="T2915" t="str">
        <f t="shared" si="270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4">
        <f t="shared" si="271"/>
        <v>42017.907337962963</v>
      </c>
      <c r="L2916" s="14">
        <f t="shared" si="272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3"/>
        <v>4.0000000000000003E-5</v>
      </c>
      <c r="R2916" s="8">
        <f t="shared" si="274"/>
        <v>1</v>
      </c>
      <c r="S2916" t="str">
        <f t="shared" si="275"/>
        <v>theater</v>
      </c>
      <c r="T2916" t="str">
        <f t="shared" si="270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4">
        <f t="shared" si="271"/>
        <v>42415.398032407407</v>
      </c>
      <c r="L2917" s="14">
        <f t="shared" si="272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3"/>
        <v>0.61099999999999999</v>
      </c>
      <c r="R2917" s="8">
        <f t="shared" si="274"/>
        <v>203.66666666666666</v>
      </c>
      <c r="S2917" t="str">
        <f t="shared" si="275"/>
        <v>theater</v>
      </c>
      <c r="T2917" t="str">
        <f t="shared" si="270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4">
        <f t="shared" si="271"/>
        <v>41755.476724537039</v>
      </c>
      <c r="L2918" s="14">
        <f t="shared" si="272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3"/>
        <v>7.8378378378378383E-2</v>
      </c>
      <c r="R2918" s="8">
        <f t="shared" si="274"/>
        <v>20.714285714285715</v>
      </c>
      <c r="S2918" t="str">
        <f t="shared" si="275"/>
        <v>theater</v>
      </c>
      <c r="T2918" t="str">
        <f t="shared" si="270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4">
        <f t="shared" si="271"/>
        <v>42245.234340277777</v>
      </c>
      <c r="L2919" s="14">
        <f t="shared" si="272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3"/>
        <v>0.2185</v>
      </c>
      <c r="R2919" s="8">
        <f t="shared" si="274"/>
        <v>48.555555555555557</v>
      </c>
      <c r="S2919" t="str">
        <f t="shared" si="275"/>
        <v>theater</v>
      </c>
      <c r="T2919" t="str">
        <f t="shared" si="270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4">
        <f t="shared" si="271"/>
        <v>42278.629710648151</v>
      </c>
      <c r="L2920" s="14">
        <f t="shared" si="272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3"/>
        <v>0.27239999999999998</v>
      </c>
      <c r="R2920" s="8">
        <f t="shared" si="274"/>
        <v>68.099999999999994</v>
      </c>
      <c r="S2920" t="str">
        <f t="shared" si="275"/>
        <v>theater</v>
      </c>
      <c r="T2920" t="str">
        <f t="shared" si="270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4">
        <f t="shared" si="271"/>
        <v>41826.61954861111</v>
      </c>
      <c r="L2921" s="14">
        <f t="shared" si="272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3"/>
        <v>8.5000000000000006E-2</v>
      </c>
      <c r="R2921" s="8">
        <f t="shared" si="274"/>
        <v>8.5</v>
      </c>
      <c r="S2921" t="str">
        <f t="shared" si="275"/>
        <v>theater</v>
      </c>
      <c r="T2921" t="str">
        <f t="shared" si="270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4">
        <f t="shared" si="271"/>
        <v>42058.792476851857</v>
      </c>
      <c r="L2922" s="14">
        <f t="shared" si="272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3"/>
        <v>0.26840000000000003</v>
      </c>
      <c r="R2922" s="8">
        <f t="shared" si="274"/>
        <v>51.615384615384613</v>
      </c>
      <c r="S2922" t="str">
        <f t="shared" si="275"/>
        <v>theater</v>
      </c>
      <c r="T2922" t="str">
        <f t="shared" si="270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4">
        <f t="shared" si="271"/>
        <v>41877.886620370373</v>
      </c>
      <c r="L2923" s="14">
        <f t="shared" si="272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3"/>
        <v>1.29</v>
      </c>
      <c r="R2923" s="8">
        <f t="shared" si="274"/>
        <v>43</v>
      </c>
      <c r="S2923" t="str">
        <f t="shared" si="275"/>
        <v>theater</v>
      </c>
      <c r="T2923" t="str">
        <f t="shared" si="270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4">
        <f t="shared" si="271"/>
        <v>42097.874155092592</v>
      </c>
      <c r="L2924" s="14">
        <f t="shared" si="272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3"/>
        <v>1</v>
      </c>
      <c r="R2924" s="8">
        <f t="shared" si="274"/>
        <v>83.333333333333329</v>
      </c>
      <c r="S2924" t="str">
        <f t="shared" si="275"/>
        <v>theater</v>
      </c>
      <c r="T2924" t="str">
        <f t="shared" si="270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4">
        <f t="shared" si="271"/>
        <v>42013.15253472222</v>
      </c>
      <c r="L2925" s="14">
        <f t="shared" si="272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3"/>
        <v>1</v>
      </c>
      <c r="R2925" s="8">
        <f t="shared" si="274"/>
        <v>30</v>
      </c>
      <c r="S2925" t="str">
        <f t="shared" si="275"/>
        <v>theater</v>
      </c>
      <c r="T2925" t="str">
        <f t="shared" si="270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4">
        <f t="shared" si="271"/>
        <v>42103.556828703702</v>
      </c>
      <c r="L2926" s="14">
        <f t="shared" si="272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3"/>
        <v>1.032</v>
      </c>
      <c r="R2926" s="8">
        <f t="shared" si="274"/>
        <v>175.51020408163265</v>
      </c>
      <c r="S2926" t="str">
        <f t="shared" si="275"/>
        <v>theater</v>
      </c>
      <c r="T2926" t="str">
        <f t="shared" si="270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4">
        <f t="shared" si="271"/>
        <v>41863.584120370368</v>
      </c>
      <c r="L2927" s="14">
        <f t="shared" si="272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3"/>
        <v>1.0244597777777777</v>
      </c>
      <c r="R2927" s="8">
        <f t="shared" si="274"/>
        <v>231.66175879396985</v>
      </c>
      <c r="S2927" t="str">
        <f t="shared" si="275"/>
        <v>theater</v>
      </c>
      <c r="T2927" t="str">
        <f t="shared" si="270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4">
        <f t="shared" si="271"/>
        <v>42044.765960648147</v>
      </c>
      <c r="L2928" s="14">
        <f t="shared" si="272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3"/>
        <v>1.25</v>
      </c>
      <c r="R2928" s="8">
        <f t="shared" si="274"/>
        <v>75</v>
      </c>
      <c r="S2928" t="str">
        <f t="shared" si="275"/>
        <v>theater</v>
      </c>
      <c r="T2928" t="str">
        <f t="shared" si="270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4">
        <f t="shared" si="271"/>
        <v>41806.669317129628</v>
      </c>
      <c r="L2929" s="14">
        <f t="shared" si="272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3"/>
        <v>1.3083333333333333</v>
      </c>
      <c r="R2929" s="8">
        <f t="shared" si="274"/>
        <v>112.14285714285714</v>
      </c>
      <c r="S2929" t="str">
        <f t="shared" si="275"/>
        <v>theater</v>
      </c>
      <c r="T2929" t="str">
        <f t="shared" si="270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4">
        <f t="shared" si="271"/>
        <v>42403.998217592598</v>
      </c>
      <c r="L2930" s="14">
        <f t="shared" si="272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3"/>
        <v>1</v>
      </c>
      <c r="R2930" s="8">
        <f t="shared" si="274"/>
        <v>41.666666666666664</v>
      </c>
      <c r="S2930" t="str">
        <f t="shared" si="275"/>
        <v>theater</v>
      </c>
      <c r="T2930" t="str">
        <f t="shared" si="270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4">
        <f t="shared" si="271"/>
        <v>41754.564328703702</v>
      </c>
      <c r="L2931" s="14">
        <f t="shared" si="272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3"/>
        <v>1.02069375</v>
      </c>
      <c r="R2931" s="8">
        <f t="shared" si="274"/>
        <v>255.17343750000001</v>
      </c>
      <c r="S2931" t="str">
        <f t="shared" si="275"/>
        <v>theater</v>
      </c>
      <c r="T2931" t="str">
        <f t="shared" si="270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4">
        <f t="shared" si="271"/>
        <v>42101.584074074075</v>
      </c>
      <c r="L2932" s="14">
        <f t="shared" si="272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3"/>
        <v>1.0092000000000001</v>
      </c>
      <c r="R2932" s="8">
        <f t="shared" si="274"/>
        <v>162.7741935483871</v>
      </c>
      <c r="S2932" t="str">
        <f t="shared" si="275"/>
        <v>theater</v>
      </c>
      <c r="T2932" t="str">
        <f t="shared" si="270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4">
        <f t="shared" si="271"/>
        <v>41872.291238425925</v>
      </c>
      <c r="L2933" s="14">
        <f t="shared" si="272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3"/>
        <v>1.06</v>
      </c>
      <c r="R2933" s="8">
        <f t="shared" si="274"/>
        <v>88.333333333333329</v>
      </c>
      <c r="S2933" t="str">
        <f t="shared" si="275"/>
        <v>theater</v>
      </c>
      <c r="T2933" t="str">
        <f t="shared" si="270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4">
        <f t="shared" si="271"/>
        <v>42025.164780092593</v>
      </c>
      <c r="L2934" s="14">
        <f t="shared" si="272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3"/>
        <v>1.0509677419354839</v>
      </c>
      <c r="R2934" s="8">
        <f t="shared" si="274"/>
        <v>85.736842105263165</v>
      </c>
      <c r="S2934" t="str">
        <f t="shared" si="275"/>
        <v>theater</v>
      </c>
      <c r="T2934" t="str">
        <f t="shared" si="270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4">
        <f t="shared" si="271"/>
        <v>42495.956631944442</v>
      </c>
      <c r="L2935" s="14">
        <f t="shared" si="272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3"/>
        <v>1.0276000000000001</v>
      </c>
      <c r="R2935" s="8">
        <f t="shared" si="274"/>
        <v>47.574074074074076</v>
      </c>
      <c r="S2935" t="str">
        <f t="shared" si="275"/>
        <v>theater</v>
      </c>
      <c r="T2935" t="str">
        <f t="shared" si="270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4">
        <f t="shared" si="271"/>
        <v>41775.636157407411</v>
      </c>
      <c r="L2936" s="14">
        <f t="shared" si="272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3"/>
        <v>1.08</v>
      </c>
      <c r="R2936" s="8">
        <f t="shared" si="274"/>
        <v>72.972972972972968</v>
      </c>
      <c r="S2936" t="str">
        <f t="shared" si="275"/>
        <v>theater</v>
      </c>
      <c r="T2936" t="str">
        <f t="shared" si="270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4">
        <f t="shared" si="271"/>
        <v>42553.583425925928</v>
      </c>
      <c r="L2937" s="14">
        <f t="shared" si="272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3"/>
        <v>1.0088571428571429</v>
      </c>
      <c r="R2937" s="8">
        <f t="shared" si="274"/>
        <v>90.538461538461533</v>
      </c>
      <c r="S2937" t="str">
        <f t="shared" si="275"/>
        <v>theater</v>
      </c>
      <c r="T2937" t="str">
        <f t="shared" si="270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4">
        <f t="shared" si="271"/>
        <v>41912.650729166664</v>
      </c>
      <c r="L2938" s="14">
        <f t="shared" si="272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3"/>
        <v>1.28</v>
      </c>
      <c r="R2938" s="8">
        <f t="shared" si="274"/>
        <v>37.647058823529413</v>
      </c>
      <c r="S2938" t="str">
        <f t="shared" si="275"/>
        <v>theater</v>
      </c>
      <c r="T2938" t="str">
        <f t="shared" si="270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4">
        <f t="shared" si="271"/>
        <v>41803.457326388889</v>
      </c>
      <c r="L2939" s="14">
        <f t="shared" si="272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3"/>
        <v>1.3333333333333333</v>
      </c>
      <c r="R2939" s="8">
        <f t="shared" si="274"/>
        <v>36.363636363636367</v>
      </c>
      <c r="S2939" t="str">
        <f t="shared" si="275"/>
        <v>theater</v>
      </c>
      <c r="T2939" t="str">
        <f t="shared" si="270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4">
        <f t="shared" si="271"/>
        <v>42004.703865740739</v>
      </c>
      <c r="L2940" s="14">
        <f t="shared" si="272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3"/>
        <v>1.0137499999999999</v>
      </c>
      <c r="R2940" s="8">
        <f t="shared" si="274"/>
        <v>126.71875</v>
      </c>
      <c r="S2940" t="str">
        <f t="shared" si="275"/>
        <v>theater</v>
      </c>
      <c r="T2940" t="str">
        <f t="shared" si="270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4">
        <f t="shared" si="271"/>
        <v>41845.809166666666</v>
      </c>
      <c r="L2941" s="14">
        <f t="shared" si="272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3"/>
        <v>1.0287500000000001</v>
      </c>
      <c r="R2941" s="8">
        <f t="shared" si="274"/>
        <v>329.2</v>
      </c>
      <c r="S2941" t="str">
        <f t="shared" si="275"/>
        <v>theater</v>
      </c>
      <c r="T2941" t="str">
        <f t="shared" si="270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4">
        <f t="shared" si="271"/>
        <v>41982.773356481484</v>
      </c>
      <c r="L2942" s="14">
        <f t="shared" si="272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3"/>
        <v>1.0724</v>
      </c>
      <c r="R2942" s="8">
        <f t="shared" si="274"/>
        <v>81.242424242424249</v>
      </c>
      <c r="S2942" t="str">
        <f t="shared" si="275"/>
        <v>theater</v>
      </c>
      <c r="T2942" t="str">
        <f t="shared" si="270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4">
        <f t="shared" si="271"/>
        <v>42034.960127314815</v>
      </c>
      <c r="L2943" s="14">
        <f t="shared" si="272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3"/>
        <v>4.0000000000000003E-5</v>
      </c>
      <c r="R2943" s="8">
        <f t="shared" si="274"/>
        <v>1</v>
      </c>
      <c r="S2943" t="str">
        <f t="shared" si="275"/>
        <v>theater</v>
      </c>
      <c r="T2943" t="str">
        <f t="shared" si="270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4">
        <f t="shared" si="271"/>
        <v>42334.803923611107</v>
      </c>
      <c r="L2944" s="14">
        <f t="shared" si="272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3"/>
        <v>0.20424999999999999</v>
      </c>
      <c r="R2944" s="8">
        <f t="shared" si="274"/>
        <v>202.22772277227722</v>
      </c>
      <c r="S2944" t="str">
        <f t="shared" si="275"/>
        <v>theater</v>
      </c>
      <c r="T2944" t="str">
        <f t="shared" si="270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4">
        <f t="shared" si="271"/>
        <v>42077.129398148143</v>
      </c>
      <c r="L2945" s="14">
        <f t="shared" si="272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3"/>
        <v>0</v>
      </c>
      <c r="R2945" s="8" t="e">
        <f t="shared" si="274"/>
        <v>#DIV/0!</v>
      </c>
      <c r="S2945" t="str">
        <f t="shared" si="275"/>
        <v>theater</v>
      </c>
      <c r="T2945" t="str">
        <f t="shared" si="270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4">
        <f t="shared" si="271"/>
        <v>42132.9143287037</v>
      </c>
      <c r="L2946" s="14">
        <f t="shared" si="272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273"/>
        <v>0.01</v>
      </c>
      <c r="R2946" s="8">
        <f t="shared" si="274"/>
        <v>100</v>
      </c>
      <c r="S2946" t="str">
        <f t="shared" si="275"/>
        <v>theater</v>
      </c>
      <c r="T2946" t="str">
        <f t="shared" ref="T2946:T3009" si="276">RIGHT(P2946,LEN(P2946)-FIND("/",P2946))</f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4">
        <f t="shared" ref="K2947:K3010" si="277">(((J2947/60)/60)/24)+DATE(1970,1,1)</f>
        <v>42118.139583333337</v>
      </c>
      <c r="L2947" s="14">
        <f t="shared" ref="L2947:L3010" si="278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279">E2947/D2947</f>
        <v>0</v>
      </c>
      <c r="R2947" s="8" t="e">
        <f t="shared" ref="R2947:R3010" si="280">E2947/N2947</f>
        <v>#DIV/0!</v>
      </c>
      <c r="S2947" t="str">
        <f t="shared" ref="S2947:S3010" si="281">LEFT(P2947,FIND("/",P2947)-1)</f>
        <v>theater</v>
      </c>
      <c r="T2947" t="str">
        <f t="shared" si="276"/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4">
        <f t="shared" si="277"/>
        <v>42567.531157407408</v>
      </c>
      <c r="L2948" s="14">
        <f t="shared" si="278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9"/>
        <v>1E-3</v>
      </c>
      <c r="R2948" s="8">
        <f t="shared" si="280"/>
        <v>1</v>
      </c>
      <c r="S2948" t="str">
        <f t="shared" si="281"/>
        <v>theater</v>
      </c>
      <c r="T2948" t="str">
        <f t="shared" si="276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4">
        <f t="shared" si="277"/>
        <v>42649.562118055561</v>
      </c>
      <c r="L2949" s="14">
        <f t="shared" si="278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9"/>
        <v>4.2880000000000001E-2</v>
      </c>
      <c r="R2949" s="8">
        <f t="shared" si="280"/>
        <v>82.461538461538467</v>
      </c>
      <c r="S2949" t="str">
        <f t="shared" si="281"/>
        <v>theater</v>
      </c>
      <c r="T2949" t="str">
        <f t="shared" si="276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4">
        <f t="shared" si="277"/>
        <v>42097.649224537032</v>
      </c>
      <c r="L2950" s="14">
        <f t="shared" si="278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9"/>
        <v>4.8000000000000001E-5</v>
      </c>
      <c r="R2950" s="8">
        <f t="shared" si="280"/>
        <v>2.6666666666666665</v>
      </c>
      <c r="S2950" t="str">
        <f t="shared" si="281"/>
        <v>theater</v>
      </c>
      <c r="T2950" t="str">
        <f t="shared" si="276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4">
        <f t="shared" si="277"/>
        <v>42297.823113425926</v>
      </c>
      <c r="L2951" s="14">
        <f t="shared" si="278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9"/>
        <v>2.5000000000000001E-2</v>
      </c>
      <c r="R2951" s="8">
        <f t="shared" si="280"/>
        <v>12.5</v>
      </c>
      <c r="S2951" t="str">
        <f t="shared" si="281"/>
        <v>theater</v>
      </c>
      <c r="T2951" t="str">
        <f t="shared" si="276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4">
        <f t="shared" si="277"/>
        <v>42362.36518518519</v>
      </c>
      <c r="L2952" s="14">
        <f t="shared" si="278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9"/>
        <v>0</v>
      </c>
      <c r="R2952" s="8" t="e">
        <f t="shared" si="280"/>
        <v>#DIV/0!</v>
      </c>
      <c r="S2952" t="str">
        <f t="shared" si="281"/>
        <v>theater</v>
      </c>
      <c r="T2952" t="str">
        <f t="shared" si="276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4">
        <f t="shared" si="277"/>
        <v>41872.802928240737</v>
      </c>
      <c r="L2953" s="14">
        <f t="shared" si="278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9"/>
        <v>2.1919999999999999E-2</v>
      </c>
      <c r="R2953" s="8">
        <f t="shared" si="280"/>
        <v>18.896551724137932</v>
      </c>
      <c r="S2953" t="str">
        <f t="shared" si="281"/>
        <v>theater</v>
      </c>
      <c r="T2953" t="str">
        <f t="shared" si="276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4">
        <f t="shared" si="277"/>
        <v>42628.690266203703</v>
      </c>
      <c r="L2954" s="14">
        <f t="shared" si="278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9"/>
        <v>8.0250000000000002E-2</v>
      </c>
      <c r="R2954" s="8">
        <f t="shared" si="280"/>
        <v>200.625</v>
      </c>
      <c r="S2954" t="str">
        <f t="shared" si="281"/>
        <v>theater</v>
      </c>
      <c r="T2954" t="str">
        <f t="shared" si="276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4">
        <f t="shared" si="277"/>
        <v>42255.791909722218</v>
      </c>
      <c r="L2955" s="14">
        <f t="shared" si="278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9"/>
        <v>1.5125E-3</v>
      </c>
      <c r="R2955" s="8">
        <f t="shared" si="280"/>
        <v>201.66666666666666</v>
      </c>
      <c r="S2955" t="str">
        <f t="shared" si="281"/>
        <v>theater</v>
      </c>
      <c r="T2955" t="str">
        <f t="shared" si="276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4">
        <f t="shared" si="277"/>
        <v>42790.583368055552</v>
      </c>
      <c r="L2956" s="14">
        <f t="shared" si="278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9"/>
        <v>0</v>
      </c>
      <c r="R2956" s="8" t="e">
        <f t="shared" si="280"/>
        <v>#DIV/0!</v>
      </c>
      <c r="S2956" t="str">
        <f t="shared" si="281"/>
        <v>theater</v>
      </c>
      <c r="T2956" t="str">
        <f t="shared" si="276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4">
        <f t="shared" si="277"/>
        <v>42141.741307870368</v>
      </c>
      <c r="L2957" s="14">
        <f t="shared" si="278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9"/>
        <v>0.59583333333333333</v>
      </c>
      <c r="R2957" s="8">
        <f t="shared" si="280"/>
        <v>65</v>
      </c>
      <c r="S2957" t="str">
        <f t="shared" si="281"/>
        <v>theater</v>
      </c>
      <c r="T2957" t="str">
        <f t="shared" si="276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4">
        <f t="shared" si="277"/>
        <v>42464.958912037036</v>
      </c>
      <c r="L2958" s="14">
        <f t="shared" si="278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9"/>
        <v>0.16734177215189874</v>
      </c>
      <c r="R2958" s="8">
        <f t="shared" si="280"/>
        <v>66.099999999999994</v>
      </c>
      <c r="S2958" t="str">
        <f t="shared" si="281"/>
        <v>theater</v>
      </c>
      <c r="T2958" t="str">
        <f t="shared" si="276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4">
        <f t="shared" si="277"/>
        <v>42031.011249999996</v>
      </c>
      <c r="L2959" s="14">
        <f t="shared" si="278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9"/>
        <v>1.8666666666666668E-2</v>
      </c>
      <c r="R2959" s="8">
        <f t="shared" si="280"/>
        <v>93.333333333333329</v>
      </c>
      <c r="S2959" t="str">
        <f t="shared" si="281"/>
        <v>theater</v>
      </c>
      <c r="T2959" t="str">
        <f t="shared" si="276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4">
        <f t="shared" si="277"/>
        <v>42438.779131944444</v>
      </c>
      <c r="L2960" s="14">
        <f t="shared" si="278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9"/>
        <v>0</v>
      </c>
      <c r="R2960" s="8" t="e">
        <f t="shared" si="280"/>
        <v>#DIV/0!</v>
      </c>
      <c r="S2960" t="str">
        <f t="shared" si="281"/>
        <v>theater</v>
      </c>
      <c r="T2960" t="str">
        <f t="shared" si="276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4">
        <f t="shared" si="277"/>
        <v>42498.008391203708</v>
      </c>
      <c r="L2961" s="14">
        <f t="shared" si="278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9"/>
        <v>0</v>
      </c>
      <c r="R2961" s="8" t="e">
        <f t="shared" si="280"/>
        <v>#DIV/0!</v>
      </c>
      <c r="S2961" t="str">
        <f t="shared" si="281"/>
        <v>theater</v>
      </c>
      <c r="T2961" t="str">
        <f t="shared" si="276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4">
        <f t="shared" si="277"/>
        <v>41863.757210648146</v>
      </c>
      <c r="L2962" s="14">
        <f t="shared" si="278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9"/>
        <v>0</v>
      </c>
      <c r="R2962" s="8" t="e">
        <f t="shared" si="280"/>
        <v>#DIV/0!</v>
      </c>
      <c r="S2962" t="str">
        <f t="shared" si="281"/>
        <v>theater</v>
      </c>
      <c r="T2962" t="str">
        <f t="shared" si="276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4">
        <f t="shared" si="277"/>
        <v>42061.212488425925</v>
      </c>
      <c r="L2963" s="14">
        <f t="shared" si="278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9"/>
        <v>1.0962000000000001</v>
      </c>
      <c r="R2963" s="8">
        <f t="shared" si="280"/>
        <v>50.75</v>
      </c>
      <c r="S2963" t="str">
        <f t="shared" si="281"/>
        <v>theater</v>
      </c>
      <c r="T2963" t="str">
        <f t="shared" si="276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4">
        <f t="shared" si="277"/>
        <v>42036.24428240741</v>
      </c>
      <c r="L2964" s="14">
        <f t="shared" si="278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9"/>
        <v>1.218</v>
      </c>
      <c r="R2964" s="8">
        <f t="shared" si="280"/>
        <v>60.9</v>
      </c>
      <c r="S2964" t="str">
        <f t="shared" si="281"/>
        <v>theater</v>
      </c>
      <c r="T2964" t="str">
        <f t="shared" si="276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4">
        <f t="shared" si="277"/>
        <v>42157.470185185186</v>
      </c>
      <c r="L2965" s="14">
        <f t="shared" si="278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9"/>
        <v>1.0685</v>
      </c>
      <c r="R2965" s="8">
        <f t="shared" si="280"/>
        <v>109.03061224489795</v>
      </c>
      <c r="S2965" t="str">
        <f t="shared" si="281"/>
        <v>theater</v>
      </c>
      <c r="T2965" t="str">
        <f t="shared" si="276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4">
        <f t="shared" si="277"/>
        <v>41827.909942129627</v>
      </c>
      <c r="L2966" s="14">
        <f t="shared" si="278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9"/>
        <v>1.0071379999999999</v>
      </c>
      <c r="R2966" s="8">
        <f t="shared" si="280"/>
        <v>25.692295918367346</v>
      </c>
      <c r="S2966" t="str">
        <f t="shared" si="281"/>
        <v>theater</v>
      </c>
      <c r="T2966" t="str">
        <f t="shared" si="276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4">
        <f t="shared" si="277"/>
        <v>42162.729548611111</v>
      </c>
      <c r="L2967" s="14">
        <f t="shared" si="278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9"/>
        <v>1.0900000000000001</v>
      </c>
      <c r="R2967" s="8">
        <f t="shared" si="280"/>
        <v>41.92307692307692</v>
      </c>
      <c r="S2967" t="str">
        <f t="shared" si="281"/>
        <v>theater</v>
      </c>
      <c r="T2967" t="str">
        <f t="shared" si="276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4">
        <f t="shared" si="277"/>
        <v>42233.738564814819</v>
      </c>
      <c r="L2968" s="14">
        <f t="shared" si="278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9"/>
        <v>1.1363000000000001</v>
      </c>
      <c r="R2968" s="8">
        <f t="shared" si="280"/>
        <v>88.7734375</v>
      </c>
      <c r="S2968" t="str">
        <f t="shared" si="281"/>
        <v>theater</v>
      </c>
      <c r="T2968" t="str">
        <f t="shared" si="276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4">
        <f t="shared" si="277"/>
        <v>42042.197824074072</v>
      </c>
      <c r="L2969" s="14">
        <f t="shared" si="278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9"/>
        <v>1.1392</v>
      </c>
      <c r="R2969" s="8">
        <f t="shared" si="280"/>
        <v>80.225352112676063</v>
      </c>
      <c r="S2969" t="str">
        <f t="shared" si="281"/>
        <v>theater</v>
      </c>
      <c r="T2969" t="str">
        <f t="shared" si="276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4">
        <f t="shared" si="277"/>
        <v>42585.523842592593</v>
      </c>
      <c r="L2970" s="14">
        <f t="shared" si="278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9"/>
        <v>1.06</v>
      </c>
      <c r="R2970" s="8">
        <f t="shared" si="280"/>
        <v>78.936170212765958</v>
      </c>
      <c r="S2970" t="str">
        <f t="shared" si="281"/>
        <v>theater</v>
      </c>
      <c r="T2970" t="str">
        <f t="shared" si="276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4">
        <f t="shared" si="277"/>
        <v>42097.786493055552</v>
      </c>
      <c r="L2971" s="14">
        <f t="shared" si="278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9"/>
        <v>1.625</v>
      </c>
      <c r="R2971" s="8">
        <f t="shared" si="280"/>
        <v>95.588235294117652</v>
      </c>
      <c r="S2971" t="str">
        <f t="shared" si="281"/>
        <v>theater</v>
      </c>
      <c r="T2971" t="str">
        <f t="shared" si="276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4">
        <f t="shared" si="277"/>
        <v>41808.669571759259</v>
      </c>
      <c r="L2972" s="14">
        <f t="shared" si="278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9"/>
        <v>1.06</v>
      </c>
      <c r="R2972" s="8">
        <f t="shared" si="280"/>
        <v>69.890109890109883</v>
      </c>
      <c r="S2972" t="str">
        <f t="shared" si="281"/>
        <v>theater</v>
      </c>
      <c r="T2972" t="str">
        <f t="shared" si="276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4">
        <f t="shared" si="277"/>
        <v>41852.658310185187</v>
      </c>
      <c r="L2973" s="14">
        <f t="shared" si="278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9"/>
        <v>1.0015624999999999</v>
      </c>
      <c r="R2973" s="8">
        <f t="shared" si="280"/>
        <v>74.534883720930239</v>
      </c>
      <c r="S2973" t="str">
        <f t="shared" si="281"/>
        <v>theater</v>
      </c>
      <c r="T2973" t="str">
        <f t="shared" si="276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4">
        <f t="shared" si="277"/>
        <v>42694.110185185185</v>
      </c>
      <c r="L2974" s="14">
        <f t="shared" si="278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9"/>
        <v>1.0535000000000001</v>
      </c>
      <c r="R2974" s="8">
        <f t="shared" si="280"/>
        <v>123.94117647058823</v>
      </c>
      <c r="S2974" t="str">
        <f t="shared" si="281"/>
        <v>theater</v>
      </c>
      <c r="T2974" t="str">
        <f t="shared" si="276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4">
        <f t="shared" si="277"/>
        <v>42341.818379629629</v>
      </c>
      <c r="L2975" s="14">
        <f t="shared" si="278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9"/>
        <v>1.748</v>
      </c>
      <c r="R2975" s="8">
        <f t="shared" si="280"/>
        <v>264.84848484848487</v>
      </c>
      <c r="S2975" t="str">
        <f t="shared" si="281"/>
        <v>theater</v>
      </c>
      <c r="T2975" t="str">
        <f t="shared" si="276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4">
        <f t="shared" si="277"/>
        <v>41880.061006944445</v>
      </c>
      <c r="L2976" s="14">
        <f t="shared" si="278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9"/>
        <v>1.02</v>
      </c>
      <c r="R2976" s="8">
        <f t="shared" si="280"/>
        <v>58.620689655172413</v>
      </c>
      <c r="S2976" t="str">
        <f t="shared" si="281"/>
        <v>theater</v>
      </c>
      <c r="T2976" t="str">
        <f t="shared" si="276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4">
        <f t="shared" si="277"/>
        <v>41941.683865740742</v>
      </c>
      <c r="L2977" s="14">
        <f t="shared" si="278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9"/>
        <v>1.00125</v>
      </c>
      <c r="R2977" s="8">
        <f t="shared" si="280"/>
        <v>70.884955752212392</v>
      </c>
      <c r="S2977" t="str">
        <f t="shared" si="281"/>
        <v>theater</v>
      </c>
      <c r="T2977" t="str">
        <f t="shared" si="276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4">
        <f t="shared" si="277"/>
        <v>42425.730671296296</v>
      </c>
      <c r="L2978" s="14">
        <f t="shared" si="278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9"/>
        <v>1.7142857142857142</v>
      </c>
      <c r="R2978" s="8">
        <f t="shared" si="280"/>
        <v>8.5714285714285712</v>
      </c>
      <c r="S2978" t="str">
        <f t="shared" si="281"/>
        <v>theater</v>
      </c>
      <c r="T2978" t="str">
        <f t="shared" si="276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4">
        <f t="shared" si="277"/>
        <v>42026.88118055556</v>
      </c>
      <c r="L2979" s="14">
        <f t="shared" si="278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9"/>
        <v>1.1356666666666666</v>
      </c>
      <c r="R2979" s="8">
        <f t="shared" si="280"/>
        <v>113.56666666666666</v>
      </c>
      <c r="S2979" t="str">
        <f t="shared" si="281"/>
        <v>theater</v>
      </c>
      <c r="T2979" t="str">
        <f t="shared" si="276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4">
        <f t="shared" si="277"/>
        <v>41922.640590277777</v>
      </c>
      <c r="L2980" s="14">
        <f t="shared" si="278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9"/>
        <v>1.2946666666666666</v>
      </c>
      <c r="R2980" s="8">
        <f t="shared" si="280"/>
        <v>60.6875</v>
      </c>
      <c r="S2980" t="str">
        <f t="shared" si="281"/>
        <v>theater</v>
      </c>
      <c r="T2980" t="str">
        <f t="shared" si="276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4">
        <f t="shared" si="277"/>
        <v>41993.824340277773</v>
      </c>
      <c r="L2981" s="14">
        <f t="shared" si="278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9"/>
        <v>1.014</v>
      </c>
      <c r="R2981" s="8">
        <f t="shared" si="280"/>
        <v>110.21739130434783</v>
      </c>
      <c r="S2981" t="str">
        <f t="shared" si="281"/>
        <v>theater</v>
      </c>
      <c r="T2981" t="str">
        <f t="shared" si="276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4">
        <f t="shared" si="277"/>
        <v>42219.915856481486</v>
      </c>
      <c r="L2982" s="14">
        <f t="shared" si="278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9"/>
        <v>1.0916666666666666</v>
      </c>
      <c r="R2982" s="8">
        <f t="shared" si="280"/>
        <v>136.45833333333334</v>
      </c>
      <c r="S2982" t="str">
        <f t="shared" si="281"/>
        <v>theater</v>
      </c>
      <c r="T2982" t="str">
        <f t="shared" si="276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4">
        <f t="shared" si="277"/>
        <v>42225.559675925921</v>
      </c>
      <c r="L2983" s="14">
        <f t="shared" si="278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9"/>
        <v>1.28925</v>
      </c>
      <c r="R2983" s="8">
        <f t="shared" si="280"/>
        <v>53.164948453608247</v>
      </c>
      <c r="S2983" t="str">
        <f t="shared" si="281"/>
        <v>theater</v>
      </c>
      <c r="T2983" t="str">
        <f t="shared" si="276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4">
        <f t="shared" si="277"/>
        <v>42381.686840277776</v>
      </c>
      <c r="L2984" s="14">
        <f t="shared" si="278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9"/>
        <v>1.0206</v>
      </c>
      <c r="R2984" s="8">
        <f t="shared" si="280"/>
        <v>86.491525423728817</v>
      </c>
      <c r="S2984" t="str">
        <f t="shared" si="281"/>
        <v>theater</v>
      </c>
      <c r="T2984" t="str">
        <f t="shared" si="276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4">
        <f t="shared" si="277"/>
        <v>41894.632361111115</v>
      </c>
      <c r="L2985" s="14">
        <f t="shared" si="278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9"/>
        <v>1.465395775862069</v>
      </c>
      <c r="R2985" s="8">
        <f t="shared" si="280"/>
        <v>155.23827397260274</v>
      </c>
      <c r="S2985" t="str">
        <f t="shared" si="281"/>
        <v>theater</v>
      </c>
      <c r="T2985" t="str">
        <f t="shared" si="276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4">
        <f t="shared" si="277"/>
        <v>42576.278715277775</v>
      </c>
      <c r="L2986" s="14">
        <f t="shared" si="278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9"/>
        <v>1.00352</v>
      </c>
      <c r="R2986" s="8">
        <f t="shared" si="280"/>
        <v>115.08256880733946</v>
      </c>
      <c r="S2986" t="str">
        <f t="shared" si="281"/>
        <v>theater</v>
      </c>
      <c r="T2986" t="str">
        <f t="shared" si="276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4">
        <f t="shared" si="277"/>
        <v>42654.973703703698</v>
      </c>
      <c r="L2987" s="14">
        <f t="shared" si="278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9"/>
        <v>1.2164999999999999</v>
      </c>
      <c r="R2987" s="8">
        <f t="shared" si="280"/>
        <v>109.5945945945946</v>
      </c>
      <c r="S2987" t="str">
        <f t="shared" si="281"/>
        <v>theater</v>
      </c>
      <c r="T2987" t="str">
        <f t="shared" si="276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4">
        <f t="shared" si="277"/>
        <v>42431.500069444446</v>
      </c>
      <c r="L2988" s="14">
        <f t="shared" si="278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9"/>
        <v>1.0549999999999999</v>
      </c>
      <c r="R2988" s="8">
        <f t="shared" si="280"/>
        <v>45.214285714285715</v>
      </c>
      <c r="S2988" t="str">
        <f t="shared" si="281"/>
        <v>theater</v>
      </c>
      <c r="T2988" t="str">
        <f t="shared" si="276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4">
        <f t="shared" si="277"/>
        <v>42627.307303240741</v>
      </c>
      <c r="L2989" s="14">
        <f t="shared" si="278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9"/>
        <v>1.1040080000000001</v>
      </c>
      <c r="R2989" s="8">
        <f t="shared" si="280"/>
        <v>104.15169811320754</v>
      </c>
      <c r="S2989" t="str">
        <f t="shared" si="281"/>
        <v>theater</v>
      </c>
      <c r="T2989" t="str">
        <f t="shared" si="276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4">
        <f t="shared" si="277"/>
        <v>42511.362048611118</v>
      </c>
      <c r="L2990" s="14">
        <f t="shared" si="278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9"/>
        <v>1</v>
      </c>
      <c r="R2990" s="8">
        <f t="shared" si="280"/>
        <v>35.714285714285715</v>
      </c>
      <c r="S2990" t="str">
        <f t="shared" si="281"/>
        <v>theater</v>
      </c>
      <c r="T2990" t="str">
        <f t="shared" si="276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4">
        <f t="shared" si="277"/>
        <v>42337.02039351852</v>
      </c>
      <c r="L2991" s="14">
        <f t="shared" si="278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9"/>
        <v>1.76535</v>
      </c>
      <c r="R2991" s="8">
        <f t="shared" si="280"/>
        <v>96.997252747252745</v>
      </c>
      <c r="S2991" t="str">
        <f t="shared" si="281"/>
        <v>theater</v>
      </c>
      <c r="T2991" t="str">
        <f t="shared" si="276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4">
        <f t="shared" si="277"/>
        <v>42341.57430555555</v>
      </c>
      <c r="L2992" s="14">
        <f t="shared" si="278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9"/>
        <v>1</v>
      </c>
      <c r="R2992" s="8">
        <f t="shared" si="280"/>
        <v>370.37037037037038</v>
      </c>
      <c r="S2992" t="str">
        <f t="shared" si="281"/>
        <v>theater</v>
      </c>
      <c r="T2992" t="str">
        <f t="shared" si="276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4">
        <f t="shared" si="277"/>
        <v>42740.837152777778</v>
      </c>
      <c r="L2993" s="14">
        <f t="shared" si="278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9"/>
        <v>1.0329411764705883</v>
      </c>
      <c r="R2993" s="8">
        <f t="shared" si="280"/>
        <v>94.408602150537632</v>
      </c>
      <c r="S2993" t="str">
        <f t="shared" si="281"/>
        <v>theater</v>
      </c>
      <c r="T2993" t="str">
        <f t="shared" si="276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4">
        <f t="shared" si="277"/>
        <v>42622.767476851848</v>
      </c>
      <c r="L2994" s="14">
        <f t="shared" si="278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9"/>
        <v>1.0449999999999999</v>
      </c>
      <c r="R2994" s="8">
        <f t="shared" si="280"/>
        <v>48.984375</v>
      </c>
      <c r="S2994" t="str">
        <f t="shared" si="281"/>
        <v>theater</v>
      </c>
      <c r="T2994" t="str">
        <f t="shared" si="276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4">
        <f t="shared" si="277"/>
        <v>42390.838738425926</v>
      </c>
      <c r="L2995" s="14">
        <f t="shared" si="278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9"/>
        <v>1.0029999999999999</v>
      </c>
      <c r="R2995" s="8">
        <f t="shared" si="280"/>
        <v>45.590909090909093</v>
      </c>
      <c r="S2995" t="str">
        <f t="shared" si="281"/>
        <v>theater</v>
      </c>
      <c r="T2995" t="str">
        <f t="shared" si="276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4">
        <f t="shared" si="277"/>
        <v>41885.478842592594</v>
      </c>
      <c r="L2996" s="14">
        <f t="shared" si="278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9"/>
        <v>4.577466666666667</v>
      </c>
      <c r="R2996" s="8">
        <f t="shared" si="280"/>
        <v>23.275254237288134</v>
      </c>
      <c r="S2996" t="str">
        <f t="shared" si="281"/>
        <v>theater</v>
      </c>
      <c r="T2996" t="str">
        <f t="shared" si="276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4">
        <f t="shared" si="277"/>
        <v>42724.665173611109</v>
      </c>
      <c r="L2997" s="14">
        <f t="shared" si="278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9"/>
        <v>1.0496000000000001</v>
      </c>
      <c r="R2997" s="8">
        <f t="shared" si="280"/>
        <v>63.2289156626506</v>
      </c>
      <c r="S2997" t="str">
        <f t="shared" si="281"/>
        <v>theater</v>
      </c>
      <c r="T2997" t="str">
        <f t="shared" si="276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4">
        <f t="shared" si="277"/>
        <v>42090.912500000006</v>
      </c>
      <c r="L2998" s="14">
        <f t="shared" si="278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9"/>
        <v>1.7194285714285715</v>
      </c>
      <c r="R2998" s="8">
        <f t="shared" si="280"/>
        <v>153.5204081632653</v>
      </c>
      <c r="S2998" t="str">
        <f t="shared" si="281"/>
        <v>theater</v>
      </c>
      <c r="T2998" t="str">
        <f t="shared" si="276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4">
        <f t="shared" si="277"/>
        <v>42775.733715277776</v>
      </c>
      <c r="L2999" s="14">
        <f t="shared" si="278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9"/>
        <v>1.0373000000000001</v>
      </c>
      <c r="R2999" s="8">
        <f t="shared" si="280"/>
        <v>90.2</v>
      </c>
      <c r="S2999" t="str">
        <f t="shared" si="281"/>
        <v>theater</v>
      </c>
      <c r="T2999" t="str">
        <f t="shared" si="276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4">
        <f t="shared" si="277"/>
        <v>41778.193622685183</v>
      </c>
      <c r="L3000" s="14">
        <f t="shared" si="278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9"/>
        <v>1.0302899999999999</v>
      </c>
      <c r="R3000" s="8">
        <f t="shared" si="280"/>
        <v>118.97113163972287</v>
      </c>
      <c r="S3000" t="str">
        <f t="shared" si="281"/>
        <v>theater</v>
      </c>
      <c r="T3000" t="str">
        <f t="shared" si="276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4">
        <f t="shared" si="277"/>
        <v>42780.740277777775</v>
      </c>
      <c r="L3001" s="14">
        <f t="shared" si="278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9"/>
        <v>1.1888888888888889</v>
      </c>
      <c r="R3001" s="8">
        <f t="shared" si="280"/>
        <v>80.25</v>
      </c>
      <c r="S3001" t="str">
        <f t="shared" si="281"/>
        <v>theater</v>
      </c>
      <c r="T3001" t="str">
        <f t="shared" si="276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4">
        <f t="shared" si="277"/>
        <v>42752.827199074076</v>
      </c>
      <c r="L3002" s="14">
        <f t="shared" si="278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9"/>
        <v>1</v>
      </c>
      <c r="R3002" s="8">
        <f t="shared" si="280"/>
        <v>62.5</v>
      </c>
      <c r="S3002" t="str">
        <f t="shared" si="281"/>
        <v>theater</v>
      </c>
      <c r="T3002" t="str">
        <f t="shared" si="276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4">
        <f t="shared" si="277"/>
        <v>42534.895625000005</v>
      </c>
      <c r="L3003" s="14">
        <f t="shared" si="278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9"/>
        <v>3.1869988910451896</v>
      </c>
      <c r="R3003" s="8">
        <f t="shared" si="280"/>
        <v>131.37719999999999</v>
      </c>
      <c r="S3003" t="str">
        <f t="shared" si="281"/>
        <v>theater</v>
      </c>
      <c r="T3003" t="str">
        <f t="shared" si="276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4">
        <f t="shared" si="277"/>
        <v>41239.83625</v>
      </c>
      <c r="L3004" s="14">
        <f t="shared" si="278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9"/>
        <v>1.0850614285714286</v>
      </c>
      <c r="R3004" s="8">
        <f t="shared" si="280"/>
        <v>73.032980769230775</v>
      </c>
      <c r="S3004" t="str">
        <f t="shared" si="281"/>
        <v>theater</v>
      </c>
      <c r="T3004" t="str">
        <f t="shared" si="276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4">
        <f t="shared" si="277"/>
        <v>42398.849259259259</v>
      </c>
      <c r="L3005" s="14">
        <f t="shared" si="278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9"/>
        <v>1.0116666666666667</v>
      </c>
      <c r="R3005" s="8">
        <f t="shared" si="280"/>
        <v>178.52941176470588</v>
      </c>
      <c r="S3005" t="str">
        <f t="shared" si="281"/>
        <v>theater</v>
      </c>
      <c r="T3005" t="str">
        <f t="shared" si="276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4">
        <f t="shared" si="277"/>
        <v>41928.881064814814</v>
      </c>
      <c r="L3006" s="14">
        <f t="shared" si="278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9"/>
        <v>1.12815</v>
      </c>
      <c r="R3006" s="8">
        <f t="shared" si="280"/>
        <v>162.90974729241879</v>
      </c>
      <c r="S3006" t="str">
        <f t="shared" si="281"/>
        <v>theater</v>
      </c>
      <c r="T3006" t="str">
        <f t="shared" si="276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4">
        <f t="shared" si="277"/>
        <v>41888.674826388888</v>
      </c>
      <c r="L3007" s="14">
        <f t="shared" si="278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9"/>
        <v>1.2049622641509434</v>
      </c>
      <c r="R3007" s="8">
        <f t="shared" si="280"/>
        <v>108.24237288135593</v>
      </c>
      <c r="S3007" t="str">
        <f t="shared" si="281"/>
        <v>theater</v>
      </c>
      <c r="T3007" t="str">
        <f t="shared" si="276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4">
        <f t="shared" si="277"/>
        <v>41957.756840277783</v>
      </c>
      <c r="L3008" s="14">
        <f t="shared" si="278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9"/>
        <v>1.0774999999999999</v>
      </c>
      <c r="R3008" s="8">
        <f t="shared" si="280"/>
        <v>88.865979381443296</v>
      </c>
      <c r="S3008" t="str">
        <f t="shared" si="281"/>
        <v>theater</v>
      </c>
      <c r="T3008" t="str">
        <f t="shared" si="276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4">
        <f t="shared" si="277"/>
        <v>42098.216238425928</v>
      </c>
      <c r="L3009" s="14">
        <f t="shared" si="278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9"/>
        <v>1.8</v>
      </c>
      <c r="R3009" s="8">
        <f t="shared" si="280"/>
        <v>54</v>
      </c>
      <c r="S3009" t="str">
        <f t="shared" si="281"/>
        <v>theater</v>
      </c>
      <c r="T3009" t="str">
        <f t="shared" si="276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4">
        <f t="shared" si="277"/>
        <v>42360.212025462963</v>
      </c>
      <c r="L3010" s="14">
        <f t="shared" si="278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279"/>
        <v>1.0116666666666667</v>
      </c>
      <c r="R3010" s="8">
        <f t="shared" si="280"/>
        <v>116.73076923076923</v>
      </c>
      <c r="S3010" t="str">
        <f t="shared" si="281"/>
        <v>theater</v>
      </c>
      <c r="T3010" t="str">
        <f t="shared" ref="T3010:T3073" si="282">RIGHT(P3010,LEN(P3010)-FIND("/",P3010))</f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4">
        <f t="shared" ref="K3011:K3074" si="283">(((J3011/60)/60)/24)+DATE(1970,1,1)</f>
        <v>41939.569907407407</v>
      </c>
      <c r="L3011" s="14">
        <f t="shared" ref="L3011:L3074" si="284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285">E3011/D3011</f>
        <v>1.19756</v>
      </c>
      <c r="R3011" s="8">
        <f t="shared" ref="R3011:R3074" si="286">E3011/N3011</f>
        <v>233.8984375</v>
      </c>
      <c r="S3011" t="str">
        <f t="shared" ref="S3011:S3074" si="287">LEFT(P3011,FIND("/",P3011)-1)</f>
        <v>theater</v>
      </c>
      <c r="T3011" t="str">
        <f t="shared" si="282"/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4">
        <f t="shared" si="283"/>
        <v>41996.832395833335</v>
      </c>
      <c r="L3012" s="14">
        <f t="shared" si="284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5"/>
        <v>1.58</v>
      </c>
      <c r="R3012" s="8">
        <f t="shared" si="286"/>
        <v>158</v>
      </c>
      <c r="S3012" t="str">
        <f t="shared" si="287"/>
        <v>theater</v>
      </c>
      <c r="T3012" t="str">
        <f t="shared" si="282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4">
        <f t="shared" si="283"/>
        <v>42334.468935185185</v>
      </c>
      <c r="L3013" s="14">
        <f t="shared" si="284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5"/>
        <v>1.2366666666666666</v>
      </c>
      <c r="R3013" s="8">
        <f t="shared" si="286"/>
        <v>14.84</v>
      </c>
      <c r="S3013" t="str">
        <f t="shared" si="287"/>
        <v>theater</v>
      </c>
      <c r="T3013" t="str">
        <f t="shared" si="282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4">
        <f t="shared" si="283"/>
        <v>42024.702893518523</v>
      </c>
      <c r="L3014" s="14">
        <f t="shared" si="284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5"/>
        <v>1.1712499999999999</v>
      </c>
      <c r="R3014" s="8">
        <f t="shared" si="286"/>
        <v>85.181818181818187</v>
      </c>
      <c r="S3014" t="str">
        <f t="shared" si="287"/>
        <v>theater</v>
      </c>
      <c r="T3014" t="str">
        <f t="shared" si="282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4">
        <f t="shared" si="283"/>
        <v>42146.836215277777</v>
      </c>
      <c r="L3015" s="14">
        <f t="shared" si="284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5"/>
        <v>1.5696000000000001</v>
      </c>
      <c r="R3015" s="8">
        <f t="shared" si="286"/>
        <v>146.69158878504672</v>
      </c>
      <c r="S3015" t="str">
        <f t="shared" si="287"/>
        <v>theater</v>
      </c>
      <c r="T3015" t="str">
        <f t="shared" si="282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4">
        <f t="shared" si="283"/>
        <v>41920.123611111114</v>
      </c>
      <c r="L3016" s="14">
        <f t="shared" si="284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5"/>
        <v>1.13104</v>
      </c>
      <c r="R3016" s="8">
        <f t="shared" si="286"/>
        <v>50.764811490125673</v>
      </c>
      <c r="S3016" t="str">
        <f t="shared" si="287"/>
        <v>theater</v>
      </c>
      <c r="T3016" t="str">
        <f t="shared" si="282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4">
        <f t="shared" si="283"/>
        <v>41785.72729166667</v>
      </c>
      <c r="L3017" s="14">
        <f t="shared" si="284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5"/>
        <v>1.0317647058823529</v>
      </c>
      <c r="R3017" s="8">
        <f t="shared" si="286"/>
        <v>87.7</v>
      </c>
      <c r="S3017" t="str">
        <f t="shared" si="287"/>
        <v>theater</v>
      </c>
      <c r="T3017" t="str">
        <f t="shared" si="282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4">
        <f t="shared" si="283"/>
        <v>41778.548055555555</v>
      </c>
      <c r="L3018" s="14">
        <f t="shared" si="284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5"/>
        <v>1.0261176470588236</v>
      </c>
      <c r="R3018" s="8">
        <f t="shared" si="286"/>
        <v>242.27777777777777</v>
      </c>
      <c r="S3018" t="str">
        <f t="shared" si="287"/>
        <v>theater</v>
      </c>
      <c r="T3018" t="str">
        <f t="shared" si="282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4">
        <f t="shared" si="283"/>
        <v>41841.850034722222</v>
      </c>
      <c r="L3019" s="14">
        <f t="shared" si="284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5"/>
        <v>1.0584090909090909</v>
      </c>
      <c r="R3019" s="8">
        <f t="shared" si="286"/>
        <v>146.44654088050314</v>
      </c>
      <c r="S3019" t="str">
        <f t="shared" si="287"/>
        <v>theater</v>
      </c>
      <c r="T3019" t="str">
        <f t="shared" si="282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4">
        <f t="shared" si="283"/>
        <v>42163.29833333334</v>
      </c>
      <c r="L3020" s="14">
        <f t="shared" si="284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5"/>
        <v>1.0071428571428571</v>
      </c>
      <c r="R3020" s="8">
        <f t="shared" si="286"/>
        <v>103.17073170731707</v>
      </c>
      <c r="S3020" t="str">
        <f t="shared" si="287"/>
        <v>theater</v>
      </c>
      <c r="T3020" t="str">
        <f t="shared" si="282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4">
        <f t="shared" si="283"/>
        <v>41758.833564814813</v>
      </c>
      <c r="L3021" s="14">
        <f t="shared" si="284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5"/>
        <v>1.2123333333333333</v>
      </c>
      <c r="R3021" s="8">
        <f t="shared" si="286"/>
        <v>80.464601769911511</v>
      </c>
      <c r="S3021" t="str">
        <f t="shared" si="287"/>
        <v>theater</v>
      </c>
      <c r="T3021" t="str">
        <f t="shared" si="282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4">
        <f t="shared" si="283"/>
        <v>42170.846446759257</v>
      </c>
      <c r="L3022" s="14">
        <f t="shared" si="284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5"/>
        <v>1.0057142857142858</v>
      </c>
      <c r="R3022" s="8">
        <f t="shared" si="286"/>
        <v>234.66666666666666</v>
      </c>
      <c r="S3022" t="str">
        <f t="shared" si="287"/>
        <v>theater</v>
      </c>
      <c r="T3022" t="str">
        <f t="shared" si="282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4">
        <f t="shared" si="283"/>
        <v>42660.618854166663</v>
      </c>
      <c r="L3023" s="14">
        <f t="shared" si="284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5"/>
        <v>1.1602222222222223</v>
      </c>
      <c r="R3023" s="8">
        <f t="shared" si="286"/>
        <v>50.689320388349515</v>
      </c>
      <c r="S3023" t="str">
        <f t="shared" si="287"/>
        <v>theater</v>
      </c>
      <c r="T3023" t="str">
        <f t="shared" si="282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4">
        <f t="shared" si="283"/>
        <v>42564.95380787037</v>
      </c>
      <c r="L3024" s="14">
        <f t="shared" si="284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5"/>
        <v>1.0087999999999999</v>
      </c>
      <c r="R3024" s="8">
        <f t="shared" si="286"/>
        <v>162.70967741935485</v>
      </c>
      <c r="S3024" t="str">
        <f t="shared" si="287"/>
        <v>theater</v>
      </c>
      <c r="T3024" t="str">
        <f t="shared" si="282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4">
        <f t="shared" si="283"/>
        <v>42121.675763888896</v>
      </c>
      <c r="L3025" s="14">
        <f t="shared" si="284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5"/>
        <v>1.03</v>
      </c>
      <c r="R3025" s="8">
        <f t="shared" si="286"/>
        <v>120.16666666666667</v>
      </c>
      <c r="S3025" t="str">
        <f t="shared" si="287"/>
        <v>theater</v>
      </c>
      <c r="T3025" t="str">
        <f t="shared" si="282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4">
        <f t="shared" si="283"/>
        <v>41158.993923611109</v>
      </c>
      <c r="L3026" s="14">
        <f t="shared" si="284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5"/>
        <v>2.4641999999999999</v>
      </c>
      <c r="R3026" s="8">
        <f t="shared" si="286"/>
        <v>67.697802197802204</v>
      </c>
      <c r="S3026" t="str">
        <f t="shared" si="287"/>
        <v>theater</v>
      </c>
      <c r="T3026" t="str">
        <f t="shared" si="282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4">
        <f t="shared" si="283"/>
        <v>41761.509409722225</v>
      </c>
      <c r="L3027" s="14">
        <f t="shared" si="284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5"/>
        <v>3.0219999999999998</v>
      </c>
      <c r="R3027" s="8">
        <f t="shared" si="286"/>
        <v>52.103448275862071</v>
      </c>
      <c r="S3027" t="str">
        <f t="shared" si="287"/>
        <v>theater</v>
      </c>
      <c r="T3027" t="str">
        <f t="shared" si="282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4">
        <f t="shared" si="283"/>
        <v>42783.459398148145</v>
      </c>
      <c r="L3028" s="14">
        <f t="shared" si="284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5"/>
        <v>1.4333333333333333</v>
      </c>
      <c r="R3028" s="8">
        <f t="shared" si="286"/>
        <v>51.6</v>
      </c>
      <c r="S3028" t="str">
        <f t="shared" si="287"/>
        <v>theater</v>
      </c>
      <c r="T3028" t="str">
        <f t="shared" si="282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4">
        <f t="shared" si="283"/>
        <v>42053.704293981486</v>
      </c>
      <c r="L3029" s="14">
        <f t="shared" si="284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5"/>
        <v>1.3144</v>
      </c>
      <c r="R3029" s="8">
        <f t="shared" si="286"/>
        <v>164.3</v>
      </c>
      <c r="S3029" t="str">
        <f t="shared" si="287"/>
        <v>theater</v>
      </c>
      <c r="T3029" t="str">
        <f t="shared" si="282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4">
        <f t="shared" si="283"/>
        <v>42567.264178240745</v>
      </c>
      <c r="L3030" s="14">
        <f t="shared" si="284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5"/>
        <v>1.6801999999999999</v>
      </c>
      <c r="R3030" s="8">
        <f t="shared" si="286"/>
        <v>84.858585858585855</v>
      </c>
      <c r="S3030" t="str">
        <f t="shared" si="287"/>
        <v>theater</v>
      </c>
      <c r="T3030" t="str">
        <f t="shared" si="282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4">
        <f t="shared" si="283"/>
        <v>41932.708877314813</v>
      </c>
      <c r="L3031" s="14">
        <f t="shared" si="284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5"/>
        <v>1.0967666666666667</v>
      </c>
      <c r="R3031" s="8">
        <f t="shared" si="286"/>
        <v>94.548850574712645</v>
      </c>
      <c r="S3031" t="str">
        <f t="shared" si="287"/>
        <v>theater</v>
      </c>
      <c r="T3031" t="str">
        <f t="shared" si="282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4">
        <f t="shared" si="283"/>
        <v>42233.747349537036</v>
      </c>
      <c r="L3032" s="14">
        <f t="shared" si="284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5"/>
        <v>1.0668571428571429</v>
      </c>
      <c r="R3032" s="8">
        <f t="shared" si="286"/>
        <v>45.536585365853661</v>
      </c>
      <c r="S3032" t="str">
        <f t="shared" si="287"/>
        <v>theater</v>
      </c>
      <c r="T3032" t="str">
        <f t="shared" si="282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4">
        <f t="shared" si="283"/>
        <v>42597.882488425923</v>
      </c>
      <c r="L3033" s="14">
        <f t="shared" si="284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5"/>
        <v>1</v>
      </c>
      <c r="R3033" s="8">
        <f t="shared" si="286"/>
        <v>51.724137931034484</v>
      </c>
      <c r="S3033" t="str">
        <f t="shared" si="287"/>
        <v>theater</v>
      </c>
      <c r="T3033" t="str">
        <f t="shared" si="282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4">
        <f t="shared" si="283"/>
        <v>42228.044664351852</v>
      </c>
      <c r="L3034" s="14">
        <f t="shared" si="284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5"/>
        <v>1.272</v>
      </c>
      <c r="R3034" s="8">
        <f t="shared" si="286"/>
        <v>50.88</v>
      </c>
      <c r="S3034" t="str">
        <f t="shared" si="287"/>
        <v>theater</v>
      </c>
      <c r="T3034" t="str">
        <f t="shared" si="282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4">
        <f t="shared" si="283"/>
        <v>42570.110243055555</v>
      </c>
      <c r="L3035" s="14">
        <f t="shared" si="284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5"/>
        <v>1.4653333333333334</v>
      </c>
      <c r="R3035" s="8">
        <f t="shared" si="286"/>
        <v>191.13043478260869</v>
      </c>
      <c r="S3035" t="str">
        <f t="shared" si="287"/>
        <v>theater</v>
      </c>
      <c r="T3035" t="str">
        <f t="shared" si="282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4">
        <f t="shared" si="283"/>
        <v>42644.535358796296</v>
      </c>
      <c r="L3036" s="14">
        <f t="shared" si="284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5"/>
        <v>1.1253599999999999</v>
      </c>
      <c r="R3036" s="8">
        <f t="shared" si="286"/>
        <v>89.314285714285717</v>
      </c>
      <c r="S3036" t="str">
        <f t="shared" si="287"/>
        <v>theater</v>
      </c>
      <c r="T3036" t="str">
        <f t="shared" si="282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4">
        <f t="shared" si="283"/>
        <v>41368.560289351852</v>
      </c>
      <c r="L3037" s="14">
        <f t="shared" si="284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5"/>
        <v>1.0878684000000001</v>
      </c>
      <c r="R3037" s="8">
        <f t="shared" si="286"/>
        <v>88.588631921824103</v>
      </c>
      <c r="S3037" t="str">
        <f t="shared" si="287"/>
        <v>theater</v>
      </c>
      <c r="T3037" t="str">
        <f t="shared" si="282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4">
        <f t="shared" si="283"/>
        <v>41466.785231481481</v>
      </c>
      <c r="L3038" s="14">
        <f t="shared" si="284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5"/>
        <v>1.26732</v>
      </c>
      <c r="R3038" s="8">
        <f t="shared" si="286"/>
        <v>96.300911854103347</v>
      </c>
      <c r="S3038" t="str">
        <f t="shared" si="287"/>
        <v>theater</v>
      </c>
      <c r="T3038" t="str">
        <f t="shared" si="282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4">
        <f t="shared" si="283"/>
        <v>40378.893206018518</v>
      </c>
      <c r="L3039" s="14">
        <f t="shared" si="284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5"/>
        <v>2.1320000000000001</v>
      </c>
      <c r="R3039" s="8">
        <f t="shared" si="286"/>
        <v>33.3125</v>
      </c>
      <c r="S3039" t="str">
        <f t="shared" si="287"/>
        <v>theater</v>
      </c>
      <c r="T3039" t="str">
        <f t="shared" si="282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4">
        <f t="shared" si="283"/>
        <v>42373.252280092594</v>
      </c>
      <c r="L3040" s="14">
        <f t="shared" si="284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5"/>
        <v>1.0049999999999999</v>
      </c>
      <c r="R3040" s="8">
        <f t="shared" si="286"/>
        <v>37.222222222222221</v>
      </c>
      <c r="S3040" t="str">
        <f t="shared" si="287"/>
        <v>theater</v>
      </c>
      <c r="T3040" t="str">
        <f t="shared" si="282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4">
        <f t="shared" si="283"/>
        <v>41610.794421296298</v>
      </c>
      <c r="L3041" s="14">
        <f t="shared" si="284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5"/>
        <v>1.0871389999999999</v>
      </c>
      <c r="R3041" s="8">
        <f t="shared" si="286"/>
        <v>92.130423728813554</v>
      </c>
      <c r="S3041" t="str">
        <f t="shared" si="287"/>
        <v>theater</v>
      </c>
      <c r="T3041" t="str">
        <f t="shared" si="282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4">
        <f t="shared" si="283"/>
        <v>42177.791909722218</v>
      </c>
      <c r="L3042" s="14">
        <f t="shared" si="284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5"/>
        <v>1.075</v>
      </c>
      <c r="R3042" s="8">
        <f t="shared" si="286"/>
        <v>76.785714285714292</v>
      </c>
      <c r="S3042" t="str">
        <f t="shared" si="287"/>
        <v>theater</v>
      </c>
      <c r="T3042" t="str">
        <f t="shared" si="282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4">
        <f t="shared" si="283"/>
        <v>42359.868611111116</v>
      </c>
      <c r="L3043" s="14">
        <f t="shared" si="284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5"/>
        <v>1.1048192771084338</v>
      </c>
      <c r="R3043" s="8">
        <f t="shared" si="286"/>
        <v>96.526315789473685</v>
      </c>
      <c r="S3043" t="str">
        <f t="shared" si="287"/>
        <v>theater</v>
      </c>
      <c r="T3043" t="str">
        <f t="shared" si="282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4">
        <f t="shared" si="283"/>
        <v>42253.688043981485</v>
      </c>
      <c r="L3044" s="14">
        <f t="shared" si="284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5"/>
        <v>1.28</v>
      </c>
      <c r="R3044" s="8">
        <f t="shared" si="286"/>
        <v>51.891891891891895</v>
      </c>
      <c r="S3044" t="str">
        <f t="shared" si="287"/>
        <v>theater</v>
      </c>
      <c r="T3044" t="str">
        <f t="shared" si="282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4">
        <f t="shared" si="283"/>
        <v>42083.070590277777</v>
      </c>
      <c r="L3045" s="14">
        <f t="shared" si="284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5"/>
        <v>1.1000666666666667</v>
      </c>
      <c r="R3045" s="8">
        <f t="shared" si="286"/>
        <v>128.9140625</v>
      </c>
      <c r="S3045" t="str">
        <f t="shared" si="287"/>
        <v>theater</v>
      </c>
      <c r="T3045" t="str">
        <f t="shared" si="282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4">
        <f t="shared" si="283"/>
        <v>42387.7268287037</v>
      </c>
      <c r="L3046" s="14">
        <f t="shared" si="284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5"/>
        <v>1.0934166666666667</v>
      </c>
      <c r="R3046" s="8">
        <f t="shared" si="286"/>
        <v>84.108974358974365</v>
      </c>
      <c r="S3046" t="str">
        <f t="shared" si="287"/>
        <v>theater</v>
      </c>
      <c r="T3046" t="str">
        <f t="shared" si="282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4">
        <f t="shared" si="283"/>
        <v>41843.155729166669</v>
      </c>
      <c r="L3047" s="14">
        <f t="shared" si="284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5"/>
        <v>1.3270650000000002</v>
      </c>
      <c r="R3047" s="8">
        <f t="shared" si="286"/>
        <v>82.941562500000003</v>
      </c>
      <c r="S3047" t="str">
        <f t="shared" si="287"/>
        <v>theater</v>
      </c>
      <c r="T3047" t="str">
        <f t="shared" si="282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4">
        <f t="shared" si="283"/>
        <v>41862.803078703706</v>
      </c>
      <c r="L3048" s="14">
        <f t="shared" si="284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5"/>
        <v>1.9084810126582279</v>
      </c>
      <c r="R3048" s="8">
        <f t="shared" si="286"/>
        <v>259.94827586206895</v>
      </c>
      <c r="S3048" t="str">
        <f t="shared" si="287"/>
        <v>theater</v>
      </c>
      <c r="T3048" t="str">
        <f t="shared" si="282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4">
        <f t="shared" si="283"/>
        <v>42443.989050925928</v>
      </c>
      <c r="L3049" s="14">
        <f t="shared" si="284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5"/>
        <v>1.49</v>
      </c>
      <c r="R3049" s="8">
        <f t="shared" si="286"/>
        <v>37.25</v>
      </c>
      <c r="S3049" t="str">
        <f t="shared" si="287"/>
        <v>theater</v>
      </c>
      <c r="T3049" t="str">
        <f t="shared" si="282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4">
        <f t="shared" si="283"/>
        <v>41975.901180555549</v>
      </c>
      <c r="L3050" s="14">
        <f t="shared" si="284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5"/>
        <v>1.6639999999999999</v>
      </c>
      <c r="R3050" s="8">
        <f t="shared" si="286"/>
        <v>177.02127659574469</v>
      </c>
      <c r="S3050" t="str">
        <f t="shared" si="287"/>
        <v>theater</v>
      </c>
      <c r="T3050" t="str">
        <f t="shared" si="282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4">
        <f t="shared" si="283"/>
        <v>42139.014525462961</v>
      </c>
      <c r="L3051" s="14">
        <f t="shared" si="284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5"/>
        <v>1.0666666666666667</v>
      </c>
      <c r="R3051" s="8">
        <f t="shared" si="286"/>
        <v>74.074074074074076</v>
      </c>
      <c r="S3051" t="str">
        <f t="shared" si="287"/>
        <v>theater</v>
      </c>
      <c r="T3051" t="str">
        <f t="shared" si="282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4">
        <f t="shared" si="283"/>
        <v>42465.16851851852</v>
      </c>
      <c r="L3052" s="14">
        <f t="shared" si="284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5"/>
        <v>1.06</v>
      </c>
      <c r="R3052" s="8">
        <f t="shared" si="286"/>
        <v>70.666666666666671</v>
      </c>
      <c r="S3052" t="str">
        <f t="shared" si="287"/>
        <v>theater</v>
      </c>
      <c r="T3052" t="str">
        <f t="shared" si="282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4">
        <f t="shared" si="283"/>
        <v>42744.416030092587</v>
      </c>
      <c r="L3053" s="14">
        <f t="shared" si="284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5"/>
        <v>0.23628571428571429</v>
      </c>
      <c r="R3053" s="8">
        <f t="shared" si="286"/>
        <v>23.62857142857143</v>
      </c>
      <c r="S3053" t="str">
        <f t="shared" si="287"/>
        <v>theater</v>
      </c>
      <c r="T3053" t="str">
        <f t="shared" si="282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4">
        <f t="shared" si="283"/>
        <v>42122.670069444444</v>
      </c>
      <c r="L3054" s="14">
        <f t="shared" si="284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5"/>
        <v>1.5E-3</v>
      </c>
      <c r="R3054" s="8">
        <f t="shared" si="286"/>
        <v>37.5</v>
      </c>
      <c r="S3054" t="str">
        <f t="shared" si="287"/>
        <v>theater</v>
      </c>
      <c r="T3054" t="str">
        <f t="shared" si="282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4">
        <f t="shared" si="283"/>
        <v>41862.761724537035</v>
      </c>
      <c r="L3055" s="14">
        <f t="shared" si="284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5"/>
        <v>4.0000000000000001E-3</v>
      </c>
      <c r="R3055" s="8">
        <f t="shared" si="286"/>
        <v>13.333333333333334</v>
      </c>
      <c r="S3055" t="str">
        <f t="shared" si="287"/>
        <v>theater</v>
      </c>
      <c r="T3055" t="str">
        <f t="shared" si="282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4">
        <f t="shared" si="283"/>
        <v>42027.832800925928</v>
      </c>
      <c r="L3056" s="14">
        <f t="shared" si="284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5"/>
        <v>0</v>
      </c>
      <c r="R3056" s="8" t="e">
        <f t="shared" si="286"/>
        <v>#DIV/0!</v>
      </c>
      <c r="S3056" t="str">
        <f t="shared" si="287"/>
        <v>theater</v>
      </c>
      <c r="T3056" t="str">
        <f t="shared" si="282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4">
        <f t="shared" si="283"/>
        <v>41953.95821759259</v>
      </c>
      <c r="L3057" s="14">
        <f t="shared" si="284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5"/>
        <v>5.0000000000000002E-5</v>
      </c>
      <c r="R3057" s="8">
        <f t="shared" si="286"/>
        <v>1</v>
      </c>
      <c r="S3057" t="str">
        <f t="shared" si="287"/>
        <v>theater</v>
      </c>
      <c r="T3057" t="str">
        <f t="shared" si="282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4">
        <f t="shared" si="283"/>
        <v>41851.636388888888</v>
      </c>
      <c r="L3058" s="14">
        <f t="shared" si="284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5"/>
        <v>0</v>
      </c>
      <c r="R3058" s="8" t="e">
        <f t="shared" si="286"/>
        <v>#DIV/0!</v>
      </c>
      <c r="S3058" t="str">
        <f t="shared" si="287"/>
        <v>theater</v>
      </c>
      <c r="T3058" t="str">
        <f t="shared" si="282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4">
        <f t="shared" si="283"/>
        <v>42433.650590277779</v>
      </c>
      <c r="L3059" s="14">
        <f t="shared" si="284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5"/>
        <v>0</v>
      </c>
      <c r="R3059" s="8" t="e">
        <f t="shared" si="286"/>
        <v>#DIV/0!</v>
      </c>
      <c r="S3059" t="str">
        <f t="shared" si="287"/>
        <v>theater</v>
      </c>
      <c r="T3059" t="str">
        <f t="shared" si="282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4">
        <f t="shared" si="283"/>
        <v>42460.374305555553</v>
      </c>
      <c r="L3060" s="14">
        <f t="shared" si="284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5"/>
        <v>1.6666666666666666E-4</v>
      </c>
      <c r="R3060" s="8">
        <f t="shared" si="286"/>
        <v>1</v>
      </c>
      <c r="S3060" t="str">
        <f t="shared" si="287"/>
        <v>theater</v>
      </c>
      <c r="T3060" t="str">
        <f t="shared" si="282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4">
        <f t="shared" si="283"/>
        <v>41829.935717592591</v>
      </c>
      <c r="L3061" s="14">
        <f t="shared" si="284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5"/>
        <v>3.0066666666666665E-2</v>
      </c>
      <c r="R3061" s="8">
        <f t="shared" si="286"/>
        <v>41</v>
      </c>
      <c r="S3061" t="str">
        <f t="shared" si="287"/>
        <v>theater</v>
      </c>
      <c r="T3061" t="str">
        <f t="shared" si="282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4">
        <f t="shared" si="283"/>
        <v>42245.274699074071</v>
      </c>
      <c r="L3062" s="14">
        <f t="shared" si="284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5"/>
        <v>1.5227272727272728E-3</v>
      </c>
      <c r="R3062" s="8">
        <f t="shared" si="286"/>
        <v>55.833333333333336</v>
      </c>
      <c r="S3062" t="str">
        <f t="shared" si="287"/>
        <v>theater</v>
      </c>
      <c r="T3062" t="str">
        <f t="shared" si="282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4">
        <f t="shared" si="283"/>
        <v>41834.784120370372</v>
      </c>
      <c r="L3063" s="14">
        <f t="shared" si="284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5"/>
        <v>0</v>
      </c>
      <c r="R3063" s="8" t="e">
        <f t="shared" si="286"/>
        <v>#DIV/0!</v>
      </c>
      <c r="S3063" t="str">
        <f t="shared" si="287"/>
        <v>theater</v>
      </c>
      <c r="T3063" t="str">
        <f t="shared" si="282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4">
        <f t="shared" si="283"/>
        <v>42248.535787037035</v>
      </c>
      <c r="L3064" s="14">
        <f t="shared" si="284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5"/>
        <v>0.66839999999999999</v>
      </c>
      <c r="R3064" s="8">
        <f t="shared" si="286"/>
        <v>99.761194029850742</v>
      </c>
      <c r="S3064" t="str">
        <f t="shared" si="287"/>
        <v>theater</v>
      </c>
      <c r="T3064" t="str">
        <f t="shared" si="282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4">
        <f t="shared" si="283"/>
        <v>42630.922893518517</v>
      </c>
      <c r="L3065" s="14">
        <f t="shared" si="284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5"/>
        <v>0.19566666666666666</v>
      </c>
      <c r="R3065" s="8">
        <f t="shared" si="286"/>
        <v>25.521739130434781</v>
      </c>
      <c r="S3065" t="str">
        <f t="shared" si="287"/>
        <v>theater</v>
      </c>
      <c r="T3065" t="str">
        <f t="shared" si="282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4">
        <f t="shared" si="283"/>
        <v>42299.130162037036</v>
      </c>
      <c r="L3066" s="14">
        <f t="shared" si="284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5"/>
        <v>0.11294666666666667</v>
      </c>
      <c r="R3066" s="8">
        <f t="shared" si="286"/>
        <v>117.65277777777777</v>
      </c>
      <c r="S3066" t="str">
        <f t="shared" si="287"/>
        <v>theater</v>
      </c>
      <c r="T3066" t="str">
        <f t="shared" si="282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4">
        <f t="shared" si="283"/>
        <v>41825.055231481485</v>
      </c>
      <c r="L3067" s="14">
        <f t="shared" si="284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5"/>
        <v>4.0000000000000002E-4</v>
      </c>
      <c r="R3067" s="8">
        <f t="shared" si="286"/>
        <v>5</v>
      </c>
      <c r="S3067" t="str">
        <f t="shared" si="287"/>
        <v>theater</v>
      </c>
      <c r="T3067" t="str">
        <f t="shared" si="282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4">
        <f t="shared" si="283"/>
        <v>42531.228437500002</v>
      </c>
      <c r="L3068" s="14">
        <f t="shared" si="284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5"/>
        <v>0.11985714285714286</v>
      </c>
      <c r="R3068" s="8">
        <f t="shared" si="286"/>
        <v>2796.6666666666665</v>
      </c>
      <c r="S3068" t="str">
        <f t="shared" si="287"/>
        <v>theater</v>
      </c>
      <c r="T3068" t="str">
        <f t="shared" si="282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4">
        <f t="shared" si="283"/>
        <v>42226.938414351855</v>
      </c>
      <c r="L3069" s="14">
        <f t="shared" si="284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5"/>
        <v>2.5000000000000001E-2</v>
      </c>
      <c r="R3069" s="8">
        <f t="shared" si="286"/>
        <v>200</v>
      </c>
      <c r="S3069" t="str">
        <f t="shared" si="287"/>
        <v>theater</v>
      </c>
      <c r="T3069" t="str">
        <f t="shared" si="282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4">
        <f t="shared" si="283"/>
        <v>42263.691574074073</v>
      </c>
      <c r="L3070" s="14">
        <f t="shared" si="284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5"/>
        <v>6.9999999999999999E-4</v>
      </c>
      <c r="R3070" s="8">
        <f t="shared" si="286"/>
        <v>87.5</v>
      </c>
      <c r="S3070" t="str">
        <f t="shared" si="287"/>
        <v>theater</v>
      </c>
      <c r="T3070" t="str">
        <f t="shared" si="282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4">
        <f t="shared" si="283"/>
        <v>41957.833726851852</v>
      </c>
      <c r="L3071" s="14">
        <f t="shared" si="284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5"/>
        <v>0.14099999999999999</v>
      </c>
      <c r="R3071" s="8">
        <f t="shared" si="286"/>
        <v>20.142857142857142</v>
      </c>
      <c r="S3071" t="str">
        <f t="shared" si="287"/>
        <v>theater</v>
      </c>
      <c r="T3071" t="str">
        <f t="shared" si="282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4">
        <f t="shared" si="283"/>
        <v>42690.733437499999</v>
      </c>
      <c r="L3072" s="14">
        <f t="shared" si="284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5"/>
        <v>3.3399999999999999E-2</v>
      </c>
      <c r="R3072" s="8">
        <f t="shared" si="286"/>
        <v>20.875</v>
      </c>
      <c r="S3072" t="str">
        <f t="shared" si="287"/>
        <v>theater</v>
      </c>
      <c r="T3072" t="str">
        <f t="shared" si="282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4">
        <f t="shared" si="283"/>
        <v>42097.732418981483</v>
      </c>
      <c r="L3073" s="14">
        <f t="shared" si="284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5"/>
        <v>0.59775</v>
      </c>
      <c r="R3073" s="8">
        <f t="shared" si="286"/>
        <v>61.307692307692307</v>
      </c>
      <c r="S3073" t="str">
        <f t="shared" si="287"/>
        <v>theater</v>
      </c>
      <c r="T3073" t="str">
        <f t="shared" si="282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4">
        <f t="shared" si="283"/>
        <v>42658.690532407403</v>
      </c>
      <c r="L3074" s="14">
        <f t="shared" si="284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285"/>
        <v>1.6666666666666666E-4</v>
      </c>
      <c r="R3074" s="8">
        <f t="shared" si="286"/>
        <v>1</v>
      </c>
      <c r="S3074" t="str">
        <f t="shared" si="287"/>
        <v>theater</v>
      </c>
      <c r="T3074" t="str">
        <f t="shared" ref="T3074:T3137" si="288">RIGHT(P3074,LEN(P3074)-FIND("/",P3074))</f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4">
        <f t="shared" ref="K3075:K3138" si="289">(((J3075/60)/60)/24)+DATE(1970,1,1)</f>
        <v>42111.684027777781</v>
      </c>
      <c r="L3075" s="14">
        <f t="shared" ref="L3075:L3138" si="290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291">E3075/D3075</f>
        <v>2.3035714285714285E-4</v>
      </c>
      <c r="R3075" s="8">
        <f t="shared" ref="R3075:R3138" si="292">E3075/N3075</f>
        <v>92.142857142857139</v>
      </c>
      <c r="S3075" t="str">
        <f t="shared" ref="S3075:S3138" si="293">LEFT(P3075,FIND("/",P3075)-1)</f>
        <v>theater</v>
      </c>
      <c r="T3075" t="str">
        <f t="shared" si="288"/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4">
        <f t="shared" si="289"/>
        <v>42409.571284722217</v>
      </c>
      <c r="L3076" s="14">
        <f t="shared" si="290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91"/>
        <v>8.8000000000000003E-4</v>
      </c>
      <c r="R3076" s="8">
        <f t="shared" si="292"/>
        <v>7.333333333333333</v>
      </c>
      <c r="S3076" t="str">
        <f t="shared" si="293"/>
        <v>theater</v>
      </c>
      <c r="T3076" t="str">
        <f t="shared" si="288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4">
        <f t="shared" si="289"/>
        <v>42551.102314814809</v>
      </c>
      <c r="L3077" s="14">
        <f t="shared" si="290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91"/>
        <v>8.6400000000000005E-2</v>
      </c>
      <c r="R3077" s="8">
        <f t="shared" si="292"/>
        <v>64.8</v>
      </c>
      <c r="S3077" t="str">
        <f t="shared" si="293"/>
        <v>theater</v>
      </c>
      <c r="T3077" t="str">
        <f t="shared" si="288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4">
        <f t="shared" si="289"/>
        <v>42226.651886574073</v>
      </c>
      <c r="L3078" s="14">
        <f t="shared" si="290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91"/>
        <v>0.15060000000000001</v>
      </c>
      <c r="R3078" s="8">
        <f t="shared" si="292"/>
        <v>30.12</v>
      </c>
      <c r="S3078" t="str">
        <f t="shared" si="293"/>
        <v>theater</v>
      </c>
      <c r="T3078" t="str">
        <f t="shared" si="288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4">
        <f t="shared" si="289"/>
        <v>42766.956921296296</v>
      </c>
      <c r="L3079" s="14">
        <f t="shared" si="290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91"/>
        <v>4.7727272727272731E-3</v>
      </c>
      <c r="R3079" s="8">
        <f t="shared" si="292"/>
        <v>52.5</v>
      </c>
      <c r="S3079" t="str">
        <f t="shared" si="293"/>
        <v>theater</v>
      </c>
      <c r="T3079" t="str">
        <f t="shared" si="288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4">
        <f t="shared" si="289"/>
        <v>42031.138831018514</v>
      </c>
      <c r="L3080" s="14">
        <f t="shared" si="290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91"/>
        <v>1.1833333333333333E-3</v>
      </c>
      <c r="R3080" s="8">
        <f t="shared" si="292"/>
        <v>23.666666666666668</v>
      </c>
      <c r="S3080" t="str">
        <f t="shared" si="293"/>
        <v>theater</v>
      </c>
      <c r="T3080" t="str">
        <f t="shared" si="288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4">
        <f t="shared" si="289"/>
        <v>42055.713368055556</v>
      </c>
      <c r="L3081" s="14">
        <f t="shared" si="290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91"/>
        <v>8.4173998587352451E-3</v>
      </c>
      <c r="R3081" s="8">
        <f t="shared" si="292"/>
        <v>415.77777777777777</v>
      </c>
      <c r="S3081" t="str">
        <f t="shared" si="293"/>
        <v>theater</v>
      </c>
      <c r="T3081" t="str">
        <f t="shared" si="288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4">
        <f t="shared" si="289"/>
        <v>41940.028287037036</v>
      </c>
      <c r="L3082" s="14">
        <f t="shared" si="290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91"/>
        <v>1.8799999999999999E-4</v>
      </c>
      <c r="R3082" s="8">
        <f t="shared" si="292"/>
        <v>53.714285714285715</v>
      </c>
      <c r="S3082" t="str">
        <f t="shared" si="293"/>
        <v>theater</v>
      </c>
      <c r="T3082" t="str">
        <f t="shared" si="288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4">
        <f t="shared" si="289"/>
        <v>42237.181608796294</v>
      </c>
      <c r="L3083" s="14">
        <f t="shared" si="290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91"/>
        <v>2.1029999999999998E-3</v>
      </c>
      <c r="R3083" s="8">
        <f t="shared" si="292"/>
        <v>420.6</v>
      </c>
      <c r="S3083" t="str">
        <f t="shared" si="293"/>
        <v>theater</v>
      </c>
      <c r="T3083" t="str">
        <f t="shared" si="288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4">
        <f t="shared" si="289"/>
        <v>42293.922986111109</v>
      </c>
      <c r="L3084" s="14">
        <f t="shared" si="290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91"/>
        <v>0</v>
      </c>
      <c r="R3084" s="8" t="e">
        <f t="shared" si="292"/>
        <v>#DIV/0!</v>
      </c>
      <c r="S3084" t="str">
        <f t="shared" si="293"/>
        <v>theater</v>
      </c>
      <c r="T3084" t="str">
        <f t="shared" si="288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4">
        <f t="shared" si="289"/>
        <v>41853.563402777778</v>
      </c>
      <c r="L3085" s="14">
        <f t="shared" si="290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91"/>
        <v>2.8E-3</v>
      </c>
      <c r="R3085" s="8">
        <f t="shared" si="292"/>
        <v>18.666666666666668</v>
      </c>
      <c r="S3085" t="str">
        <f t="shared" si="293"/>
        <v>theater</v>
      </c>
      <c r="T3085" t="str">
        <f t="shared" si="288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4">
        <f t="shared" si="289"/>
        <v>42100.723738425921</v>
      </c>
      <c r="L3086" s="14">
        <f t="shared" si="290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91"/>
        <v>0.11579206701157921</v>
      </c>
      <c r="R3086" s="8">
        <f t="shared" si="292"/>
        <v>78.333333333333329</v>
      </c>
      <c r="S3086" t="str">
        <f t="shared" si="293"/>
        <v>theater</v>
      </c>
      <c r="T3086" t="str">
        <f t="shared" si="288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4">
        <f t="shared" si="289"/>
        <v>42246.883784722217</v>
      </c>
      <c r="L3087" s="14">
        <f t="shared" si="290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91"/>
        <v>2.4400000000000002E-2</v>
      </c>
      <c r="R3087" s="8">
        <f t="shared" si="292"/>
        <v>67.777777777777771</v>
      </c>
      <c r="S3087" t="str">
        <f t="shared" si="293"/>
        <v>theater</v>
      </c>
      <c r="T3087" t="str">
        <f t="shared" si="288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4">
        <f t="shared" si="289"/>
        <v>42173.67082175926</v>
      </c>
      <c r="L3088" s="14">
        <f t="shared" si="290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91"/>
        <v>2.5000000000000001E-3</v>
      </c>
      <c r="R3088" s="8">
        <f t="shared" si="292"/>
        <v>16.666666666666668</v>
      </c>
      <c r="S3088" t="str">
        <f t="shared" si="293"/>
        <v>theater</v>
      </c>
      <c r="T3088" t="str">
        <f t="shared" si="288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4">
        <f t="shared" si="289"/>
        <v>42665.150347222225</v>
      </c>
      <c r="L3089" s="14">
        <f t="shared" si="290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91"/>
        <v>6.2500000000000003E-3</v>
      </c>
      <c r="R3089" s="8">
        <f t="shared" si="292"/>
        <v>62.5</v>
      </c>
      <c r="S3089" t="str">
        <f t="shared" si="293"/>
        <v>theater</v>
      </c>
      <c r="T3089" t="str">
        <f t="shared" si="288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4">
        <f t="shared" si="289"/>
        <v>41981.57230324074</v>
      </c>
      <c r="L3090" s="14">
        <f t="shared" si="290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91"/>
        <v>1.9384615384615384E-3</v>
      </c>
      <c r="R3090" s="8">
        <f t="shared" si="292"/>
        <v>42</v>
      </c>
      <c r="S3090" t="str">
        <f t="shared" si="293"/>
        <v>theater</v>
      </c>
      <c r="T3090" t="str">
        <f t="shared" si="288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4">
        <f t="shared" si="289"/>
        <v>42528.542627314819</v>
      </c>
      <c r="L3091" s="14">
        <f t="shared" si="290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91"/>
        <v>0.23416000000000001</v>
      </c>
      <c r="R3091" s="8">
        <f t="shared" si="292"/>
        <v>130.0888888888889</v>
      </c>
      <c r="S3091" t="str">
        <f t="shared" si="293"/>
        <v>theater</v>
      </c>
      <c r="T3091" t="str">
        <f t="shared" si="288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4">
        <f t="shared" si="289"/>
        <v>42065.818807870368</v>
      </c>
      <c r="L3092" s="14">
        <f t="shared" si="290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91"/>
        <v>5.080888888888889E-2</v>
      </c>
      <c r="R3092" s="8">
        <f t="shared" si="292"/>
        <v>1270.2222222222222</v>
      </c>
      <c r="S3092" t="str">
        <f t="shared" si="293"/>
        <v>theater</v>
      </c>
      <c r="T3092" t="str">
        <f t="shared" si="288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4">
        <f t="shared" si="289"/>
        <v>42566.948414351849</v>
      </c>
      <c r="L3093" s="14">
        <f t="shared" si="290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91"/>
        <v>0.15920000000000001</v>
      </c>
      <c r="R3093" s="8">
        <f t="shared" si="292"/>
        <v>88.444444444444443</v>
      </c>
      <c r="S3093" t="str">
        <f t="shared" si="293"/>
        <v>theater</v>
      </c>
      <c r="T3093" t="str">
        <f t="shared" si="288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4">
        <f t="shared" si="289"/>
        <v>42255.619351851856</v>
      </c>
      <c r="L3094" s="14">
        <f t="shared" si="290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91"/>
        <v>1.1831900000000001E-2</v>
      </c>
      <c r="R3094" s="8">
        <f t="shared" si="292"/>
        <v>56.342380952380957</v>
      </c>
      <c r="S3094" t="str">
        <f t="shared" si="293"/>
        <v>theater</v>
      </c>
      <c r="T3094" t="str">
        <f t="shared" si="288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4">
        <f t="shared" si="289"/>
        <v>41760.909039351849</v>
      </c>
      <c r="L3095" s="14">
        <f t="shared" si="290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91"/>
        <v>0.22750000000000001</v>
      </c>
      <c r="R3095" s="8">
        <f t="shared" si="292"/>
        <v>53.529411764705884</v>
      </c>
      <c r="S3095" t="str">
        <f t="shared" si="293"/>
        <v>theater</v>
      </c>
      <c r="T3095" t="str">
        <f t="shared" si="288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4">
        <f t="shared" si="289"/>
        <v>42207.795787037037</v>
      </c>
      <c r="L3096" s="14">
        <f t="shared" si="290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91"/>
        <v>2.5000000000000001E-4</v>
      </c>
      <c r="R3096" s="8">
        <f t="shared" si="292"/>
        <v>25</v>
      </c>
      <c r="S3096" t="str">
        <f t="shared" si="293"/>
        <v>theater</v>
      </c>
      <c r="T3096" t="str">
        <f t="shared" si="288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4">
        <f t="shared" si="289"/>
        <v>42523.025231481486</v>
      </c>
      <c r="L3097" s="14">
        <f t="shared" si="290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91"/>
        <v>3.351206434316354E-3</v>
      </c>
      <c r="R3097" s="8">
        <f t="shared" si="292"/>
        <v>50</v>
      </c>
      <c r="S3097" t="str">
        <f t="shared" si="293"/>
        <v>theater</v>
      </c>
      <c r="T3097" t="str">
        <f t="shared" si="288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4">
        <f t="shared" si="289"/>
        <v>42114.825532407413</v>
      </c>
      <c r="L3098" s="14">
        <f t="shared" si="290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91"/>
        <v>3.9750000000000001E-2</v>
      </c>
      <c r="R3098" s="8">
        <f t="shared" si="292"/>
        <v>56.785714285714285</v>
      </c>
      <c r="S3098" t="str">
        <f t="shared" si="293"/>
        <v>theater</v>
      </c>
      <c r="T3098" t="str">
        <f t="shared" si="288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4">
        <f t="shared" si="289"/>
        <v>42629.503483796296</v>
      </c>
      <c r="L3099" s="14">
        <f t="shared" si="290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91"/>
        <v>0.17150000000000001</v>
      </c>
      <c r="R3099" s="8">
        <f t="shared" si="292"/>
        <v>40.833333333333336</v>
      </c>
      <c r="S3099" t="str">
        <f t="shared" si="293"/>
        <v>theater</v>
      </c>
      <c r="T3099" t="str">
        <f t="shared" si="288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4">
        <f t="shared" si="289"/>
        <v>42359.792233796295</v>
      </c>
      <c r="L3100" s="14">
        <f t="shared" si="290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91"/>
        <v>3.608004104669061E-2</v>
      </c>
      <c r="R3100" s="8">
        <f t="shared" si="292"/>
        <v>65.111111111111114</v>
      </c>
      <c r="S3100" t="str">
        <f t="shared" si="293"/>
        <v>theater</v>
      </c>
      <c r="T3100" t="str">
        <f t="shared" si="288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4">
        <f t="shared" si="289"/>
        <v>42382.189710648148</v>
      </c>
      <c r="L3101" s="14">
        <f t="shared" si="290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91"/>
        <v>0.13900000000000001</v>
      </c>
      <c r="R3101" s="8">
        <f t="shared" si="292"/>
        <v>55.6</v>
      </c>
      <c r="S3101" t="str">
        <f t="shared" si="293"/>
        <v>theater</v>
      </c>
      <c r="T3101" t="str">
        <f t="shared" si="288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4">
        <f t="shared" si="289"/>
        <v>41902.622395833336</v>
      </c>
      <c r="L3102" s="14">
        <f t="shared" si="290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91"/>
        <v>0.15225</v>
      </c>
      <c r="R3102" s="8">
        <f t="shared" si="292"/>
        <v>140.53846153846155</v>
      </c>
      <c r="S3102" t="str">
        <f t="shared" si="293"/>
        <v>theater</v>
      </c>
      <c r="T3102" t="str">
        <f t="shared" si="288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4">
        <f t="shared" si="289"/>
        <v>42171.383530092593</v>
      </c>
      <c r="L3103" s="14">
        <f t="shared" si="290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91"/>
        <v>0.12</v>
      </c>
      <c r="R3103" s="8">
        <f t="shared" si="292"/>
        <v>25</v>
      </c>
      <c r="S3103" t="str">
        <f t="shared" si="293"/>
        <v>theater</v>
      </c>
      <c r="T3103" t="str">
        <f t="shared" si="288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4">
        <f t="shared" si="289"/>
        <v>42555.340486111112</v>
      </c>
      <c r="L3104" s="14">
        <f t="shared" si="290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91"/>
        <v>0.391125</v>
      </c>
      <c r="R3104" s="8">
        <f t="shared" si="292"/>
        <v>69.533333333333331</v>
      </c>
      <c r="S3104" t="str">
        <f t="shared" si="293"/>
        <v>theater</v>
      </c>
      <c r="T3104" t="str">
        <f t="shared" si="288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4">
        <f t="shared" si="289"/>
        <v>42107.156319444446</v>
      </c>
      <c r="L3105" s="14">
        <f t="shared" si="290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91"/>
        <v>2.6829268292682929E-3</v>
      </c>
      <c r="R3105" s="8">
        <f t="shared" si="292"/>
        <v>5.5</v>
      </c>
      <c r="S3105" t="str">
        <f t="shared" si="293"/>
        <v>theater</v>
      </c>
      <c r="T3105" t="str">
        <f t="shared" si="288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4">
        <f t="shared" si="289"/>
        <v>42006.908692129626</v>
      </c>
      <c r="L3106" s="14">
        <f t="shared" si="290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91"/>
        <v>0.29625000000000001</v>
      </c>
      <c r="R3106" s="8">
        <f t="shared" si="292"/>
        <v>237</v>
      </c>
      <c r="S3106" t="str">
        <f t="shared" si="293"/>
        <v>theater</v>
      </c>
      <c r="T3106" t="str">
        <f t="shared" si="288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4">
        <f t="shared" si="289"/>
        <v>41876.718935185185</v>
      </c>
      <c r="L3107" s="14">
        <f t="shared" si="290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91"/>
        <v>0.4236099230111206</v>
      </c>
      <c r="R3107" s="8">
        <f t="shared" si="292"/>
        <v>79.870967741935488</v>
      </c>
      <c r="S3107" t="str">
        <f t="shared" si="293"/>
        <v>theater</v>
      </c>
      <c r="T3107" t="str">
        <f t="shared" si="288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4">
        <f t="shared" si="289"/>
        <v>42241.429120370376</v>
      </c>
      <c r="L3108" s="14">
        <f t="shared" si="290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91"/>
        <v>4.1000000000000002E-2</v>
      </c>
      <c r="R3108" s="8">
        <f t="shared" si="292"/>
        <v>10.25</v>
      </c>
      <c r="S3108" t="str">
        <f t="shared" si="293"/>
        <v>theater</v>
      </c>
      <c r="T3108" t="str">
        <f t="shared" si="288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4">
        <f t="shared" si="289"/>
        <v>42128.814247685179</v>
      </c>
      <c r="L3109" s="14">
        <f t="shared" si="290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91"/>
        <v>0.197625</v>
      </c>
      <c r="R3109" s="8">
        <f t="shared" si="292"/>
        <v>272.58620689655174</v>
      </c>
      <c r="S3109" t="str">
        <f t="shared" si="293"/>
        <v>theater</v>
      </c>
      <c r="T3109" t="str">
        <f t="shared" si="288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4">
        <f t="shared" si="289"/>
        <v>42062.680486111116</v>
      </c>
      <c r="L3110" s="14">
        <f t="shared" si="290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91"/>
        <v>5.1999999999999995E-4</v>
      </c>
      <c r="R3110" s="8">
        <f t="shared" si="292"/>
        <v>13</v>
      </c>
      <c r="S3110" t="str">
        <f t="shared" si="293"/>
        <v>theater</v>
      </c>
      <c r="T3110" t="str">
        <f t="shared" si="288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4">
        <f t="shared" si="289"/>
        <v>41844.125115740739</v>
      </c>
      <c r="L3111" s="14">
        <f t="shared" si="290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91"/>
        <v>0.25030188679245285</v>
      </c>
      <c r="R3111" s="8">
        <f t="shared" si="292"/>
        <v>58.184210526315788</v>
      </c>
      <c r="S3111" t="str">
        <f t="shared" si="293"/>
        <v>theater</v>
      </c>
      <c r="T3111" t="str">
        <f t="shared" si="288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4">
        <f t="shared" si="289"/>
        <v>42745.031469907408</v>
      </c>
      <c r="L3112" s="14">
        <f t="shared" si="290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91"/>
        <v>4.0000000000000002E-4</v>
      </c>
      <c r="R3112" s="8">
        <f t="shared" si="292"/>
        <v>10</v>
      </c>
      <c r="S3112" t="str">
        <f t="shared" si="293"/>
        <v>theater</v>
      </c>
      <c r="T3112" t="str">
        <f t="shared" si="288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4">
        <f t="shared" si="289"/>
        <v>41885.595138888886</v>
      </c>
      <c r="L3113" s="14">
        <f t="shared" si="290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91"/>
        <v>0.26640000000000003</v>
      </c>
      <c r="R3113" s="8">
        <f t="shared" si="292"/>
        <v>70.10526315789474</v>
      </c>
      <c r="S3113" t="str">
        <f t="shared" si="293"/>
        <v>theater</v>
      </c>
      <c r="T3113" t="str">
        <f t="shared" si="288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4">
        <f t="shared" si="289"/>
        <v>42615.121921296297</v>
      </c>
      <c r="L3114" s="14">
        <f t="shared" si="290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91"/>
        <v>4.7363636363636365E-2</v>
      </c>
      <c r="R3114" s="8">
        <f t="shared" si="292"/>
        <v>57.888888888888886</v>
      </c>
      <c r="S3114" t="str">
        <f t="shared" si="293"/>
        <v>theater</v>
      </c>
      <c r="T3114" t="str">
        <f t="shared" si="288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4">
        <f t="shared" si="289"/>
        <v>42081.731273148151</v>
      </c>
      <c r="L3115" s="14">
        <f t="shared" si="290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91"/>
        <v>4.2435339894712751E-2</v>
      </c>
      <c r="R3115" s="8">
        <f t="shared" si="292"/>
        <v>125.27027027027027</v>
      </c>
      <c r="S3115" t="str">
        <f t="shared" si="293"/>
        <v>theater</v>
      </c>
      <c r="T3115" t="str">
        <f t="shared" si="288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4">
        <f t="shared" si="289"/>
        <v>41843.632523148146</v>
      </c>
      <c r="L3116" s="14">
        <f t="shared" si="290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91"/>
        <v>0</v>
      </c>
      <c r="R3116" s="8" t="e">
        <f t="shared" si="292"/>
        <v>#DIV/0!</v>
      </c>
      <c r="S3116" t="str">
        <f t="shared" si="293"/>
        <v>theater</v>
      </c>
      <c r="T3116" t="str">
        <f t="shared" si="288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4">
        <f t="shared" si="289"/>
        <v>42496.447071759263</v>
      </c>
      <c r="L3117" s="14">
        <f t="shared" si="290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91"/>
        <v>0.03</v>
      </c>
      <c r="R3117" s="8">
        <f t="shared" si="292"/>
        <v>300</v>
      </c>
      <c r="S3117" t="str">
        <f t="shared" si="293"/>
        <v>theater</v>
      </c>
      <c r="T3117" t="str">
        <f t="shared" si="288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4">
        <f t="shared" si="289"/>
        <v>42081.515335648146</v>
      </c>
      <c r="L3118" s="14">
        <f t="shared" si="290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91"/>
        <v>0.57333333333333336</v>
      </c>
      <c r="R3118" s="8">
        <f t="shared" si="292"/>
        <v>43</v>
      </c>
      <c r="S3118" t="str">
        <f t="shared" si="293"/>
        <v>theater</v>
      </c>
      <c r="T3118" t="str">
        <f t="shared" si="288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4">
        <f t="shared" si="289"/>
        <v>42509.374537037031</v>
      </c>
      <c r="L3119" s="14">
        <f t="shared" si="290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91"/>
        <v>1E-3</v>
      </c>
      <c r="R3119" s="8">
        <f t="shared" si="292"/>
        <v>1</v>
      </c>
      <c r="S3119" t="str">
        <f t="shared" si="293"/>
        <v>theater</v>
      </c>
      <c r="T3119" t="str">
        <f t="shared" si="288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4">
        <f t="shared" si="289"/>
        <v>42534.649571759262</v>
      </c>
      <c r="L3120" s="14">
        <f t="shared" si="290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91"/>
        <v>3.0999999999999999E-3</v>
      </c>
      <c r="R3120" s="8">
        <f t="shared" si="292"/>
        <v>775</v>
      </c>
      <c r="S3120" t="str">
        <f t="shared" si="293"/>
        <v>theater</v>
      </c>
      <c r="T3120" t="str">
        <f t="shared" si="288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4">
        <f t="shared" si="289"/>
        <v>42060.04550925926</v>
      </c>
      <c r="L3121" s="14">
        <f t="shared" si="290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91"/>
        <v>5.0000000000000001E-4</v>
      </c>
      <c r="R3121" s="8">
        <f t="shared" si="292"/>
        <v>5</v>
      </c>
      <c r="S3121" t="str">
        <f t="shared" si="293"/>
        <v>theater</v>
      </c>
      <c r="T3121" t="str">
        <f t="shared" si="288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4">
        <f t="shared" si="289"/>
        <v>42435.942083333335</v>
      </c>
      <c r="L3122" s="14">
        <f t="shared" si="290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91"/>
        <v>9.8461538461538464E-5</v>
      </c>
      <c r="R3122" s="8">
        <f t="shared" si="292"/>
        <v>12.8</v>
      </c>
      <c r="S3122" t="str">
        <f t="shared" si="293"/>
        <v>theater</v>
      </c>
      <c r="T3122" t="str">
        <f t="shared" si="288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4">
        <f t="shared" si="289"/>
        <v>41848.679803240739</v>
      </c>
      <c r="L3123" s="14">
        <f t="shared" si="290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91"/>
        <v>6.6666666666666671E-3</v>
      </c>
      <c r="R3123" s="8">
        <f t="shared" si="292"/>
        <v>10</v>
      </c>
      <c r="S3123" t="str">
        <f t="shared" si="293"/>
        <v>theater</v>
      </c>
      <c r="T3123" t="str">
        <f t="shared" si="288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4">
        <f t="shared" si="289"/>
        <v>42678.932083333333</v>
      </c>
      <c r="L3124" s="14">
        <f t="shared" si="290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91"/>
        <v>0.58291457286432158</v>
      </c>
      <c r="R3124" s="8">
        <f t="shared" si="292"/>
        <v>58</v>
      </c>
      <c r="S3124" t="str">
        <f t="shared" si="293"/>
        <v>theater</v>
      </c>
      <c r="T3124" t="str">
        <f t="shared" si="288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4">
        <f t="shared" si="289"/>
        <v>42530.993032407408</v>
      </c>
      <c r="L3125" s="14">
        <f t="shared" si="290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91"/>
        <v>0.68153600000000003</v>
      </c>
      <c r="R3125" s="8">
        <f t="shared" si="292"/>
        <v>244.80459770114942</v>
      </c>
      <c r="S3125" t="str">
        <f t="shared" si="293"/>
        <v>theater</v>
      </c>
      <c r="T3125" t="str">
        <f t="shared" si="288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4">
        <f t="shared" si="289"/>
        <v>41977.780104166668</v>
      </c>
      <c r="L3126" s="14">
        <f t="shared" si="290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91"/>
        <v>3.2499999999999997E-5</v>
      </c>
      <c r="R3126" s="8">
        <f t="shared" si="292"/>
        <v>6.5</v>
      </c>
      <c r="S3126" t="str">
        <f t="shared" si="293"/>
        <v>theater</v>
      </c>
      <c r="T3126" t="str">
        <f t="shared" si="288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4">
        <f t="shared" si="289"/>
        <v>42346.20685185185</v>
      </c>
      <c r="L3127" s="14">
        <f t="shared" si="290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91"/>
        <v>0</v>
      </c>
      <c r="R3127" s="8" t="e">
        <f t="shared" si="292"/>
        <v>#DIV/0!</v>
      </c>
      <c r="S3127" t="str">
        <f t="shared" si="293"/>
        <v>theater</v>
      </c>
      <c r="T3127" t="str">
        <f t="shared" si="288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4">
        <f t="shared" si="289"/>
        <v>42427.01807870371</v>
      </c>
      <c r="L3128" s="14">
        <f t="shared" si="290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91"/>
        <v>4.1599999999999998E-2</v>
      </c>
      <c r="R3128" s="8">
        <f t="shared" si="292"/>
        <v>61.176470588235297</v>
      </c>
      <c r="S3128" t="str">
        <f t="shared" si="293"/>
        <v>theater</v>
      </c>
      <c r="T3128" t="str">
        <f t="shared" si="288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4">
        <f t="shared" si="289"/>
        <v>42034.856817129628</v>
      </c>
      <c r="L3129" s="14">
        <f t="shared" si="290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91"/>
        <v>0</v>
      </c>
      <c r="R3129" s="8" t="e">
        <f t="shared" si="292"/>
        <v>#DIV/0!</v>
      </c>
      <c r="S3129" t="str">
        <f t="shared" si="293"/>
        <v>theater</v>
      </c>
      <c r="T3129" t="str">
        <f t="shared" si="288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4">
        <f t="shared" si="289"/>
        <v>42780.825706018513</v>
      </c>
      <c r="L3130" s="14">
        <f t="shared" si="290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91"/>
        <v>1.0860666666666667</v>
      </c>
      <c r="R3130" s="8">
        <f t="shared" si="292"/>
        <v>139.23931623931625</v>
      </c>
      <c r="S3130" t="str">
        <f t="shared" si="293"/>
        <v>theater</v>
      </c>
      <c r="T3130" t="str">
        <f t="shared" si="288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4">
        <f t="shared" si="289"/>
        <v>42803.842812499999</v>
      </c>
      <c r="L3131" s="14">
        <f t="shared" si="290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91"/>
        <v>8.0000000000000002E-3</v>
      </c>
      <c r="R3131" s="8">
        <f t="shared" si="292"/>
        <v>10</v>
      </c>
      <c r="S3131" t="str">
        <f t="shared" si="293"/>
        <v>theater</v>
      </c>
      <c r="T3131" t="str">
        <f t="shared" si="288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4">
        <f t="shared" si="289"/>
        <v>42808.640231481477</v>
      </c>
      <c r="L3132" s="14">
        <f t="shared" si="290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91"/>
        <v>3.7499999999999999E-2</v>
      </c>
      <c r="R3132" s="8">
        <f t="shared" si="292"/>
        <v>93.75</v>
      </c>
      <c r="S3132" t="str">
        <f t="shared" si="293"/>
        <v>theater</v>
      </c>
      <c r="T3132" t="str">
        <f t="shared" si="288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4">
        <f t="shared" si="289"/>
        <v>42803.579224537039</v>
      </c>
      <c r="L3133" s="14">
        <f t="shared" si="290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91"/>
        <v>0.15731707317073171</v>
      </c>
      <c r="R3133" s="8">
        <f t="shared" si="292"/>
        <v>53.75</v>
      </c>
      <c r="S3133" t="str">
        <f t="shared" si="293"/>
        <v>theater</v>
      </c>
      <c r="T3133" t="str">
        <f t="shared" si="288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4">
        <f t="shared" si="289"/>
        <v>42786.350231481483</v>
      </c>
      <c r="L3134" s="14">
        <f t="shared" si="290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91"/>
        <v>3.3333333333333332E-4</v>
      </c>
      <c r="R3134" s="8">
        <f t="shared" si="292"/>
        <v>10</v>
      </c>
      <c r="S3134" t="str">
        <f t="shared" si="293"/>
        <v>theater</v>
      </c>
      <c r="T3134" t="str">
        <f t="shared" si="288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4">
        <f t="shared" si="289"/>
        <v>42788.565208333333</v>
      </c>
      <c r="L3135" s="14">
        <f t="shared" si="290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91"/>
        <v>1.08</v>
      </c>
      <c r="R3135" s="8">
        <f t="shared" si="292"/>
        <v>33.75</v>
      </c>
      <c r="S3135" t="str">
        <f t="shared" si="293"/>
        <v>theater</v>
      </c>
      <c r="T3135" t="str">
        <f t="shared" si="288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4">
        <f t="shared" si="289"/>
        <v>42800.720127314817</v>
      </c>
      <c r="L3136" s="14">
        <f t="shared" si="290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91"/>
        <v>0.22500000000000001</v>
      </c>
      <c r="R3136" s="8">
        <f t="shared" si="292"/>
        <v>18.75</v>
      </c>
      <c r="S3136" t="str">
        <f t="shared" si="293"/>
        <v>theater</v>
      </c>
      <c r="T3136" t="str">
        <f t="shared" si="288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4">
        <f t="shared" si="289"/>
        <v>42807.151863425926</v>
      </c>
      <c r="L3137" s="14">
        <f t="shared" si="290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91"/>
        <v>0.20849420849420849</v>
      </c>
      <c r="R3137" s="8">
        <f t="shared" si="292"/>
        <v>23.142857142857142</v>
      </c>
      <c r="S3137" t="str">
        <f t="shared" si="293"/>
        <v>theater</v>
      </c>
      <c r="T3137" t="str">
        <f t="shared" si="288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4">
        <f t="shared" si="289"/>
        <v>42789.462430555555</v>
      </c>
      <c r="L3138" s="14">
        <f t="shared" si="290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291"/>
        <v>1.278</v>
      </c>
      <c r="R3138" s="8">
        <f t="shared" si="292"/>
        <v>29.045454545454547</v>
      </c>
      <c r="S3138" t="str">
        <f t="shared" si="293"/>
        <v>theater</v>
      </c>
      <c r="T3138" t="str">
        <f t="shared" ref="T3138:T3201" si="294">RIGHT(P3138,LEN(P3138)-FIND("/",P3138))</f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4">
        <f t="shared" ref="K3139:K3202" si="295">(((J3139/60)/60)/24)+DATE(1970,1,1)</f>
        <v>42807.885057870371</v>
      </c>
      <c r="L3139" s="14">
        <f t="shared" ref="L3139:L3202" si="296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297">E3139/D3139</f>
        <v>3.3333333333333333E-2</v>
      </c>
      <c r="R3139" s="8">
        <f t="shared" ref="R3139:R3202" si="298">E3139/N3139</f>
        <v>50</v>
      </c>
      <c r="S3139" t="str">
        <f t="shared" ref="S3139:S3202" si="299">LEFT(P3139,FIND("/",P3139)-1)</f>
        <v>theater</v>
      </c>
      <c r="T3139" t="str">
        <f t="shared" si="294"/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4">
        <f t="shared" si="295"/>
        <v>42809.645914351851</v>
      </c>
      <c r="L3140" s="14">
        <f t="shared" si="296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7"/>
        <v>0</v>
      </c>
      <c r="R3140" s="8" t="e">
        <f t="shared" si="298"/>
        <v>#DIV/0!</v>
      </c>
      <c r="S3140" t="str">
        <f t="shared" si="299"/>
        <v>theater</v>
      </c>
      <c r="T3140" t="str">
        <f t="shared" si="294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4">
        <f t="shared" si="295"/>
        <v>42785.270370370374</v>
      </c>
      <c r="L3141" s="14">
        <f t="shared" si="296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7"/>
        <v>5.3999999999999999E-2</v>
      </c>
      <c r="R3141" s="8">
        <f t="shared" si="298"/>
        <v>450</v>
      </c>
      <c r="S3141" t="str">
        <f t="shared" si="299"/>
        <v>theater</v>
      </c>
      <c r="T3141" t="str">
        <f t="shared" si="294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4">
        <f t="shared" si="295"/>
        <v>42802.718784722223</v>
      </c>
      <c r="L3142" s="14">
        <f t="shared" si="296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7"/>
        <v>9.5999999999999992E-3</v>
      </c>
      <c r="R3142" s="8">
        <f t="shared" si="298"/>
        <v>24</v>
      </c>
      <c r="S3142" t="str">
        <f t="shared" si="299"/>
        <v>theater</v>
      </c>
      <c r="T3142" t="str">
        <f t="shared" si="294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4">
        <f t="shared" si="295"/>
        <v>42800.753333333334</v>
      </c>
      <c r="L3143" s="14">
        <f t="shared" si="296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7"/>
        <v>0.51600000000000001</v>
      </c>
      <c r="R3143" s="8">
        <f t="shared" si="298"/>
        <v>32.25</v>
      </c>
      <c r="S3143" t="str">
        <f t="shared" si="299"/>
        <v>theater</v>
      </c>
      <c r="T3143" t="str">
        <f t="shared" si="294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4">
        <f t="shared" si="295"/>
        <v>42783.513182870374</v>
      </c>
      <c r="L3144" s="14">
        <f t="shared" si="296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7"/>
        <v>1.6363636363636365E-2</v>
      </c>
      <c r="R3144" s="8">
        <f t="shared" si="298"/>
        <v>15</v>
      </c>
      <c r="S3144" t="str">
        <f t="shared" si="299"/>
        <v>theater</v>
      </c>
      <c r="T3144" t="str">
        <f t="shared" si="294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4">
        <f t="shared" si="295"/>
        <v>42808.358287037037</v>
      </c>
      <c r="L3145" s="14">
        <f t="shared" si="296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7"/>
        <v>0</v>
      </c>
      <c r="R3145" s="8" t="e">
        <f t="shared" si="298"/>
        <v>#DIV/0!</v>
      </c>
      <c r="S3145" t="str">
        <f t="shared" si="299"/>
        <v>theater</v>
      </c>
      <c r="T3145" t="str">
        <f t="shared" si="294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4">
        <f t="shared" si="295"/>
        <v>42796.538275462968</v>
      </c>
      <c r="L3146" s="14">
        <f t="shared" si="296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7"/>
        <v>0.754</v>
      </c>
      <c r="R3146" s="8">
        <f t="shared" si="298"/>
        <v>251.33333333333334</v>
      </c>
      <c r="S3146" t="str">
        <f t="shared" si="299"/>
        <v>theater</v>
      </c>
      <c r="T3146" t="str">
        <f t="shared" si="294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4">
        <f t="shared" si="295"/>
        <v>42762.040902777779</v>
      </c>
      <c r="L3147" s="14">
        <f t="shared" si="296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7"/>
        <v>0</v>
      </c>
      <c r="R3147" s="8" t="e">
        <f t="shared" si="298"/>
        <v>#DIV/0!</v>
      </c>
      <c r="S3147" t="str">
        <f t="shared" si="299"/>
        <v>theater</v>
      </c>
      <c r="T3147" t="str">
        <f t="shared" si="294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4">
        <f t="shared" si="295"/>
        <v>42796.682476851856</v>
      </c>
      <c r="L3148" s="14">
        <f t="shared" si="296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7"/>
        <v>0.105</v>
      </c>
      <c r="R3148" s="8">
        <f t="shared" si="298"/>
        <v>437.5</v>
      </c>
      <c r="S3148" t="str">
        <f t="shared" si="299"/>
        <v>theater</v>
      </c>
      <c r="T3148" t="str">
        <f t="shared" si="294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4">
        <f t="shared" si="295"/>
        <v>41909.969386574077</v>
      </c>
      <c r="L3149" s="14">
        <f t="shared" si="296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7"/>
        <v>1.1752499999999999</v>
      </c>
      <c r="R3149" s="8">
        <f t="shared" si="298"/>
        <v>110.35211267605634</v>
      </c>
      <c r="S3149" t="str">
        <f t="shared" si="299"/>
        <v>theater</v>
      </c>
      <c r="T3149" t="str">
        <f t="shared" si="294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4">
        <f t="shared" si="295"/>
        <v>41891.665324074071</v>
      </c>
      <c r="L3150" s="14">
        <f t="shared" si="296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7"/>
        <v>1.3116666666666668</v>
      </c>
      <c r="R3150" s="8">
        <f t="shared" si="298"/>
        <v>41.421052631578945</v>
      </c>
      <c r="S3150" t="str">
        <f t="shared" si="299"/>
        <v>theater</v>
      </c>
      <c r="T3150" t="str">
        <f t="shared" si="294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4">
        <f t="shared" si="295"/>
        <v>41226.017361111109</v>
      </c>
      <c r="L3151" s="14">
        <f t="shared" si="296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7"/>
        <v>1.04</v>
      </c>
      <c r="R3151" s="8">
        <f t="shared" si="298"/>
        <v>52</v>
      </c>
      <c r="S3151" t="str">
        <f t="shared" si="299"/>
        <v>theater</v>
      </c>
      <c r="T3151" t="str">
        <f t="shared" si="294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4">
        <f t="shared" si="295"/>
        <v>40478.263923611114</v>
      </c>
      <c r="L3152" s="14">
        <f t="shared" si="296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7"/>
        <v>1.01</v>
      </c>
      <c r="R3152" s="8">
        <f t="shared" si="298"/>
        <v>33.990384615384613</v>
      </c>
      <c r="S3152" t="str">
        <f t="shared" si="299"/>
        <v>theater</v>
      </c>
      <c r="T3152" t="str">
        <f t="shared" si="294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4">
        <f t="shared" si="295"/>
        <v>41862.83997685185</v>
      </c>
      <c r="L3153" s="14">
        <f t="shared" si="296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7"/>
        <v>1.004</v>
      </c>
      <c r="R3153" s="8">
        <f t="shared" si="298"/>
        <v>103.35294117647059</v>
      </c>
      <c r="S3153" t="str">
        <f t="shared" si="299"/>
        <v>theater</v>
      </c>
      <c r="T3153" t="str">
        <f t="shared" si="294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4">
        <f t="shared" si="295"/>
        <v>41550.867673611108</v>
      </c>
      <c r="L3154" s="14">
        <f t="shared" si="296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7"/>
        <v>1.0595454545454546</v>
      </c>
      <c r="R3154" s="8">
        <f t="shared" si="298"/>
        <v>34.791044776119406</v>
      </c>
      <c r="S3154" t="str">
        <f t="shared" si="299"/>
        <v>theater</v>
      </c>
      <c r="T3154" t="str">
        <f t="shared" si="294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4">
        <f t="shared" si="295"/>
        <v>40633.154363425929</v>
      </c>
      <c r="L3155" s="14">
        <f t="shared" si="296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7"/>
        <v>3.3558333333333334</v>
      </c>
      <c r="R3155" s="8">
        <f t="shared" si="298"/>
        <v>41.773858921161825</v>
      </c>
      <c r="S3155" t="str">
        <f t="shared" si="299"/>
        <v>theater</v>
      </c>
      <c r="T3155" t="str">
        <f t="shared" si="294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4">
        <f t="shared" si="295"/>
        <v>40970.875671296293</v>
      </c>
      <c r="L3156" s="14">
        <f t="shared" si="296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7"/>
        <v>1.1292857142857142</v>
      </c>
      <c r="R3156" s="8">
        <f t="shared" si="298"/>
        <v>64.268292682926827</v>
      </c>
      <c r="S3156" t="str">
        <f t="shared" si="299"/>
        <v>theater</v>
      </c>
      <c r="T3156" t="str">
        <f t="shared" si="294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4">
        <f t="shared" si="295"/>
        <v>41233.499131944445</v>
      </c>
      <c r="L3157" s="14">
        <f t="shared" si="296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7"/>
        <v>1.885046</v>
      </c>
      <c r="R3157" s="8">
        <f t="shared" si="298"/>
        <v>31.209370860927152</v>
      </c>
      <c r="S3157" t="str">
        <f t="shared" si="299"/>
        <v>theater</v>
      </c>
      <c r="T3157" t="str">
        <f t="shared" si="294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4">
        <f t="shared" si="295"/>
        <v>41026.953055555554</v>
      </c>
      <c r="L3158" s="14">
        <f t="shared" si="296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7"/>
        <v>1.0181818181818181</v>
      </c>
      <c r="R3158" s="8">
        <f t="shared" si="298"/>
        <v>62.921348314606739</v>
      </c>
      <c r="S3158" t="str">
        <f t="shared" si="299"/>
        <v>theater</v>
      </c>
      <c r="T3158" t="str">
        <f t="shared" si="294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4">
        <f t="shared" si="295"/>
        <v>41829.788252314815</v>
      </c>
      <c r="L3159" s="14">
        <f t="shared" si="296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7"/>
        <v>1.01</v>
      </c>
      <c r="R3159" s="8">
        <f t="shared" si="298"/>
        <v>98.536585365853654</v>
      </c>
      <c r="S3159" t="str">
        <f t="shared" si="299"/>
        <v>theater</v>
      </c>
      <c r="T3159" t="str">
        <f t="shared" si="294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4">
        <f t="shared" si="295"/>
        <v>41447.839722222219</v>
      </c>
      <c r="L3160" s="14">
        <f t="shared" si="296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7"/>
        <v>1.1399999999999999</v>
      </c>
      <c r="R3160" s="8">
        <f t="shared" si="298"/>
        <v>82.608695652173907</v>
      </c>
      <c r="S3160" t="str">
        <f t="shared" si="299"/>
        <v>theater</v>
      </c>
      <c r="T3160" t="str">
        <f t="shared" si="294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4">
        <f t="shared" si="295"/>
        <v>40884.066678240742</v>
      </c>
      <c r="L3161" s="14">
        <f t="shared" si="296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7"/>
        <v>1.3348133333333334</v>
      </c>
      <c r="R3161" s="8">
        <f t="shared" si="298"/>
        <v>38.504230769230773</v>
      </c>
      <c r="S3161" t="str">
        <f t="shared" si="299"/>
        <v>theater</v>
      </c>
      <c r="T3161" t="str">
        <f t="shared" si="294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4">
        <f t="shared" si="295"/>
        <v>41841.26489583333</v>
      </c>
      <c r="L3162" s="14">
        <f t="shared" si="296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7"/>
        <v>1.0153333333333334</v>
      </c>
      <c r="R3162" s="8">
        <f t="shared" si="298"/>
        <v>80.15789473684211</v>
      </c>
      <c r="S3162" t="str">
        <f t="shared" si="299"/>
        <v>theater</v>
      </c>
      <c r="T3162" t="str">
        <f t="shared" si="294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4">
        <f t="shared" si="295"/>
        <v>41897.536134259259</v>
      </c>
      <c r="L3163" s="14">
        <f t="shared" si="296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7"/>
        <v>1.0509999999999999</v>
      </c>
      <c r="R3163" s="8">
        <f t="shared" si="298"/>
        <v>28.405405405405407</v>
      </c>
      <c r="S3163" t="str">
        <f t="shared" si="299"/>
        <v>theater</v>
      </c>
      <c r="T3163" t="str">
        <f t="shared" si="294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4">
        <f t="shared" si="295"/>
        <v>41799.685902777775</v>
      </c>
      <c r="L3164" s="14">
        <f t="shared" si="296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7"/>
        <v>1.2715000000000001</v>
      </c>
      <c r="R3164" s="8">
        <f t="shared" si="298"/>
        <v>80.730158730158735</v>
      </c>
      <c r="S3164" t="str">
        <f t="shared" si="299"/>
        <v>theater</v>
      </c>
      <c r="T3164" t="str">
        <f t="shared" si="294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4">
        <f t="shared" si="295"/>
        <v>41775.753761574073</v>
      </c>
      <c r="L3165" s="14">
        <f t="shared" si="296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7"/>
        <v>1.1115384615384616</v>
      </c>
      <c r="R3165" s="8">
        <f t="shared" si="298"/>
        <v>200.69444444444446</v>
      </c>
      <c r="S3165" t="str">
        <f t="shared" si="299"/>
        <v>theater</v>
      </c>
      <c r="T3165" t="str">
        <f t="shared" si="294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4">
        <f t="shared" si="295"/>
        <v>41766.80572916667</v>
      </c>
      <c r="L3166" s="14">
        <f t="shared" si="296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7"/>
        <v>1.0676000000000001</v>
      </c>
      <c r="R3166" s="8">
        <f t="shared" si="298"/>
        <v>37.591549295774648</v>
      </c>
      <c r="S3166" t="str">
        <f t="shared" si="299"/>
        <v>theater</v>
      </c>
      <c r="T3166" t="str">
        <f t="shared" si="294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4">
        <f t="shared" si="295"/>
        <v>40644.159259259257</v>
      </c>
      <c r="L3167" s="14">
        <f t="shared" si="296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7"/>
        <v>1.6266666666666667</v>
      </c>
      <c r="R3167" s="8">
        <f t="shared" si="298"/>
        <v>58.095238095238095</v>
      </c>
      <c r="S3167" t="str">
        <f t="shared" si="299"/>
        <v>theater</v>
      </c>
      <c r="T3167" t="str">
        <f t="shared" si="294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4">
        <f t="shared" si="295"/>
        <v>41940.69158564815</v>
      </c>
      <c r="L3168" s="14">
        <f t="shared" si="296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7"/>
        <v>1.6022808571428573</v>
      </c>
      <c r="R3168" s="8">
        <f t="shared" si="298"/>
        <v>60.300892473118282</v>
      </c>
      <c r="S3168" t="str">
        <f t="shared" si="299"/>
        <v>theater</v>
      </c>
      <c r="T3168" t="str">
        <f t="shared" si="294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4">
        <f t="shared" si="295"/>
        <v>41839.175706018519</v>
      </c>
      <c r="L3169" s="14">
        <f t="shared" si="296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7"/>
        <v>1.1616666666666666</v>
      </c>
      <c r="R3169" s="8">
        <f t="shared" si="298"/>
        <v>63.363636363636367</v>
      </c>
      <c r="S3169" t="str">
        <f t="shared" si="299"/>
        <v>theater</v>
      </c>
      <c r="T3169" t="str">
        <f t="shared" si="294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4">
        <f t="shared" si="295"/>
        <v>41772.105937500004</v>
      </c>
      <c r="L3170" s="14">
        <f t="shared" si="296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7"/>
        <v>1.242</v>
      </c>
      <c r="R3170" s="8">
        <f t="shared" si="298"/>
        <v>50.901639344262293</v>
      </c>
      <c r="S3170" t="str">
        <f t="shared" si="299"/>
        <v>theater</v>
      </c>
      <c r="T3170" t="str">
        <f t="shared" si="294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4">
        <f t="shared" si="295"/>
        <v>41591.737974537034</v>
      </c>
      <c r="L3171" s="14">
        <f t="shared" si="296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7"/>
        <v>1.030125</v>
      </c>
      <c r="R3171" s="8">
        <f t="shared" si="298"/>
        <v>100.5</v>
      </c>
      <c r="S3171" t="str">
        <f t="shared" si="299"/>
        <v>theater</v>
      </c>
      <c r="T3171" t="str">
        <f t="shared" si="294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4">
        <f t="shared" si="295"/>
        <v>41789.080370370371</v>
      </c>
      <c r="L3172" s="14">
        <f t="shared" si="296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7"/>
        <v>1.1225000000000001</v>
      </c>
      <c r="R3172" s="8">
        <f t="shared" si="298"/>
        <v>31.619718309859156</v>
      </c>
      <c r="S3172" t="str">
        <f t="shared" si="299"/>
        <v>theater</v>
      </c>
      <c r="T3172" t="str">
        <f t="shared" si="294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4">
        <f t="shared" si="295"/>
        <v>42466.608310185184</v>
      </c>
      <c r="L3173" s="14">
        <f t="shared" si="296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7"/>
        <v>1.0881428571428571</v>
      </c>
      <c r="R3173" s="8">
        <f t="shared" si="298"/>
        <v>65.102564102564102</v>
      </c>
      <c r="S3173" t="str">
        <f t="shared" si="299"/>
        <v>theater</v>
      </c>
      <c r="T3173" t="str">
        <f t="shared" si="294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4">
        <f t="shared" si="295"/>
        <v>40923.729953703703</v>
      </c>
      <c r="L3174" s="14">
        <f t="shared" si="296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7"/>
        <v>1.1499999999999999</v>
      </c>
      <c r="R3174" s="8">
        <f t="shared" si="298"/>
        <v>79.310344827586206</v>
      </c>
      <c r="S3174" t="str">
        <f t="shared" si="299"/>
        <v>theater</v>
      </c>
      <c r="T3174" t="str">
        <f t="shared" si="294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4">
        <f t="shared" si="295"/>
        <v>41878.878379629627</v>
      </c>
      <c r="L3175" s="14">
        <f t="shared" si="296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7"/>
        <v>1.03</v>
      </c>
      <c r="R3175" s="8">
        <f t="shared" si="298"/>
        <v>139.18918918918919</v>
      </c>
      <c r="S3175" t="str">
        <f t="shared" si="299"/>
        <v>theater</v>
      </c>
      <c r="T3175" t="str">
        <f t="shared" si="294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4">
        <f t="shared" si="295"/>
        <v>41862.864675925928</v>
      </c>
      <c r="L3176" s="14">
        <f t="shared" si="296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7"/>
        <v>1.0113333333333334</v>
      </c>
      <c r="R3176" s="8">
        <f t="shared" si="298"/>
        <v>131.91304347826087</v>
      </c>
      <c r="S3176" t="str">
        <f t="shared" si="299"/>
        <v>theater</v>
      </c>
      <c r="T3176" t="str">
        <f t="shared" si="294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4">
        <f t="shared" si="295"/>
        <v>40531.886886574073</v>
      </c>
      <c r="L3177" s="14">
        <f t="shared" si="296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7"/>
        <v>1.0955999999999999</v>
      </c>
      <c r="R3177" s="8">
        <f t="shared" si="298"/>
        <v>91.3</v>
      </c>
      <c r="S3177" t="str">
        <f t="shared" si="299"/>
        <v>theater</v>
      </c>
      <c r="T3177" t="str">
        <f t="shared" si="294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4">
        <f t="shared" si="295"/>
        <v>41477.930914351848</v>
      </c>
      <c r="L3178" s="14">
        <f t="shared" si="296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7"/>
        <v>1.148421052631579</v>
      </c>
      <c r="R3178" s="8">
        <f t="shared" si="298"/>
        <v>39.672727272727272</v>
      </c>
      <c r="S3178" t="str">
        <f t="shared" si="299"/>
        <v>theater</v>
      </c>
      <c r="T3178" t="str">
        <f t="shared" si="294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4">
        <f t="shared" si="295"/>
        <v>41781.666770833333</v>
      </c>
      <c r="L3179" s="14">
        <f t="shared" si="296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7"/>
        <v>1.1739999999999999</v>
      </c>
      <c r="R3179" s="8">
        <f t="shared" si="298"/>
        <v>57.549019607843135</v>
      </c>
      <c r="S3179" t="str">
        <f t="shared" si="299"/>
        <v>theater</v>
      </c>
      <c r="T3179" t="str">
        <f t="shared" si="294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4">
        <f t="shared" si="295"/>
        <v>41806.605034722219</v>
      </c>
      <c r="L3180" s="14">
        <f t="shared" si="296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7"/>
        <v>1.7173333333333334</v>
      </c>
      <c r="R3180" s="8">
        <f t="shared" si="298"/>
        <v>33.025641025641029</v>
      </c>
      <c r="S3180" t="str">
        <f t="shared" si="299"/>
        <v>theater</v>
      </c>
      <c r="T3180" t="str">
        <f t="shared" si="294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4">
        <f t="shared" si="295"/>
        <v>41375.702210648145</v>
      </c>
      <c r="L3181" s="14">
        <f t="shared" si="296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7"/>
        <v>1.1416238095238094</v>
      </c>
      <c r="R3181" s="8">
        <f t="shared" si="298"/>
        <v>77.335806451612896</v>
      </c>
      <c r="S3181" t="str">
        <f t="shared" si="299"/>
        <v>theater</v>
      </c>
      <c r="T3181" t="str">
        <f t="shared" si="294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4">
        <f t="shared" si="295"/>
        <v>41780.412604166668</v>
      </c>
      <c r="L3182" s="14">
        <f t="shared" si="296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7"/>
        <v>1.1975</v>
      </c>
      <c r="R3182" s="8">
        <f t="shared" si="298"/>
        <v>31.933333333333334</v>
      </c>
      <c r="S3182" t="str">
        <f t="shared" si="299"/>
        <v>theater</v>
      </c>
      <c r="T3182" t="str">
        <f t="shared" si="294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4">
        <f t="shared" si="295"/>
        <v>41779.310034722221</v>
      </c>
      <c r="L3183" s="14">
        <f t="shared" si="296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7"/>
        <v>1.0900000000000001</v>
      </c>
      <c r="R3183" s="8">
        <f t="shared" si="298"/>
        <v>36.333333333333336</v>
      </c>
      <c r="S3183" t="str">
        <f t="shared" si="299"/>
        <v>theater</v>
      </c>
      <c r="T3183" t="str">
        <f t="shared" si="294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4">
        <f t="shared" si="295"/>
        <v>40883.949317129627</v>
      </c>
      <c r="L3184" s="14">
        <f t="shared" si="296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7"/>
        <v>1.0088571428571429</v>
      </c>
      <c r="R3184" s="8">
        <f t="shared" si="298"/>
        <v>46.768211920529801</v>
      </c>
      <c r="S3184" t="str">
        <f t="shared" si="299"/>
        <v>theater</v>
      </c>
      <c r="T3184" t="str">
        <f t="shared" si="294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4">
        <f t="shared" si="295"/>
        <v>41491.79478009259</v>
      </c>
      <c r="L3185" s="14">
        <f t="shared" si="296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7"/>
        <v>1.0900000000000001</v>
      </c>
      <c r="R3185" s="8">
        <f t="shared" si="298"/>
        <v>40.073529411764703</v>
      </c>
      <c r="S3185" t="str">
        <f t="shared" si="299"/>
        <v>theater</v>
      </c>
      <c r="T3185" t="str">
        <f t="shared" si="294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4">
        <f t="shared" si="295"/>
        <v>41791.993414351848</v>
      </c>
      <c r="L3186" s="14">
        <f t="shared" si="296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7"/>
        <v>1.0720930232558139</v>
      </c>
      <c r="R3186" s="8">
        <f t="shared" si="298"/>
        <v>100.21739130434783</v>
      </c>
      <c r="S3186" t="str">
        <f t="shared" si="299"/>
        <v>theater</v>
      </c>
      <c r="T3186" t="str">
        <f t="shared" si="294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4">
        <f t="shared" si="295"/>
        <v>41829.977326388893</v>
      </c>
      <c r="L3187" s="14">
        <f t="shared" si="296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7"/>
        <v>1</v>
      </c>
      <c r="R3187" s="8">
        <f t="shared" si="298"/>
        <v>41.666666666666664</v>
      </c>
      <c r="S3187" t="str">
        <f t="shared" si="299"/>
        <v>theater</v>
      </c>
      <c r="T3187" t="str">
        <f t="shared" si="294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4">
        <f t="shared" si="295"/>
        <v>41868.924050925925</v>
      </c>
      <c r="L3188" s="14">
        <f t="shared" si="296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7"/>
        <v>1.0218750000000001</v>
      </c>
      <c r="R3188" s="8">
        <f t="shared" si="298"/>
        <v>46.714285714285715</v>
      </c>
      <c r="S3188" t="str">
        <f t="shared" si="299"/>
        <v>theater</v>
      </c>
      <c r="T3188" t="str">
        <f t="shared" si="294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4">
        <f t="shared" si="295"/>
        <v>41835.666354166664</v>
      </c>
      <c r="L3189" s="14">
        <f t="shared" si="296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7"/>
        <v>1.1629333333333334</v>
      </c>
      <c r="R3189" s="8">
        <f t="shared" si="298"/>
        <v>71.491803278688522</v>
      </c>
      <c r="S3189" t="str">
        <f t="shared" si="299"/>
        <v>theater</v>
      </c>
      <c r="T3189" t="str">
        <f t="shared" si="294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4">
        <f t="shared" si="295"/>
        <v>42144.415532407409</v>
      </c>
      <c r="L3190" s="14">
        <f t="shared" si="296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7"/>
        <v>0.65</v>
      </c>
      <c r="R3190" s="8">
        <f t="shared" si="298"/>
        <v>14.444444444444445</v>
      </c>
      <c r="S3190" t="str">
        <f t="shared" si="299"/>
        <v>theater</v>
      </c>
      <c r="T3190" t="str">
        <f t="shared" si="294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4">
        <f t="shared" si="295"/>
        <v>42118.346435185187</v>
      </c>
      <c r="L3191" s="14">
        <f t="shared" si="296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7"/>
        <v>0.12327272727272727</v>
      </c>
      <c r="R3191" s="8">
        <f t="shared" si="298"/>
        <v>356.84210526315792</v>
      </c>
      <c r="S3191" t="str">
        <f t="shared" si="299"/>
        <v>theater</v>
      </c>
      <c r="T3191" t="str">
        <f t="shared" si="294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4">
        <f t="shared" si="295"/>
        <v>42683.151331018518</v>
      </c>
      <c r="L3192" s="14">
        <f t="shared" si="296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7"/>
        <v>0</v>
      </c>
      <c r="R3192" s="8" t="e">
        <f t="shared" si="298"/>
        <v>#DIV/0!</v>
      </c>
      <c r="S3192" t="str">
        <f t="shared" si="299"/>
        <v>theater</v>
      </c>
      <c r="T3192" t="str">
        <f t="shared" si="294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4">
        <f t="shared" si="295"/>
        <v>42538.755428240736</v>
      </c>
      <c r="L3193" s="14">
        <f t="shared" si="296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7"/>
        <v>4.0266666666666666E-2</v>
      </c>
      <c r="R3193" s="8">
        <f t="shared" si="298"/>
        <v>37.75</v>
      </c>
      <c r="S3193" t="str">
        <f t="shared" si="299"/>
        <v>theater</v>
      </c>
      <c r="T3193" t="str">
        <f t="shared" si="294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4">
        <f t="shared" si="295"/>
        <v>42018.94049768518</v>
      </c>
      <c r="L3194" s="14">
        <f t="shared" si="296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7"/>
        <v>1.0200000000000001E-2</v>
      </c>
      <c r="R3194" s="8">
        <f t="shared" si="298"/>
        <v>12.75</v>
      </c>
      <c r="S3194" t="str">
        <f t="shared" si="299"/>
        <v>theater</v>
      </c>
      <c r="T3194" t="str">
        <f t="shared" si="294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4">
        <f t="shared" si="295"/>
        <v>42010.968240740738</v>
      </c>
      <c r="L3195" s="14">
        <f t="shared" si="296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7"/>
        <v>0.1174</v>
      </c>
      <c r="R3195" s="8">
        <f t="shared" si="298"/>
        <v>24.458333333333332</v>
      </c>
      <c r="S3195" t="str">
        <f t="shared" si="299"/>
        <v>theater</v>
      </c>
      <c r="T3195" t="str">
        <f t="shared" si="294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4">
        <f t="shared" si="295"/>
        <v>42182.062476851846</v>
      </c>
      <c r="L3196" s="14">
        <f t="shared" si="296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7"/>
        <v>0</v>
      </c>
      <c r="R3196" s="8" t="e">
        <f t="shared" si="298"/>
        <v>#DIV/0!</v>
      </c>
      <c r="S3196" t="str">
        <f t="shared" si="299"/>
        <v>theater</v>
      </c>
      <c r="T3196" t="str">
        <f t="shared" si="294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4">
        <f t="shared" si="295"/>
        <v>42017.594236111108</v>
      </c>
      <c r="L3197" s="14">
        <f t="shared" si="296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7"/>
        <v>0.59142857142857141</v>
      </c>
      <c r="R3197" s="8">
        <f t="shared" si="298"/>
        <v>53.07692307692308</v>
      </c>
      <c r="S3197" t="str">
        <f t="shared" si="299"/>
        <v>theater</v>
      </c>
      <c r="T3197" t="str">
        <f t="shared" si="294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4">
        <f t="shared" si="295"/>
        <v>42157.598090277781</v>
      </c>
      <c r="L3198" s="14">
        <f t="shared" si="296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7"/>
        <v>5.9999999999999995E-4</v>
      </c>
      <c r="R3198" s="8">
        <f t="shared" si="298"/>
        <v>300</v>
      </c>
      <c r="S3198" t="str">
        <f t="shared" si="299"/>
        <v>theater</v>
      </c>
      <c r="T3198" t="str">
        <f t="shared" si="294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4">
        <f t="shared" si="295"/>
        <v>42009.493263888886</v>
      </c>
      <c r="L3199" s="14">
        <f t="shared" si="296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7"/>
        <v>0.1145</v>
      </c>
      <c r="R3199" s="8">
        <f t="shared" si="298"/>
        <v>286.25</v>
      </c>
      <c r="S3199" t="str">
        <f t="shared" si="299"/>
        <v>theater</v>
      </c>
      <c r="T3199" t="str">
        <f t="shared" si="294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4">
        <f t="shared" si="295"/>
        <v>42013.424502314811</v>
      </c>
      <c r="L3200" s="14">
        <f t="shared" si="296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7"/>
        <v>3.6666666666666666E-3</v>
      </c>
      <c r="R3200" s="8">
        <f t="shared" si="298"/>
        <v>36.666666666666664</v>
      </c>
      <c r="S3200" t="str">
        <f t="shared" si="299"/>
        <v>theater</v>
      </c>
      <c r="T3200" t="str">
        <f t="shared" si="294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4">
        <f t="shared" si="295"/>
        <v>41858.761782407404</v>
      </c>
      <c r="L3201" s="14">
        <f t="shared" si="296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7"/>
        <v>0.52159999999999995</v>
      </c>
      <c r="R3201" s="8">
        <f t="shared" si="298"/>
        <v>49.20754716981132</v>
      </c>
      <c r="S3201" t="str">
        <f t="shared" si="299"/>
        <v>theater</v>
      </c>
      <c r="T3201" t="str">
        <f t="shared" si="294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4">
        <f t="shared" si="295"/>
        <v>42460.320613425924</v>
      </c>
      <c r="L3202" s="14">
        <f t="shared" si="296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297"/>
        <v>2.0000000000000002E-5</v>
      </c>
      <c r="R3202" s="8">
        <f t="shared" si="298"/>
        <v>1</v>
      </c>
      <c r="S3202" t="str">
        <f t="shared" si="299"/>
        <v>theater</v>
      </c>
      <c r="T3202" t="str">
        <f t="shared" ref="T3202:T3265" si="300">RIGHT(P3202,LEN(P3202)-FIND("/",P3202))</f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4">
        <f t="shared" ref="K3203:K3266" si="301">(((J3203/60)/60)/24)+DATE(1970,1,1)</f>
        <v>41861.767094907409</v>
      </c>
      <c r="L3203" s="14">
        <f t="shared" ref="L3203:L3266" si="3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303">E3203/D3203</f>
        <v>1.2500000000000001E-2</v>
      </c>
      <c r="R3203" s="8">
        <f t="shared" ref="R3203:R3266" si="304">E3203/N3203</f>
        <v>12.5</v>
      </c>
      <c r="S3203" t="str">
        <f t="shared" ref="S3203:S3266" si="305">LEFT(P3203,FIND("/",P3203)-1)</f>
        <v>theater</v>
      </c>
      <c r="T3203" t="str">
        <f t="shared" si="300"/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4">
        <f t="shared" si="301"/>
        <v>42293.853541666671</v>
      </c>
      <c r="L3204" s="14">
        <f t="shared" si="302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3"/>
        <v>0.54520000000000002</v>
      </c>
      <c r="R3204" s="8">
        <f t="shared" si="304"/>
        <v>109.04</v>
      </c>
      <c r="S3204" t="str">
        <f t="shared" si="305"/>
        <v>theater</v>
      </c>
      <c r="T3204" t="str">
        <f t="shared" si="300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4">
        <f t="shared" si="301"/>
        <v>42242.988680555558</v>
      </c>
      <c r="L3205" s="14">
        <f t="shared" si="302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3"/>
        <v>0.25</v>
      </c>
      <c r="R3205" s="8">
        <f t="shared" si="304"/>
        <v>41.666666666666664</v>
      </c>
      <c r="S3205" t="str">
        <f t="shared" si="305"/>
        <v>theater</v>
      </c>
      <c r="T3205" t="str">
        <f t="shared" si="300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4">
        <f t="shared" si="301"/>
        <v>42172.686099537037</v>
      </c>
      <c r="L3206" s="14">
        <f t="shared" si="302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3"/>
        <v>0</v>
      </c>
      <c r="R3206" s="8" t="e">
        <f t="shared" si="304"/>
        <v>#DIV/0!</v>
      </c>
      <c r="S3206" t="str">
        <f t="shared" si="305"/>
        <v>theater</v>
      </c>
      <c r="T3206" t="str">
        <f t="shared" si="300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4">
        <f t="shared" si="301"/>
        <v>42095.374675925923</v>
      </c>
      <c r="L3207" s="14">
        <f t="shared" si="302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3"/>
        <v>3.4125000000000003E-2</v>
      </c>
      <c r="R3207" s="8">
        <f t="shared" si="304"/>
        <v>22.75</v>
      </c>
      <c r="S3207" t="str">
        <f t="shared" si="305"/>
        <v>theater</v>
      </c>
      <c r="T3207" t="str">
        <f t="shared" si="300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4">
        <f t="shared" si="301"/>
        <v>42236.276053240741</v>
      </c>
      <c r="L3208" s="14">
        <f t="shared" si="302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3"/>
        <v>0</v>
      </c>
      <c r="R3208" s="8" t="e">
        <f t="shared" si="304"/>
        <v>#DIV/0!</v>
      </c>
      <c r="S3208" t="str">
        <f t="shared" si="305"/>
        <v>theater</v>
      </c>
      <c r="T3208" t="str">
        <f t="shared" si="300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4">
        <f t="shared" si="301"/>
        <v>42057.277858796297</v>
      </c>
      <c r="L3209" s="14">
        <f t="shared" si="302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3"/>
        <v>0.46363636363636362</v>
      </c>
      <c r="R3209" s="8">
        <f t="shared" si="304"/>
        <v>70.833333333333329</v>
      </c>
      <c r="S3209" t="str">
        <f t="shared" si="305"/>
        <v>theater</v>
      </c>
      <c r="T3209" t="str">
        <f t="shared" si="300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4">
        <f t="shared" si="301"/>
        <v>41827.605057870373</v>
      </c>
      <c r="L3210" s="14">
        <f t="shared" si="302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3"/>
        <v>1.0349999999999999</v>
      </c>
      <c r="R3210" s="8">
        <f t="shared" si="304"/>
        <v>63.109756097560975</v>
      </c>
      <c r="S3210" t="str">
        <f t="shared" si="305"/>
        <v>theater</v>
      </c>
      <c r="T3210" t="str">
        <f t="shared" si="300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4">
        <f t="shared" si="301"/>
        <v>41778.637245370373</v>
      </c>
      <c r="L3211" s="14">
        <f t="shared" si="302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3"/>
        <v>1.1932315789473684</v>
      </c>
      <c r="R3211" s="8">
        <f t="shared" si="304"/>
        <v>50.157964601769912</v>
      </c>
      <c r="S3211" t="str">
        <f t="shared" si="305"/>
        <v>theater</v>
      </c>
      <c r="T3211" t="str">
        <f t="shared" si="300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4">
        <f t="shared" si="301"/>
        <v>41013.936562499999</v>
      </c>
      <c r="L3212" s="14">
        <f t="shared" si="302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3"/>
        <v>1.2576666666666667</v>
      </c>
      <c r="R3212" s="8">
        <f t="shared" si="304"/>
        <v>62.883333333333333</v>
      </c>
      <c r="S3212" t="str">
        <f t="shared" si="305"/>
        <v>theater</v>
      </c>
      <c r="T3212" t="str">
        <f t="shared" si="300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4">
        <f t="shared" si="301"/>
        <v>41834.586574074077</v>
      </c>
      <c r="L3213" s="14">
        <f t="shared" si="302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3"/>
        <v>1.1974347826086957</v>
      </c>
      <c r="R3213" s="8">
        <f t="shared" si="304"/>
        <v>85.531055900621112</v>
      </c>
      <c r="S3213" t="str">
        <f t="shared" si="305"/>
        <v>theater</v>
      </c>
      <c r="T3213" t="str">
        <f t="shared" si="300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4">
        <f t="shared" si="301"/>
        <v>41829.795729166668</v>
      </c>
      <c r="L3214" s="14">
        <f t="shared" si="302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3"/>
        <v>1.2625</v>
      </c>
      <c r="R3214" s="8">
        <f t="shared" si="304"/>
        <v>53.723404255319146</v>
      </c>
      <c r="S3214" t="str">
        <f t="shared" si="305"/>
        <v>theater</v>
      </c>
      <c r="T3214" t="str">
        <f t="shared" si="300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4">
        <f t="shared" si="301"/>
        <v>42171.763414351852</v>
      </c>
      <c r="L3215" s="14">
        <f t="shared" si="302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3"/>
        <v>1.0011666666666668</v>
      </c>
      <c r="R3215" s="8">
        <f t="shared" si="304"/>
        <v>127.80851063829788</v>
      </c>
      <c r="S3215" t="str">
        <f t="shared" si="305"/>
        <v>theater</v>
      </c>
      <c r="T3215" t="str">
        <f t="shared" si="300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4">
        <f t="shared" si="301"/>
        <v>42337.792511574073</v>
      </c>
      <c r="L3216" s="14">
        <f t="shared" si="302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3"/>
        <v>1.0213333333333334</v>
      </c>
      <c r="R3216" s="8">
        <f t="shared" si="304"/>
        <v>106.57391304347826</v>
      </c>
      <c r="S3216" t="str">
        <f t="shared" si="305"/>
        <v>theater</v>
      </c>
      <c r="T3216" t="str">
        <f t="shared" si="300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4">
        <f t="shared" si="301"/>
        <v>42219.665173611109</v>
      </c>
      <c r="L3217" s="14">
        <f t="shared" si="302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3"/>
        <v>1.0035142857142858</v>
      </c>
      <c r="R3217" s="8">
        <f t="shared" si="304"/>
        <v>262.11194029850748</v>
      </c>
      <c r="S3217" t="str">
        <f t="shared" si="305"/>
        <v>theater</v>
      </c>
      <c r="T3217" t="str">
        <f t="shared" si="300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4">
        <f t="shared" si="301"/>
        <v>42165.462627314817</v>
      </c>
      <c r="L3218" s="14">
        <f t="shared" si="302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3"/>
        <v>1.0004999999999999</v>
      </c>
      <c r="R3218" s="8">
        <f t="shared" si="304"/>
        <v>57.171428571428571</v>
      </c>
      <c r="S3218" t="str">
        <f t="shared" si="305"/>
        <v>theater</v>
      </c>
      <c r="T3218" t="str">
        <f t="shared" si="300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4">
        <f t="shared" si="301"/>
        <v>42648.546111111107</v>
      </c>
      <c r="L3219" s="14">
        <f t="shared" si="302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3"/>
        <v>1.1602222222222223</v>
      </c>
      <c r="R3219" s="8">
        <f t="shared" si="304"/>
        <v>50.20192307692308</v>
      </c>
      <c r="S3219" t="str">
        <f t="shared" si="305"/>
        <v>theater</v>
      </c>
      <c r="T3219" t="str">
        <f t="shared" si="300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4">
        <f t="shared" si="301"/>
        <v>41971.002152777779</v>
      </c>
      <c r="L3220" s="14">
        <f t="shared" si="302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3"/>
        <v>1.0209999999999999</v>
      </c>
      <c r="R3220" s="8">
        <f t="shared" si="304"/>
        <v>66.586956521739125</v>
      </c>
      <c r="S3220" t="str">
        <f t="shared" si="305"/>
        <v>theater</v>
      </c>
      <c r="T3220" t="str">
        <f t="shared" si="300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4">
        <f t="shared" si="301"/>
        <v>42050.983182870375</v>
      </c>
      <c r="L3221" s="14">
        <f t="shared" si="302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3"/>
        <v>1.0011000000000001</v>
      </c>
      <c r="R3221" s="8">
        <f t="shared" si="304"/>
        <v>168.25210084033614</v>
      </c>
      <c r="S3221" t="str">
        <f t="shared" si="305"/>
        <v>theater</v>
      </c>
      <c r="T3221" t="str">
        <f t="shared" si="300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4">
        <f t="shared" si="301"/>
        <v>42772.833379629628</v>
      </c>
      <c r="L3222" s="14">
        <f t="shared" si="302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3"/>
        <v>1.0084</v>
      </c>
      <c r="R3222" s="8">
        <f t="shared" si="304"/>
        <v>256.37288135593218</v>
      </c>
      <c r="S3222" t="str">
        <f t="shared" si="305"/>
        <v>theater</v>
      </c>
      <c r="T3222" t="str">
        <f t="shared" si="300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4">
        <f t="shared" si="301"/>
        <v>42155.696793981479</v>
      </c>
      <c r="L3223" s="14">
        <f t="shared" si="302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3"/>
        <v>1.0342499999999999</v>
      </c>
      <c r="R3223" s="8">
        <f t="shared" si="304"/>
        <v>36.610619469026545</v>
      </c>
      <c r="S3223" t="str">
        <f t="shared" si="305"/>
        <v>theater</v>
      </c>
      <c r="T3223" t="str">
        <f t="shared" si="300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4">
        <f t="shared" si="301"/>
        <v>42270.582141203704</v>
      </c>
      <c r="L3224" s="14">
        <f t="shared" si="302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3"/>
        <v>1.248</v>
      </c>
      <c r="R3224" s="8">
        <f t="shared" si="304"/>
        <v>37.142857142857146</v>
      </c>
      <c r="S3224" t="str">
        <f t="shared" si="305"/>
        <v>theater</v>
      </c>
      <c r="T3224" t="str">
        <f t="shared" si="300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4">
        <f t="shared" si="301"/>
        <v>42206.835370370376</v>
      </c>
      <c r="L3225" s="14">
        <f t="shared" si="302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3"/>
        <v>1.0951612903225807</v>
      </c>
      <c r="R3225" s="8">
        <f t="shared" si="304"/>
        <v>45.878378378378379</v>
      </c>
      <c r="S3225" t="str">
        <f t="shared" si="305"/>
        <v>theater</v>
      </c>
      <c r="T3225" t="str">
        <f t="shared" si="300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4">
        <f t="shared" si="301"/>
        <v>42697.850844907407</v>
      </c>
      <c r="L3226" s="14">
        <f t="shared" si="302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3"/>
        <v>1.0203333333333333</v>
      </c>
      <c r="R3226" s="8">
        <f t="shared" si="304"/>
        <v>141.71296296296296</v>
      </c>
      <c r="S3226" t="str">
        <f t="shared" si="305"/>
        <v>theater</v>
      </c>
      <c r="T3226" t="str">
        <f t="shared" si="300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4">
        <f t="shared" si="301"/>
        <v>42503.559467592597</v>
      </c>
      <c r="L3227" s="14">
        <f t="shared" si="302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3"/>
        <v>1.0235000000000001</v>
      </c>
      <c r="R3227" s="8">
        <f t="shared" si="304"/>
        <v>52.487179487179489</v>
      </c>
      <c r="S3227" t="str">
        <f t="shared" si="305"/>
        <v>theater</v>
      </c>
      <c r="T3227" t="str">
        <f t="shared" si="300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4">
        <f t="shared" si="301"/>
        <v>42277.583472222221</v>
      </c>
      <c r="L3228" s="14">
        <f t="shared" si="302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3"/>
        <v>1.0416666666666667</v>
      </c>
      <c r="R3228" s="8">
        <f t="shared" si="304"/>
        <v>59.523809523809526</v>
      </c>
      <c r="S3228" t="str">
        <f t="shared" si="305"/>
        <v>theater</v>
      </c>
      <c r="T3228" t="str">
        <f t="shared" si="300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4">
        <f t="shared" si="301"/>
        <v>42722.882361111115</v>
      </c>
      <c r="L3229" s="14">
        <f t="shared" si="302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3"/>
        <v>1.25</v>
      </c>
      <c r="R3229" s="8">
        <f t="shared" si="304"/>
        <v>50</v>
      </c>
      <c r="S3229" t="str">
        <f t="shared" si="305"/>
        <v>theater</v>
      </c>
      <c r="T3229" t="str">
        <f t="shared" si="300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4">
        <f t="shared" si="301"/>
        <v>42323.70930555556</v>
      </c>
      <c r="L3230" s="14">
        <f t="shared" si="302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3"/>
        <v>1.0234285714285714</v>
      </c>
      <c r="R3230" s="8">
        <f t="shared" si="304"/>
        <v>193.62162162162161</v>
      </c>
      <c r="S3230" t="str">
        <f t="shared" si="305"/>
        <v>theater</v>
      </c>
      <c r="T3230" t="str">
        <f t="shared" si="300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4">
        <f t="shared" si="301"/>
        <v>41933.291643518518</v>
      </c>
      <c r="L3231" s="14">
        <f t="shared" si="302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3"/>
        <v>1.0786500000000001</v>
      </c>
      <c r="R3231" s="8">
        <f t="shared" si="304"/>
        <v>106.79702970297029</v>
      </c>
      <c r="S3231" t="str">
        <f t="shared" si="305"/>
        <v>theater</v>
      </c>
      <c r="T3231" t="str">
        <f t="shared" si="300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4">
        <f t="shared" si="301"/>
        <v>41898.168125000004</v>
      </c>
      <c r="L3232" s="14">
        <f t="shared" si="302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3"/>
        <v>1.0988461538461538</v>
      </c>
      <c r="R3232" s="8">
        <f t="shared" si="304"/>
        <v>77.21621621621621</v>
      </c>
      <c r="S3232" t="str">
        <f t="shared" si="305"/>
        <v>theater</v>
      </c>
      <c r="T3232" t="str">
        <f t="shared" si="300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4">
        <f t="shared" si="301"/>
        <v>42446.943831018521</v>
      </c>
      <c r="L3233" s="14">
        <f t="shared" si="302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3"/>
        <v>1.61</v>
      </c>
      <c r="R3233" s="8">
        <f t="shared" si="304"/>
        <v>57.5</v>
      </c>
      <c r="S3233" t="str">
        <f t="shared" si="305"/>
        <v>theater</v>
      </c>
      <c r="T3233" t="str">
        <f t="shared" si="300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4">
        <f t="shared" si="301"/>
        <v>42463.81385416667</v>
      </c>
      <c r="L3234" s="14">
        <f t="shared" si="302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3"/>
        <v>1.3120000000000001</v>
      </c>
      <c r="R3234" s="8">
        <f t="shared" si="304"/>
        <v>50.46153846153846</v>
      </c>
      <c r="S3234" t="str">
        <f t="shared" si="305"/>
        <v>theater</v>
      </c>
      <c r="T3234" t="str">
        <f t="shared" si="300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4">
        <f t="shared" si="301"/>
        <v>42766.805034722223</v>
      </c>
      <c r="L3235" s="14">
        <f t="shared" si="302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3"/>
        <v>1.1879999999999999</v>
      </c>
      <c r="R3235" s="8">
        <f t="shared" si="304"/>
        <v>97.377049180327873</v>
      </c>
      <c r="S3235" t="str">
        <f t="shared" si="305"/>
        <v>theater</v>
      </c>
      <c r="T3235" t="str">
        <f t="shared" si="300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4">
        <f t="shared" si="301"/>
        <v>42734.789444444439</v>
      </c>
      <c r="L3236" s="14">
        <f t="shared" si="302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3"/>
        <v>1.0039275000000001</v>
      </c>
      <c r="R3236" s="8">
        <f t="shared" si="304"/>
        <v>34.91921739130435</v>
      </c>
      <c r="S3236" t="str">
        <f t="shared" si="305"/>
        <v>theater</v>
      </c>
      <c r="T3236" t="str">
        <f t="shared" si="300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4">
        <f t="shared" si="301"/>
        <v>42522.347812499997</v>
      </c>
      <c r="L3237" s="14">
        <f t="shared" si="302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3"/>
        <v>1.0320666666666667</v>
      </c>
      <c r="R3237" s="8">
        <f t="shared" si="304"/>
        <v>85.530386740331494</v>
      </c>
      <c r="S3237" t="str">
        <f t="shared" si="305"/>
        <v>theater</v>
      </c>
      <c r="T3237" t="str">
        <f t="shared" si="300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4">
        <f t="shared" si="301"/>
        <v>42702.917048611111</v>
      </c>
      <c r="L3238" s="14">
        <f t="shared" si="302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3"/>
        <v>1.006</v>
      </c>
      <c r="R3238" s="8">
        <f t="shared" si="304"/>
        <v>182.90909090909091</v>
      </c>
      <c r="S3238" t="str">
        <f t="shared" si="305"/>
        <v>theater</v>
      </c>
      <c r="T3238" t="str">
        <f t="shared" si="300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4">
        <f t="shared" si="301"/>
        <v>42252.474351851852</v>
      </c>
      <c r="L3239" s="14">
        <f t="shared" si="302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3"/>
        <v>1.0078754285714286</v>
      </c>
      <c r="R3239" s="8">
        <f t="shared" si="304"/>
        <v>131.13620817843866</v>
      </c>
      <c r="S3239" t="str">
        <f t="shared" si="305"/>
        <v>theater</v>
      </c>
      <c r="T3239" t="str">
        <f t="shared" si="300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4">
        <f t="shared" si="301"/>
        <v>42156.510393518518</v>
      </c>
      <c r="L3240" s="14">
        <f t="shared" si="302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3"/>
        <v>1.1232142857142857</v>
      </c>
      <c r="R3240" s="8">
        <f t="shared" si="304"/>
        <v>39.810126582278478</v>
      </c>
      <c r="S3240" t="str">
        <f t="shared" si="305"/>
        <v>theater</v>
      </c>
      <c r="T3240" t="str">
        <f t="shared" si="300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4">
        <f t="shared" si="301"/>
        <v>42278.089039351849</v>
      </c>
      <c r="L3241" s="14">
        <f t="shared" si="302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3"/>
        <v>1.0591914022517912</v>
      </c>
      <c r="R3241" s="8">
        <f t="shared" si="304"/>
        <v>59.701730769230764</v>
      </c>
      <c r="S3241" t="str">
        <f t="shared" si="305"/>
        <v>theater</v>
      </c>
      <c r="T3241" t="str">
        <f t="shared" si="300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4">
        <f t="shared" si="301"/>
        <v>42754.693842592591</v>
      </c>
      <c r="L3242" s="14">
        <f t="shared" si="302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3"/>
        <v>1.0056666666666667</v>
      </c>
      <c r="R3242" s="8">
        <f t="shared" si="304"/>
        <v>88.735294117647058</v>
      </c>
      <c r="S3242" t="str">
        <f t="shared" si="305"/>
        <v>theater</v>
      </c>
      <c r="T3242" t="str">
        <f t="shared" si="300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4">
        <f t="shared" si="301"/>
        <v>41893.324884259258</v>
      </c>
      <c r="L3243" s="14">
        <f t="shared" si="302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3"/>
        <v>1.1530588235294117</v>
      </c>
      <c r="R3243" s="8">
        <f t="shared" si="304"/>
        <v>58.688622754491021</v>
      </c>
      <c r="S3243" t="str">
        <f t="shared" si="305"/>
        <v>theater</v>
      </c>
      <c r="T3243" t="str">
        <f t="shared" si="300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4">
        <f t="shared" si="301"/>
        <v>41871.755694444444</v>
      </c>
      <c r="L3244" s="14">
        <f t="shared" si="302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3"/>
        <v>1.273042</v>
      </c>
      <c r="R3244" s="8">
        <f t="shared" si="304"/>
        <v>69.56513661202186</v>
      </c>
      <c r="S3244" t="str">
        <f t="shared" si="305"/>
        <v>theater</v>
      </c>
      <c r="T3244" t="str">
        <f t="shared" si="300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4">
        <f t="shared" si="301"/>
        <v>42262.096782407403</v>
      </c>
      <c r="L3245" s="14">
        <f t="shared" si="302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3"/>
        <v>1.028375</v>
      </c>
      <c r="R3245" s="8">
        <f t="shared" si="304"/>
        <v>115.87323943661971</v>
      </c>
      <c r="S3245" t="str">
        <f t="shared" si="305"/>
        <v>theater</v>
      </c>
      <c r="T3245" t="str">
        <f t="shared" si="300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4">
        <f t="shared" si="301"/>
        <v>42675.694236111114</v>
      </c>
      <c r="L3246" s="14">
        <f t="shared" si="302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3"/>
        <v>1.0293749999999999</v>
      </c>
      <c r="R3246" s="8">
        <f t="shared" si="304"/>
        <v>23.869565217391305</v>
      </c>
      <c r="S3246" t="str">
        <f t="shared" si="305"/>
        <v>theater</v>
      </c>
      <c r="T3246" t="str">
        <f t="shared" si="300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4">
        <f t="shared" si="301"/>
        <v>42135.60020833333</v>
      </c>
      <c r="L3247" s="14">
        <f t="shared" si="302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3"/>
        <v>1.043047619047619</v>
      </c>
      <c r="R3247" s="8">
        <f t="shared" si="304"/>
        <v>81.125925925925927</v>
      </c>
      <c r="S3247" t="str">
        <f t="shared" si="305"/>
        <v>theater</v>
      </c>
      <c r="T3247" t="str">
        <f t="shared" si="300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4">
        <f t="shared" si="301"/>
        <v>42230.472222222219</v>
      </c>
      <c r="L3248" s="14">
        <f t="shared" si="302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3"/>
        <v>1.1122000000000001</v>
      </c>
      <c r="R3248" s="8">
        <f t="shared" si="304"/>
        <v>57.626943005181346</v>
      </c>
      <c r="S3248" t="str">
        <f t="shared" si="305"/>
        <v>theater</v>
      </c>
      <c r="T3248" t="str">
        <f t="shared" si="300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4">
        <f t="shared" si="301"/>
        <v>42167.434166666666</v>
      </c>
      <c r="L3249" s="14">
        <f t="shared" si="302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3"/>
        <v>1.0586</v>
      </c>
      <c r="R3249" s="8">
        <f t="shared" si="304"/>
        <v>46.429824561403507</v>
      </c>
      <c r="S3249" t="str">
        <f t="shared" si="305"/>
        <v>theater</v>
      </c>
      <c r="T3249" t="str">
        <f t="shared" si="300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4">
        <f t="shared" si="301"/>
        <v>42068.888391203705</v>
      </c>
      <c r="L3250" s="14">
        <f t="shared" si="302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3"/>
        <v>1.0079166666666666</v>
      </c>
      <c r="R3250" s="8">
        <f t="shared" si="304"/>
        <v>60.475000000000001</v>
      </c>
      <c r="S3250" t="str">
        <f t="shared" si="305"/>
        <v>theater</v>
      </c>
      <c r="T3250" t="str">
        <f t="shared" si="300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4">
        <f t="shared" si="301"/>
        <v>42145.746689814812</v>
      </c>
      <c r="L3251" s="14">
        <f t="shared" si="302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3"/>
        <v>1.0492727272727274</v>
      </c>
      <c r="R3251" s="8">
        <f t="shared" si="304"/>
        <v>65.579545454545453</v>
      </c>
      <c r="S3251" t="str">
        <f t="shared" si="305"/>
        <v>theater</v>
      </c>
      <c r="T3251" t="str">
        <f t="shared" si="300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4">
        <f t="shared" si="301"/>
        <v>41918.742175925923</v>
      </c>
      <c r="L3252" s="14">
        <f t="shared" si="302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3"/>
        <v>1.01552</v>
      </c>
      <c r="R3252" s="8">
        <f t="shared" si="304"/>
        <v>119.1924882629108</v>
      </c>
      <c r="S3252" t="str">
        <f t="shared" si="305"/>
        <v>theater</v>
      </c>
      <c r="T3252" t="str">
        <f t="shared" si="300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4">
        <f t="shared" si="301"/>
        <v>42146.731087962966</v>
      </c>
      <c r="L3253" s="14">
        <f t="shared" si="302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3"/>
        <v>1.1073333333333333</v>
      </c>
      <c r="R3253" s="8">
        <f t="shared" si="304"/>
        <v>83.05</v>
      </c>
      <c r="S3253" t="str">
        <f t="shared" si="305"/>
        <v>theater</v>
      </c>
      <c r="T3253" t="str">
        <f t="shared" si="300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4">
        <f t="shared" si="301"/>
        <v>42590.472685185188</v>
      </c>
      <c r="L3254" s="14">
        <f t="shared" si="302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3"/>
        <v>1.2782222222222221</v>
      </c>
      <c r="R3254" s="8">
        <f t="shared" si="304"/>
        <v>57.52</v>
      </c>
      <c r="S3254" t="str">
        <f t="shared" si="305"/>
        <v>theater</v>
      </c>
      <c r="T3254" t="str">
        <f t="shared" si="300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4">
        <f t="shared" si="301"/>
        <v>42602.576712962968</v>
      </c>
      <c r="L3255" s="14">
        <f t="shared" si="302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3"/>
        <v>1.0182500000000001</v>
      </c>
      <c r="R3255" s="8">
        <f t="shared" si="304"/>
        <v>177.08695652173913</v>
      </c>
      <c r="S3255" t="str">
        <f t="shared" si="305"/>
        <v>theater</v>
      </c>
      <c r="T3255" t="str">
        <f t="shared" si="300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4">
        <f t="shared" si="301"/>
        <v>42059.085752314815</v>
      </c>
      <c r="L3256" s="14">
        <f t="shared" si="302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3"/>
        <v>1.012576923076923</v>
      </c>
      <c r="R3256" s="8">
        <f t="shared" si="304"/>
        <v>70.771505376344081</v>
      </c>
      <c r="S3256" t="str">
        <f t="shared" si="305"/>
        <v>theater</v>
      </c>
      <c r="T3256" t="str">
        <f t="shared" si="300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4">
        <f t="shared" si="301"/>
        <v>41889.768229166664</v>
      </c>
      <c r="L3257" s="14">
        <f t="shared" si="302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3"/>
        <v>1.75</v>
      </c>
      <c r="R3257" s="8">
        <f t="shared" si="304"/>
        <v>29.166666666666668</v>
      </c>
      <c r="S3257" t="str">
        <f t="shared" si="305"/>
        <v>theater</v>
      </c>
      <c r="T3257" t="str">
        <f t="shared" si="300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4">
        <f t="shared" si="301"/>
        <v>42144.573807870373</v>
      </c>
      <c r="L3258" s="14">
        <f t="shared" si="302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3"/>
        <v>1.2806</v>
      </c>
      <c r="R3258" s="8">
        <f t="shared" si="304"/>
        <v>72.76136363636364</v>
      </c>
      <c r="S3258" t="str">
        <f t="shared" si="305"/>
        <v>theater</v>
      </c>
      <c r="T3258" t="str">
        <f t="shared" si="300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4">
        <f t="shared" si="301"/>
        <v>42758.559629629628</v>
      </c>
      <c r="L3259" s="14">
        <f t="shared" si="302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3"/>
        <v>1.0629949999999999</v>
      </c>
      <c r="R3259" s="8">
        <f t="shared" si="304"/>
        <v>51.853414634146333</v>
      </c>
      <c r="S3259" t="str">
        <f t="shared" si="305"/>
        <v>theater</v>
      </c>
      <c r="T3259" t="str">
        <f t="shared" si="300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4">
        <f t="shared" si="301"/>
        <v>41982.887280092589</v>
      </c>
      <c r="L3260" s="14">
        <f t="shared" si="302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3"/>
        <v>1.052142857142857</v>
      </c>
      <c r="R3260" s="8">
        <f t="shared" si="304"/>
        <v>98.2</v>
      </c>
      <c r="S3260" t="str">
        <f t="shared" si="305"/>
        <v>theater</v>
      </c>
      <c r="T3260" t="str">
        <f t="shared" si="300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4">
        <f t="shared" si="301"/>
        <v>42614.760937500003</v>
      </c>
      <c r="L3261" s="14">
        <f t="shared" si="302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3"/>
        <v>1.0616782608695652</v>
      </c>
      <c r="R3261" s="8">
        <f t="shared" si="304"/>
        <v>251.7381443298969</v>
      </c>
      <c r="S3261" t="str">
        <f t="shared" si="305"/>
        <v>theater</v>
      </c>
      <c r="T3261" t="str">
        <f t="shared" si="300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4">
        <f t="shared" si="301"/>
        <v>42303.672662037032</v>
      </c>
      <c r="L3262" s="14">
        <f t="shared" si="302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3"/>
        <v>1.0924</v>
      </c>
      <c r="R3262" s="8">
        <f t="shared" si="304"/>
        <v>74.821917808219183</v>
      </c>
      <c r="S3262" t="str">
        <f t="shared" si="305"/>
        <v>theater</v>
      </c>
      <c r="T3262" t="str">
        <f t="shared" si="300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4">
        <f t="shared" si="301"/>
        <v>42171.725416666668</v>
      </c>
      <c r="L3263" s="14">
        <f t="shared" si="302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3"/>
        <v>1.0045454545454546</v>
      </c>
      <c r="R3263" s="8">
        <f t="shared" si="304"/>
        <v>67.65306122448979</v>
      </c>
      <c r="S3263" t="str">
        <f t="shared" si="305"/>
        <v>theater</v>
      </c>
      <c r="T3263" t="str">
        <f t="shared" si="300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4">
        <f t="shared" si="301"/>
        <v>41964.315532407403</v>
      </c>
      <c r="L3264" s="14">
        <f t="shared" si="302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3"/>
        <v>1.0304098360655738</v>
      </c>
      <c r="R3264" s="8">
        <f t="shared" si="304"/>
        <v>93.81343283582089</v>
      </c>
      <c r="S3264" t="str">
        <f t="shared" si="305"/>
        <v>theater</v>
      </c>
      <c r="T3264" t="str">
        <f t="shared" si="300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4">
        <f t="shared" si="301"/>
        <v>42284.516064814816</v>
      </c>
      <c r="L3265" s="14">
        <f t="shared" si="302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3"/>
        <v>1.121664</v>
      </c>
      <c r="R3265" s="8">
        <f t="shared" si="304"/>
        <v>41.237647058823526</v>
      </c>
      <c r="S3265" t="str">
        <f t="shared" si="305"/>
        <v>theater</v>
      </c>
      <c r="T3265" t="str">
        <f t="shared" si="300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4">
        <f t="shared" si="301"/>
        <v>42016.800208333334</v>
      </c>
      <c r="L3266" s="14">
        <f t="shared" si="302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303"/>
        <v>1.03</v>
      </c>
      <c r="R3266" s="8">
        <f t="shared" si="304"/>
        <v>52.551020408163268</v>
      </c>
      <c r="S3266" t="str">
        <f t="shared" si="305"/>
        <v>theater</v>
      </c>
      <c r="T3266" t="str">
        <f t="shared" ref="T3266:T3329" si="306">RIGHT(P3266,LEN(P3266)-FIND("/",P3266))</f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4">
        <f t="shared" ref="K3267:K3330" si="307">(((J3267/60)/60)/24)+DATE(1970,1,1)</f>
        <v>42311.711979166663</v>
      </c>
      <c r="L3267" s="14">
        <f t="shared" ref="L3267:L3330" si="308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309">E3267/D3267</f>
        <v>1.64</v>
      </c>
      <c r="R3267" s="8">
        <f t="shared" ref="R3267:R3330" si="310">E3267/N3267</f>
        <v>70.285714285714292</v>
      </c>
      <c r="S3267" t="str">
        <f t="shared" ref="S3267:S3330" si="311">LEFT(P3267,FIND("/",P3267)-1)</f>
        <v>theater</v>
      </c>
      <c r="T3267" t="str">
        <f t="shared" si="306"/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4">
        <f t="shared" si="307"/>
        <v>42136.536134259266</v>
      </c>
      <c r="L3268" s="14">
        <f t="shared" si="308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9"/>
        <v>1.3128333333333333</v>
      </c>
      <c r="R3268" s="8">
        <f t="shared" si="310"/>
        <v>48.325153374233132</v>
      </c>
      <c r="S3268" t="str">
        <f t="shared" si="311"/>
        <v>theater</v>
      </c>
      <c r="T3268" t="str">
        <f t="shared" si="306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4">
        <f t="shared" si="307"/>
        <v>42172.757638888885</v>
      </c>
      <c r="L3269" s="14">
        <f t="shared" si="308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9"/>
        <v>1.0209999999999999</v>
      </c>
      <c r="R3269" s="8">
        <f t="shared" si="310"/>
        <v>53.177083333333336</v>
      </c>
      <c r="S3269" t="str">
        <f t="shared" si="311"/>
        <v>theater</v>
      </c>
      <c r="T3269" t="str">
        <f t="shared" si="306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4">
        <f t="shared" si="307"/>
        <v>42590.90425925926</v>
      </c>
      <c r="L3270" s="14">
        <f t="shared" si="308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9"/>
        <v>1.28</v>
      </c>
      <c r="R3270" s="8">
        <f t="shared" si="310"/>
        <v>60.952380952380949</v>
      </c>
      <c r="S3270" t="str">
        <f t="shared" si="311"/>
        <v>theater</v>
      </c>
      <c r="T3270" t="str">
        <f t="shared" si="306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4">
        <f t="shared" si="307"/>
        <v>42137.395798611105</v>
      </c>
      <c r="L3271" s="14">
        <f t="shared" si="308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9"/>
        <v>1.0149999999999999</v>
      </c>
      <c r="R3271" s="8">
        <f t="shared" si="310"/>
        <v>116</v>
      </c>
      <c r="S3271" t="str">
        <f t="shared" si="311"/>
        <v>theater</v>
      </c>
      <c r="T3271" t="str">
        <f t="shared" si="306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4">
        <f t="shared" si="307"/>
        <v>42167.533159722225</v>
      </c>
      <c r="L3272" s="14">
        <f t="shared" si="308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9"/>
        <v>1.0166666666666666</v>
      </c>
      <c r="R3272" s="8">
        <f t="shared" si="310"/>
        <v>61</v>
      </c>
      <c r="S3272" t="str">
        <f t="shared" si="311"/>
        <v>theater</v>
      </c>
      <c r="T3272" t="str">
        <f t="shared" si="306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4">
        <f t="shared" si="307"/>
        <v>41915.437210648146</v>
      </c>
      <c r="L3273" s="14">
        <f t="shared" si="308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9"/>
        <v>1.3</v>
      </c>
      <c r="R3273" s="8">
        <f t="shared" si="310"/>
        <v>38.235294117647058</v>
      </c>
      <c r="S3273" t="str">
        <f t="shared" si="311"/>
        <v>theater</v>
      </c>
      <c r="T3273" t="str">
        <f t="shared" si="306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4">
        <f t="shared" si="307"/>
        <v>42284.500104166669</v>
      </c>
      <c r="L3274" s="14">
        <f t="shared" si="308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9"/>
        <v>1.5443</v>
      </c>
      <c r="R3274" s="8">
        <f t="shared" si="310"/>
        <v>106.50344827586207</v>
      </c>
      <c r="S3274" t="str">
        <f t="shared" si="311"/>
        <v>theater</v>
      </c>
      <c r="T3274" t="str">
        <f t="shared" si="306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4">
        <f t="shared" si="307"/>
        <v>42611.801412037035</v>
      </c>
      <c r="L3275" s="14">
        <f t="shared" si="308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9"/>
        <v>1.0740000000000001</v>
      </c>
      <c r="R3275" s="8">
        <f t="shared" si="310"/>
        <v>204.57142857142858</v>
      </c>
      <c r="S3275" t="str">
        <f t="shared" si="311"/>
        <v>theater</v>
      </c>
      <c r="T3275" t="str">
        <f t="shared" si="306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4">
        <f t="shared" si="307"/>
        <v>42400.704537037032</v>
      </c>
      <c r="L3276" s="14">
        <f t="shared" si="308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9"/>
        <v>1.0132258064516129</v>
      </c>
      <c r="R3276" s="8">
        <f t="shared" si="310"/>
        <v>54.912587412587413</v>
      </c>
      <c r="S3276" t="str">
        <f t="shared" si="311"/>
        <v>theater</v>
      </c>
      <c r="T3276" t="str">
        <f t="shared" si="306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4">
        <f t="shared" si="307"/>
        <v>42017.88045138889</v>
      </c>
      <c r="L3277" s="14">
        <f t="shared" si="308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9"/>
        <v>1.0027777777777778</v>
      </c>
      <c r="R3277" s="8">
        <f t="shared" si="310"/>
        <v>150.41666666666666</v>
      </c>
      <c r="S3277" t="str">
        <f t="shared" si="311"/>
        <v>theater</v>
      </c>
      <c r="T3277" t="str">
        <f t="shared" si="306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4">
        <f t="shared" si="307"/>
        <v>42426.949988425928</v>
      </c>
      <c r="L3278" s="14">
        <f t="shared" si="308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9"/>
        <v>1.1684444444444444</v>
      </c>
      <c r="R3278" s="8">
        <f t="shared" si="310"/>
        <v>52.58</v>
      </c>
      <c r="S3278" t="str">
        <f t="shared" si="311"/>
        <v>theater</v>
      </c>
      <c r="T3278" t="str">
        <f t="shared" si="306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4">
        <f t="shared" si="307"/>
        <v>41931.682939814818</v>
      </c>
      <c r="L3279" s="14">
        <f t="shared" si="308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9"/>
        <v>1.0860000000000001</v>
      </c>
      <c r="R3279" s="8">
        <f t="shared" si="310"/>
        <v>54.3</v>
      </c>
      <c r="S3279" t="str">
        <f t="shared" si="311"/>
        <v>theater</v>
      </c>
      <c r="T3279" t="str">
        <f t="shared" si="306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4">
        <f t="shared" si="307"/>
        <v>42124.848414351851</v>
      </c>
      <c r="L3280" s="14">
        <f t="shared" si="308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9"/>
        <v>1.034</v>
      </c>
      <c r="R3280" s="8">
        <f t="shared" si="310"/>
        <v>76.029411764705884</v>
      </c>
      <c r="S3280" t="str">
        <f t="shared" si="311"/>
        <v>theater</v>
      </c>
      <c r="T3280" t="str">
        <f t="shared" si="306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4">
        <f t="shared" si="307"/>
        <v>42431.102534722217</v>
      </c>
      <c r="L3281" s="14">
        <f t="shared" si="308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9"/>
        <v>1.1427586206896552</v>
      </c>
      <c r="R3281" s="8">
        <f t="shared" si="310"/>
        <v>105.2063492063492</v>
      </c>
      <c r="S3281" t="str">
        <f t="shared" si="311"/>
        <v>theater</v>
      </c>
      <c r="T3281" t="str">
        <f t="shared" si="306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4">
        <f t="shared" si="307"/>
        <v>42121.756921296299</v>
      </c>
      <c r="L3282" s="14">
        <f t="shared" si="308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9"/>
        <v>1.03</v>
      </c>
      <c r="R3282" s="8">
        <f t="shared" si="310"/>
        <v>68.666666666666671</v>
      </c>
      <c r="S3282" t="str">
        <f t="shared" si="311"/>
        <v>theater</v>
      </c>
      <c r="T3282" t="str">
        <f t="shared" si="306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4">
        <f t="shared" si="307"/>
        <v>42219.019733796296</v>
      </c>
      <c r="L3283" s="14">
        <f t="shared" si="308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9"/>
        <v>1.216</v>
      </c>
      <c r="R3283" s="8">
        <f t="shared" si="310"/>
        <v>129.36170212765958</v>
      </c>
      <c r="S3283" t="str">
        <f t="shared" si="311"/>
        <v>theater</v>
      </c>
      <c r="T3283" t="str">
        <f t="shared" si="306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4">
        <f t="shared" si="307"/>
        <v>42445.19430555556</v>
      </c>
      <c r="L3284" s="14">
        <f t="shared" si="308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9"/>
        <v>1.026467741935484</v>
      </c>
      <c r="R3284" s="8">
        <f t="shared" si="310"/>
        <v>134.26371308016877</v>
      </c>
      <c r="S3284" t="str">
        <f t="shared" si="311"/>
        <v>theater</v>
      </c>
      <c r="T3284" t="str">
        <f t="shared" si="306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4">
        <f t="shared" si="307"/>
        <v>42379.74418981481</v>
      </c>
      <c r="L3285" s="14">
        <f t="shared" si="308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9"/>
        <v>1.0475000000000001</v>
      </c>
      <c r="R3285" s="8">
        <f t="shared" si="310"/>
        <v>17.829787234042552</v>
      </c>
      <c r="S3285" t="str">
        <f t="shared" si="311"/>
        <v>theater</v>
      </c>
      <c r="T3285" t="str">
        <f t="shared" si="306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4">
        <f t="shared" si="307"/>
        <v>42380.884872685187</v>
      </c>
      <c r="L3286" s="14">
        <f t="shared" si="308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9"/>
        <v>1.016</v>
      </c>
      <c r="R3286" s="8">
        <f t="shared" si="310"/>
        <v>203.2</v>
      </c>
      <c r="S3286" t="str">
        <f t="shared" si="311"/>
        <v>theater</v>
      </c>
      <c r="T3286" t="str">
        <f t="shared" si="306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4">
        <f t="shared" si="307"/>
        <v>42762.942430555559</v>
      </c>
      <c r="L3287" s="14">
        <f t="shared" si="308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9"/>
        <v>1.1210242048409682</v>
      </c>
      <c r="R3287" s="8">
        <f t="shared" si="310"/>
        <v>69.18518518518519</v>
      </c>
      <c r="S3287" t="str">
        <f t="shared" si="311"/>
        <v>theater</v>
      </c>
      <c r="T3287" t="str">
        <f t="shared" si="306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4">
        <f t="shared" si="307"/>
        <v>42567.840069444443</v>
      </c>
      <c r="L3288" s="14">
        <f t="shared" si="308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9"/>
        <v>1.0176666666666667</v>
      </c>
      <c r="R3288" s="8">
        <f t="shared" si="310"/>
        <v>125.12295081967213</v>
      </c>
      <c r="S3288" t="str">
        <f t="shared" si="311"/>
        <v>theater</v>
      </c>
      <c r="T3288" t="str">
        <f t="shared" si="306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4">
        <f t="shared" si="307"/>
        <v>42311.750324074077</v>
      </c>
      <c r="L3289" s="14">
        <f t="shared" si="308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9"/>
        <v>1</v>
      </c>
      <c r="R3289" s="8">
        <f t="shared" si="310"/>
        <v>73.529411764705884</v>
      </c>
      <c r="S3289" t="str">
        <f t="shared" si="311"/>
        <v>theater</v>
      </c>
      <c r="T3289" t="str">
        <f t="shared" si="306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4">
        <f t="shared" si="307"/>
        <v>42505.774479166663</v>
      </c>
      <c r="L3290" s="14">
        <f t="shared" si="308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9"/>
        <v>1.0026489999999999</v>
      </c>
      <c r="R3290" s="8">
        <f t="shared" si="310"/>
        <v>48.437149758454105</v>
      </c>
      <c r="S3290" t="str">
        <f t="shared" si="311"/>
        <v>theater</v>
      </c>
      <c r="T3290" t="str">
        <f t="shared" si="306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4">
        <f t="shared" si="307"/>
        <v>42758.368078703701</v>
      </c>
      <c r="L3291" s="14">
        <f t="shared" si="308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9"/>
        <v>1.3304200000000002</v>
      </c>
      <c r="R3291" s="8">
        <f t="shared" si="310"/>
        <v>26.608400000000003</v>
      </c>
      <c r="S3291" t="str">
        <f t="shared" si="311"/>
        <v>theater</v>
      </c>
      <c r="T3291" t="str">
        <f t="shared" si="306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4">
        <f t="shared" si="307"/>
        <v>42775.51494212963</v>
      </c>
      <c r="L3292" s="14">
        <f t="shared" si="308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9"/>
        <v>1.212</v>
      </c>
      <c r="R3292" s="8">
        <f t="shared" si="310"/>
        <v>33.666666666666664</v>
      </c>
      <c r="S3292" t="str">
        <f t="shared" si="311"/>
        <v>theater</v>
      </c>
      <c r="T3292" t="str">
        <f t="shared" si="306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4">
        <f t="shared" si="307"/>
        <v>42232.702546296292</v>
      </c>
      <c r="L3293" s="14">
        <f t="shared" si="308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9"/>
        <v>1.1399999999999999</v>
      </c>
      <c r="R3293" s="8">
        <f t="shared" si="310"/>
        <v>40.714285714285715</v>
      </c>
      <c r="S3293" t="str">
        <f t="shared" si="311"/>
        <v>theater</v>
      </c>
      <c r="T3293" t="str">
        <f t="shared" si="306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4">
        <f t="shared" si="307"/>
        <v>42282.770231481481</v>
      </c>
      <c r="L3294" s="14">
        <f t="shared" si="308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9"/>
        <v>2.8613861386138613</v>
      </c>
      <c r="R3294" s="8">
        <f t="shared" si="310"/>
        <v>19.266666666666666</v>
      </c>
      <c r="S3294" t="str">
        <f t="shared" si="311"/>
        <v>theater</v>
      </c>
      <c r="T3294" t="str">
        <f t="shared" si="306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4">
        <f t="shared" si="307"/>
        <v>42768.425370370373</v>
      </c>
      <c r="L3295" s="14">
        <f t="shared" si="308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9"/>
        <v>1.7044444444444444</v>
      </c>
      <c r="R3295" s="8">
        <f t="shared" si="310"/>
        <v>84.285714285714292</v>
      </c>
      <c r="S3295" t="str">
        <f t="shared" si="311"/>
        <v>theater</v>
      </c>
      <c r="T3295" t="str">
        <f t="shared" si="306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4">
        <f t="shared" si="307"/>
        <v>42141.541134259256</v>
      </c>
      <c r="L3296" s="14">
        <f t="shared" si="308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9"/>
        <v>1.1833333333333333</v>
      </c>
      <c r="R3296" s="8">
        <f t="shared" si="310"/>
        <v>29.583333333333332</v>
      </c>
      <c r="S3296" t="str">
        <f t="shared" si="311"/>
        <v>theater</v>
      </c>
      <c r="T3296" t="str">
        <f t="shared" si="306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4">
        <f t="shared" si="307"/>
        <v>42609.442465277782</v>
      </c>
      <c r="L3297" s="14">
        <f t="shared" si="308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9"/>
        <v>1.0285857142857142</v>
      </c>
      <c r="R3297" s="8">
        <f t="shared" si="310"/>
        <v>26.667037037037037</v>
      </c>
      <c r="S3297" t="str">
        <f t="shared" si="311"/>
        <v>theater</v>
      </c>
      <c r="T3297" t="str">
        <f t="shared" si="306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4">
        <f t="shared" si="307"/>
        <v>42309.756620370375</v>
      </c>
      <c r="L3298" s="14">
        <f t="shared" si="308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9"/>
        <v>1.4406666666666668</v>
      </c>
      <c r="R3298" s="8">
        <f t="shared" si="310"/>
        <v>45.978723404255319</v>
      </c>
      <c r="S3298" t="str">
        <f t="shared" si="311"/>
        <v>theater</v>
      </c>
      <c r="T3298" t="str">
        <f t="shared" si="306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4">
        <f t="shared" si="307"/>
        <v>42193.771481481483</v>
      </c>
      <c r="L3299" s="14">
        <f t="shared" si="308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9"/>
        <v>1.0007272727272727</v>
      </c>
      <c r="R3299" s="8">
        <f t="shared" si="310"/>
        <v>125.09090909090909</v>
      </c>
      <c r="S3299" t="str">
        <f t="shared" si="311"/>
        <v>theater</v>
      </c>
      <c r="T3299" t="str">
        <f t="shared" si="306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4">
        <f t="shared" si="307"/>
        <v>42239.957962962959</v>
      </c>
      <c r="L3300" s="14">
        <f t="shared" si="308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9"/>
        <v>1.0173000000000001</v>
      </c>
      <c r="R3300" s="8">
        <f t="shared" si="310"/>
        <v>141.29166666666666</v>
      </c>
      <c r="S3300" t="str">
        <f t="shared" si="311"/>
        <v>theater</v>
      </c>
      <c r="T3300" t="str">
        <f t="shared" si="306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4">
        <f t="shared" si="307"/>
        <v>42261.917395833334</v>
      </c>
      <c r="L3301" s="14">
        <f t="shared" si="308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9"/>
        <v>1.1619999999999999</v>
      </c>
      <c r="R3301" s="8">
        <f t="shared" si="310"/>
        <v>55.333333333333336</v>
      </c>
      <c r="S3301" t="str">
        <f t="shared" si="311"/>
        <v>theater</v>
      </c>
      <c r="T3301" t="str">
        <f t="shared" si="306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4">
        <f t="shared" si="307"/>
        <v>42102.743773148148</v>
      </c>
      <c r="L3302" s="14">
        <f t="shared" si="308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9"/>
        <v>1.3616666666666666</v>
      </c>
      <c r="R3302" s="8">
        <f t="shared" si="310"/>
        <v>46.420454545454547</v>
      </c>
      <c r="S3302" t="str">
        <f t="shared" si="311"/>
        <v>theater</v>
      </c>
      <c r="T3302" t="str">
        <f t="shared" si="306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4">
        <f t="shared" si="307"/>
        <v>42538.73583333334</v>
      </c>
      <c r="L3303" s="14">
        <f t="shared" si="308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9"/>
        <v>1.3346666666666667</v>
      </c>
      <c r="R3303" s="8">
        <f t="shared" si="310"/>
        <v>57.2</v>
      </c>
      <c r="S3303" t="str">
        <f t="shared" si="311"/>
        <v>theater</v>
      </c>
      <c r="T3303" t="str">
        <f t="shared" si="306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4">
        <f t="shared" si="307"/>
        <v>42681.35157407407</v>
      </c>
      <c r="L3304" s="14">
        <f t="shared" si="308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9"/>
        <v>1.0339285714285715</v>
      </c>
      <c r="R3304" s="8">
        <f t="shared" si="310"/>
        <v>173.7</v>
      </c>
      <c r="S3304" t="str">
        <f t="shared" si="311"/>
        <v>theater</v>
      </c>
      <c r="T3304" t="str">
        <f t="shared" si="306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4">
        <f t="shared" si="307"/>
        <v>42056.65143518518</v>
      </c>
      <c r="L3305" s="14">
        <f t="shared" si="308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9"/>
        <v>1.1588888888888889</v>
      </c>
      <c r="R3305" s="8">
        <f t="shared" si="310"/>
        <v>59.6</v>
      </c>
      <c r="S3305" t="str">
        <f t="shared" si="311"/>
        <v>theater</v>
      </c>
      <c r="T3305" t="str">
        <f t="shared" si="306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4">
        <f t="shared" si="307"/>
        <v>42696.624444444446</v>
      </c>
      <c r="L3306" s="14">
        <f t="shared" si="308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9"/>
        <v>1.0451666666666666</v>
      </c>
      <c r="R3306" s="8">
        <f t="shared" si="310"/>
        <v>89.585714285714289</v>
      </c>
      <c r="S3306" t="str">
        <f t="shared" si="311"/>
        <v>theater</v>
      </c>
      <c r="T3306" t="str">
        <f t="shared" si="306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4">
        <f t="shared" si="307"/>
        <v>42186.855879629627</v>
      </c>
      <c r="L3307" s="14">
        <f t="shared" si="308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9"/>
        <v>1.0202500000000001</v>
      </c>
      <c r="R3307" s="8">
        <f t="shared" si="310"/>
        <v>204.05</v>
      </c>
      <c r="S3307" t="str">
        <f t="shared" si="311"/>
        <v>theater</v>
      </c>
      <c r="T3307" t="str">
        <f t="shared" si="306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4">
        <f t="shared" si="307"/>
        <v>42493.219236111108</v>
      </c>
      <c r="L3308" s="14">
        <f t="shared" si="308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9"/>
        <v>1.7533333333333334</v>
      </c>
      <c r="R3308" s="8">
        <f t="shared" si="310"/>
        <v>48.703703703703702</v>
      </c>
      <c r="S3308" t="str">
        <f t="shared" si="311"/>
        <v>theater</v>
      </c>
      <c r="T3308" t="str">
        <f t="shared" si="306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4">
        <f t="shared" si="307"/>
        <v>42475.057164351849</v>
      </c>
      <c r="L3309" s="14">
        <f t="shared" si="308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9"/>
        <v>1.0668</v>
      </c>
      <c r="R3309" s="8">
        <f t="shared" si="310"/>
        <v>53.339999999999996</v>
      </c>
      <c r="S3309" t="str">
        <f t="shared" si="311"/>
        <v>theater</v>
      </c>
      <c r="T3309" t="str">
        <f t="shared" si="306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4">
        <f t="shared" si="307"/>
        <v>42452.876909722225</v>
      </c>
      <c r="L3310" s="14">
        <f t="shared" si="308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9"/>
        <v>1.2228571428571429</v>
      </c>
      <c r="R3310" s="8">
        <f t="shared" si="310"/>
        <v>75.087719298245617</v>
      </c>
      <c r="S3310" t="str">
        <f t="shared" si="311"/>
        <v>theater</v>
      </c>
      <c r="T3310" t="str">
        <f t="shared" si="306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4">
        <f t="shared" si="307"/>
        <v>42628.650208333333</v>
      </c>
      <c r="L3311" s="14">
        <f t="shared" si="308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9"/>
        <v>1.5942857142857143</v>
      </c>
      <c r="R3311" s="8">
        <f t="shared" si="310"/>
        <v>18</v>
      </c>
      <c r="S3311" t="str">
        <f t="shared" si="311"/>
        <v>theater</v>
      </c>
      <c r="T3311" t="str">
        <f t="shared" si="306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4">
        <f t="shared" si="307"/>
        <v>42253.928530092591</v>
      </c>
      <c r="L3312" s="14">
        <f t="shared" si="308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9"/>
        <v>1.0007692307692309</v>
      </c>
      <c r="R3312" s="8">
        <f t="shared" si="310"/>
        <v>209.83870967741936</v>
      </c>
      <c r="S3312" t="str">
        <f t="shared" si="311"/>
        <v>theater</v>
      </c>
      <c r="T3312" t="str">
        <f t="shared" si="306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4">
        <f t="shared" si="307"/>
        <v>42264.29178240741</v>
      </c>
      <c r="L3313" s="14">
        <f t="shared" si="308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9"/>
        <v>1.0984</v>
      </c>
      <c r="R3313" s="8">
        <f t="shared" si="310"/>
        <v>61.022222222222226</v>
      </c>
      <c r="S3313" t="str">
        <f t="shared" si="311"/>
        <v>theater</v>
      </c>
      <c r="T3313" t="str">
        <f t="shared" si="306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4">
        <f t="shared" si="307"/>
        <v>42664.809560185182</v>
      </c>
      <c r="L3314" s="14">
        <f t="shared" si="308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9"/>
        <v>1.0004</v>
      </c>
      <c r="R3314" s="8">
        <f t="shared" si="310"/>
        <v>61</v>
      </c>
      <c r="S3314" t="str">
        <f t="shared" si="311"/>
        <v>theater</v>
      </c>
      <c r="T3314" t="str">
        <f t="shared" si="306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4">
        <f t="shared" si="307"/>
        <v>42382.244409722218</v>
      </c>
      <c r="L3315" s="14">
        <f t="shared" si="308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9"/>
        <v>1.1605000000000001</v>
      </c>
      <c r="R3315" s="8">
        <f t="shared" si="310"/>
        <v>80.034482758620683</v>
      </c>
      <c r="S3315" t="str">
        <f t="shared" si="311"/>
        <v>theater</v>
      </c>
      <c r="T3315" t="str">
        <f t="shared" si="306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4">
        <f t="shared" si="307"/>
        <v>42105.267488425925</v>
      </c>
      <c r="L3316" s="14">
        <f t="shared" si="308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9"/>
        <v>2.1074999999999999</v>
      </c>
      <c r="R3316" s="8">
        <f t="shared" si="310"/>
        <v>29.068965517241381</v>
      </c>
      <c r="S3316" t="str">
        <f t="shared" si="311"/>
        <v>theater</v>
      </c>
      <c r="T3316" t="str">
        <f t="shared" si="306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4">
        <f t="shared" si="307"/>
        <v>42466.303715277783</v>
      </c>
      <c r="L3317" s="14">
        <f t="shared" si="308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9"/>
        <v>1.1000000000000001</v>
      </c>
      <c r="R3317" s="8">
        <f t="shared" si="310"/>
        <v>49.438202247191015</v>
      </c>
      <c r="S3317" t="str">
        <f t="shared" si="311"/>
        <v>theater</v>
      </c>
      <c r="T3317" t="str">
        <f t="shared" si="306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4">
        <f t="shared" si="307"/>
        <v>41826.871238425927</v>
      </c>
      <c r="L3318" s="14">
        <f t="shared" si="308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9"/>
        <v>1.0008673425918038</v>
      </c>
      <c r="R3318" s="8">
        <f t="shared" si="310"/>
        <v>93.977440000000001</v>
      </c>
      <c r="S3318" t="str">
        <f t="shared" si="311"/>
        <v>theater</v>
      </c>
      <c r="T3318" t="str">
        <f t="shared" si="306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4">
        <f t="shared" si="307"/>
        <v>42499.039629629624</v>
      </c>
      <c r="L3319" s="14">
        <f t="shared" si="308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9"/>
        <v>1.0619047619047619</v>
      </c>
      <c r="R3319" s="8">
        <f t="shared" si="310"/>
        <v>61.944444444444443</v>
      </c>
      <c r="S3319" t="str">
        <f t="shared" si="311"/>
        <v>theater</v>
      </c>
      <c r="T3319" t="str">
        <f t="shared" si="306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4">
        <f t="shared" si="307"/>
        <v>42431.302002314813</v>
      </c>
      <c r="L3320" s="14">
        <f t="shared" si="308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9"/>
        <v>1.256</v>
      </c>
      <c r="R3320" s="8">
        <f t="shared" si="310"/>
        <v>78.5</v>
      </c>
      <c r="S3320" t="str">
        <f t="shared" si="311"/>
        <v>theater</v>
      </c>
      <c r="T3320" t="str">
        <f t="shared" si="306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4">
        <f t="shared" si="307"/>
        <v>41990.585486111115</v>
      </c>
      <c r="L3321" s="14">
        <f t="shared" si="308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9"/>
        <v>1.08</v>
      </c>
      <c r="R3321" s="8">
        <f t="shared" si="310"/>
        <v>33.75</v>
      </c>
      <c r="S3321" t="str">
        <f t="shared" si="311"/>
        <v>theater</v>
      </c>
      <c r="T3321" t="str">
        <f t="shared" si="306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4">
        <f t="shared" si="307"/>
        <v>42513.045798611114</v>
      </c>
      <c r="L3322" s="14">
        <f t="shared" si="308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9"/>
        <v>1.01</v>
      </c>
      <c r="R3322" s="8">
        <f t="shared" si="310"/>
        <v>66.44736842105263</v>
      </c>
      <c r="S3322" t="str">
        <f t="shared" si="311"/>
        <v>theater</v>
      </c>
      <c r="T3322" t="str">
        <f t="shared" si="306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4">
        <f t="shared" si="307"/>
        <v>41914.100289351853</v>
      </c>
      <c r="L3323" s="14">
        <f t="shared" si="308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9"/>
        <v>1.0740000000000001</v>
      </c>
      <c r="R3323" s="8">
        <f t="shared" si="310"/>
        <v>35.799999999999997</v>
      </c>
      <c r="S3323" t="str">
        <f t="shared" si="311"/>
        <v>theater</v>
      </c>
      <c r="T3323" t="str">
        <f t="shared" si="306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4">
        <f t="shared" si="307"/>
        <v>42521.010370370372</v>
      </c>
      <c r="L3324" s="14">
        <f t="shared" si="308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9"/>
        <v>1.0151515151515151</v>
      </c>
      <c r="R3324" s="8">
        <f t="shared" si="310"/>
        <v>145.65217391304347</v>
      </c>
      <c r="S3324" t="str">
        <f t="shared" si="311"/>
        <v>theater</v>
      </c>
      <c r="T3324" t="str">
        <f t="shared" si="306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4">
        <f t="shared" si="307"/>
        <v>42608.36583333333</v>
      </c>
      <c r="L3325" s="14">
        <f t="shared" si="308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9"/>
        <v>1.2589999999999999</v>
      </c>
      <c r="R3325" s="8">
        <f t="shared" si="310"/>
        <v>25.693877551020407</v>
      </c>
      <c r="S3325" t="str">
        <f t="shared" si="311"/>
        <v>theater</v>
      </c>
      <c r="T3325" t="str">
        <f t="shared" si="306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4">
        <f t="shared" si="307"/>
        <v>42512.58321759259</v>
      </c>
      <c r="L3326" s="14">
        <f t="shared" si="308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9"/>
        <v>1.0166666666666666</v>
      </c>
      <c r="R3326" s="8">
        <f t="shared" si="310"/>
        <v>152.5</v>
      </c>
      <c r="S3326" t="str">
        <f t="shared" si="311"/>
        <v>theater</v>
      </c>
      <c r="T3326" t="str">
        <f t="shared" si="306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4">
        <f t="shared" si="307"/>
        <v>42064.785613425927</v>
      </c>
      <c r="L3327" s="14">
        <f t="shared" si="308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9"/>
        <v>1.125</v>
      </c>
      <c r="R3327" s="8">
        <f t="shared" si="310"/>
        <v>30</v>
      </c>
      <c r="S3327" t="str">
        <f t="shared" si="311"/>
        <v>theater</v>
      </c>
      <c r="T3327" t="str">
        <f t="shared" si="306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4">
        <f t="shared" si="307"/>
        <v>42041.714178240742</v>
      </c>
      <c r="L3328" s="14">
        <f t="shared" si="308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9"/>
        <v>1.0137499999999999</v>
      </c>
      <c r="R3328" s="8">
        <f t="shared" si="310"/>
        <v>142.28070175438597</v>
      </c>
      <c r="S3328" t="str">
        <f t="shared" si="311"/>
        <v>theater</v>
      </c>
      <c r="T3328" t="str">
        <f t="shared" si="306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4">
        <f t="shared" si="307"/>
        <v>42468.374606481477</v>
      </c>
      <c r="L3329" s="14">
        <f t="shared" si="308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9"/>
        <v>1.0125</v>
      </c>
      <c r="R3329" s="8">
        <f t="shared" si="310"/>
        <v>24.545454545454547</v>
      </c>
      <c r="S3329" t="str">
        <f t="shared" si="311"/>
        <v>theater</v>
      </c>
      <c r="T3329" t="str">
        <f t="shared" si="306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4">
        <f t="shared" si="307"/>
        <v>41822.57503472222</v>
      </c>
      <c r="L3330" s="14">
        <f t="shared" si="308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309"/>
        <v>1.4638888888888888</v>
      </c>
      <c r="R3330" s="8">
        <f t="shared" si="310"/>
        <v>292.77777777777777</v>
      </c>
      <c r="S3330" t="str">
        <f t="shared" si="311"/>
        <v>theater</v>
      </c>
      <c r="T3330" t="str">
        <f t="shared" ref="T3330:T3393" si="312">RIGHT(P3330,LEN(P3330)-FIND("/",P3330))</f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4">
        <f t="shared" ref="K3331:K3394" si="313">(((J3331/60)/60)/24)+DATE(1970,1,1)</f>
        <v>41837.323009259257</v>
      </c>
      <c r="L3331" s="14">
        <f t="shared" ref="L3331:L3394" si="314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315">E3331/D3331</f>
        <v>1.1679999999999999</v>
      </c>
      <c r="R3331" s="8">
        <f t="shared" ref="R3331:R3394" si="316">E3331/N3331</f>
        <v>44.92307692307692</v>
      </c>
      <c r="S3331" t="str">
        <f t="shared" ref="S3331:S3394" si="317">LEFT(P3331,FIND("/",P3331)-1)</f>
        <v>theater</v>
      </c>
      <c r="T3331" t="str">
        <f t="shared" si="312"/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4">
        <f t="shared" si="313"/>
        <v>42065.887361111112</v>
      </c>
      <c r="L3332" s="14">
        <f t="shared" si="314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5"/>
        <v>1.0626666666666666</v>
      </c>
      <c r="R3332" s="8">
        <f t="shared" si="316"/>
        <v>23.10144927536232</v>
      </c>
      <c r="S3332" t="str">
        <f t="shared" si="317"/>
        <v>theater</v>
      </c>
      <c r="T3332" t="str">
        <f t="shared" si="312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4">
        <f t="shared" si="313"/>
        <v>42248.697754629626</v>
      </c>
      <c r="L3333" s="14">
        <f t="shared" si="314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5"/>
        <v>1.0451999999999999</v>
      </c>
      <c r="R3333" s="8">
        <f t="shared" si="316"/>
        <v>80.400000000000006</v>
      </c>
      <c r="S3333" t="str">
        <f t="shared" si="317"/>
        <v>theater</v>
      </c>
      <c r="T3333" t="str">
        <f t="shared" si="312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4">
        <f t="shared" si="313"/>
        <v>41809.860300925924</v>
      </c>
      <c r="L3334" s="14">
        <f t="shared" si="314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5"/>
        <v>1</v>
      </c>
      <c r="R3334" s="8">
        <f t="shared" si="316"/>
        <v>72.289156626506028</v>
      </c>
      <c r="S3334" t="str">
        <f t="shared" si="317"/>
        <v>theater</v>
      </c>
      <c r="T3334" t="str">
        <f t="shared" si="312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4">
        <f t="shared" si="313"/>
        <v>42148.676851851851</v>
      </c>
      <c r="L3335" s="14">
        <f t="shared" si="314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5"/>
        <v>1.0457142857142858</v>
      </c>
      <c r="R3335" s="8">
        <f t="shared" si="316"/>
        <v>32.972972972972975</v>
      </c>
      <c r="S3335" t="str">
        <f t="shared" si="317"/>
        <v>theater</v>
      </c>
      <c r="T3335" t="str">
        <f t="shared" si="312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4">
        <f t="shared" si="313"/>
        <v>42185.521087962959</v>
      </c>
      <c r="L3336" s="14">
        <f t="shared" si="314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5"/>
        <v>1.3862051149573753</v>
      </c>
      <c r="R3336" s="8">
        <f t="shared" si="316"/>
        <v>116.65217391304348</v>
      </c>
      <c r="S3336" t="str">
        <f t="shared" si="317"/>
        <v>theater</v>
      </c>
      <c r="T3336" t="str">
        <f t="shared" si="312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4">
        <f t="shared" si="313"/>
        <v>41827.674143518518</v>
      </c>
      <c r="L3337" s="14">
        <f t="shared" si="314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5"/>
        <v>1.0032000000000001</v>
      </c>
      <c r="R3337" s="8">
        <f t="shared" si="316"/>
        <v>79.61904761904762</v>
      </c>
      <c r="S3337" t="str">
        <f t="shared" si="317"/>
        <v>theater</v>
      </c>
      <c r="T3337" t="str">
        <f t="shared" si="312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4">
        <f t="shared" si="313"/>
        <v>42437.398680555561</v>
      </c>
      <c r="L3338" s="14">
        <f t="shared" si="314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5"/>
        <v>1</v>
      </c>
      <c r="R3338" s="8">
        <f t="shared" si="316"/>
        <v>27.777777777777779</v>
      </c>
      <c r="S3338" t="str">
        <f t="shared" si="317"/>
        <v>theater</v>
      </c>
      <c r="T3338" t="str">
        <f t="shared" si="312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4">
        <f t="shared" si="313"/>
        <v>41901.282025462962</v>
      </c>
      <c r="L3339" s="14">
        <f t="shared" si="314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5"/>
        <v>1.1020000000000001</v>
      </c>
      <c r="R3339" s="8">
        <f t="shared" si="316"/>
        <v>81.029411764705884</v>
      </c>
      <c r="S3339" t="str">
        <f t="shared" si="317"/>
        <v>theater</v>
      </c>
      <c r="T3339" t="str">
        <f t="shared" si="312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4">
        <f t="shared" si="313"/>
        <v>42769.574999999997</v>
      </c>
      <c r="L3340" s="14">
        <f t="shared" si="314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5"/>
        <v>1.0218</v>
      </c>
      <c r="R3340" s="8">
        <f t="shared" si="316"/>
        <v>136.84821428571428</v>
      </c>
      <c r="S3340" t="str">
        <f t="shared" si="317"/>
        <v>theater</v>
      </c>
      <c r="T3340" t="str">
        <f t="shared" si="312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4">
        <f t="shared" si="313"/>
        <v>42549.665717592594</v>
      </c>
      <c r="L3341" s="14">
        <f t="shared" si="314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5"/>
        <v>1.0435000000000001</v>
      </c>
      <c r="R3341" s="8">
        <f t="shared" si="316"/>
        <v>177.61702127659575</v>
      </c>
      <c r="S3341" t="str">
        <f t="shared" si="317"/>
        <v>theater</v>
      </c>
      <c r="T3341" t="str">
        <f t="shared" si="312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4">
        <f t="shared" si="313"/>
        <v>42685.974004629628</v>
      </c>
      <c r="L3342" s="14">
        <f t="shared" si="314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5"/>
        <v>1.3816666666666666</v>
      </c>
      <c r="R3342" s="8">
        <f t="shared" si="316"/>
        <v>109.07894736842105</v>
      </c>
      <c r="S3342" t="str">
        <f t="shared" si="317"/>
        <v>theater</v>
      </c>
      <c r="T3342" t="str">
        <f t="shared" si="312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4">
        <f t="shared" si="313"/>
        <v>42510.798854166671</v>
      </c>
      <c r="L3343" s="14">
        <f t="shared" si="314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5"/>
        <v>1</v>
      </c>
      <c r="R3343" s="8">
        <f t="shared" si="316"/>
        <v>119.64285714285714</v>
      </c>
      <c r="S3343" t="str">
        <f t="shared" si="317"/>
        <v>theater</v>
      </c>
      <c r="T3343" t="str">
        <f t="shared" si="312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4">
        <f t="shared" si="313"/>
        <v>42062.296412037031</v>
      </c>
      <c r="L3344" s="14">
        <f t="shared" si="314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5"/>
        <v>1.0166666666666666</v>
      </c>
      <c r="R3344" s="8">
        <f t="shared" si="316"/>
        <v>78.205128205128204</v>
      </c>
      <c r="S3344" t="str">
        <f t="shared" si="317"/>
        <v>theater</v>
      </c>
      <c r="T3344" t="str">
        <f t="shared" si="312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4">
        <f t="shared" si="313"/>
        <v>42452.916481481487</v>
      </c>
      <c r="L3345" s="14">
        <f t="shared" si="314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5"/>
        <v>1.7142857142857142</v>
      </c>
      <c r="R3345" s="8">
        <f t="shared" si="316"/>
        <v>52.173913043478258</v>
      </c>
      <c r="S3345" t="str">
        <f t="shared" si="317"/>
        <v>theater</v>
      </c>
      <c r="T3345" t="str">
        <f t="shared" si="312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4">
        <f t="shared" si="313"/>
        <v>41851.200150462959</v>
      </c>
      <c r="L3346" s="14">
        <f t="shared" si="314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5"/>
        <v>1.0144444444444445</v>
      </c>
      <c r="R3346" s="8">
        <f t="shared" si="316"/>
        <v>114.125</v>
      </c>
      <c r="S3346" t="str">
        <f t="shared" si="317"/>
        <v>theater</v>
      </c>
      <c r="T3346" t="str">
        <f t="shared" si="312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4">
        <f t="shared" si="313"/>
        <v>42053.106111111112</v>
      </c>
      <c r="L3347" s="14">
        <f t="shared" si="314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5"/>
        <v>1.3</v>
      </c>
      <c r="R3347" s="8">
        <f t="shared" si="316"/>
        <v>50</v>
      </c>
      <c r="S3347" t="str">
        <f t="shared" si="317"/>
        <v>theater</v>
      </c>
      <c r="T3347" t="str">
        <f t="shared" si="312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4">
        <f t="shared" si="313"/>
        <v>42054.024421296301</v>
      </c>
      <c r="L3348" s="14">
        <f t="shared" si="314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5"/>
        <v>1.1000000000000001</v>
      </c>
      <c r="R3348" s="8">
        <f t="shared" si="316"/>
        <v>91.666666666666671</v>
      </c>
      <c r="S3348" t="str">
        <f t="shared" si="317"/>
        <v>theater</v>
      </c>
      <c r="T3348" t="str">
        <f t="shared" si="312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4">
        <f t="shared" si="313"/>
        <v>42484.551550925928</v>
      </c>
      <c r="L3349" s="14">
        <f t="shared" si="314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5"/>
        <v>1.1944999999999999</v>
      </c>
      <c r="R3349" s="8">
        <f t="shared" si="316"/>
        <v>108.59090909090909</v>
      </c>
      <c r="S3349" t="str">
        <f t="shared" si="317"/>
        <v>theater</v>
      </c>
      <c r="T3349" t="str">
        <f t="shared" si="312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4">
        <f t="shared" si="313"/>
        <v>42466.558796296296</v>
      </c>
      <c r="L3350" s="14">
        <f t="shared" si="314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5"/>
        <v>1.002909090909091</v>
      </c>
      <c r="R3350" s="8">
        <f t="shared" si="316"/>
        <v>69.822784810126578</v>
      </c>
      <c r="S3350" t="str">
        <f t="shared" si="317"/>
        <v>theater</v>
      </c>
      <c r="T3350" t="str">
        <f t="shared" si="312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4">
        <f t="shared" si="313"/>
        <v>42513.110787037032</v>
      </c>
      <c r="L3351" s="14">
        <f t="shared" si="314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5"/>
        <v>1.534</v>
      </c>
      <c r="R3351" s="8">
        <f t="shared" si="316"/>
        <v>109.57142857142857</v>
      </c>
      <c r="S3351" t="str">
        <f t="shared" si="317"/>
        <v>theater</v>
      </c>
      <c r="T3351" t="str">
        <f t="shared" si="312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4">
        <f t="shared" si="313"/>
        <v>42302.701516203699</v>
      </c>
      <c r="L3352" s="14">
        <f t="shared" si="314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5"/>
        <v>1.0442857142857143</v>
      </c>
      <c r="R3352" s="8">
        <f t="shared" si="316"/>
        <v>71.666666666666671</v>
      </c>
      <c r="S3352" t="str">
        <f t="shared" si="317"/>
        <v>theater</v>
      </c>
      <c r="T3352" t="str">
        <f t="shared" si="312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4">
        <f t="shared" si="313"/>
        <v>41806.395428240743</v>
      </c>
      <c r="L3353" s="14">
        <f t="shared" si="314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5"/>
        <v>1.0109999999999999</v>
      </c>
      <c r="R3353" s="8">
        <f t="shared" si="316"/>
        <v>93.611111111111114</v>
      </c>
      <c r="S3353" t="str">
        <f t="shared" si="317"/>
        <v>theater</v>
      </c>
      <c r="T3353" t="str">
        <f t="shared" si="312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4">
        <f t="shared" si="313"/>
        <v>42495.992800925931</v>
      </c>
      <c r="L3354" s="14">
        <f t="shared" si="314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5"/>
        <v>1.0751999999999999</v>
      </c>
      <c r="R3354" s="8">
        <f t="shared" si="316"/>
        <v>76.8</v>
      </c>
      <c r="S3354" t="str">
        <f t="shared" si="317"/>
        <v>theater</v>
      </c>
      <c r="T3354" t="str">
        <f t="shared" si="312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4">
        <f t="shared" si="313"/>
        <v>42479.432291666672</v>
      </c>
      <c r="L3355" s="14">
        <f t="shared" si="314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5"/>
        <v>3.15</v>
      </c>
      <c r="R3355" s="8">
        <f t="shared" si="316"/>
        <v>35.795454545454547</v>
      </c>
      <c r="S3355" t="str">
        <f t="shared" si="317"/>
        <v>theater</v>
      </c>
      <c r="T3355" t="str">
        <f t="shared" si="312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4">
        <f t="shared" si="313"/>
        <v>42270.7269212963</v>
      </c>
      <c r="L3356" s="14">
        <f t="shared" si="314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5"/>
        <v>1.0193333333333334</v>
      </c>
      <c r="R3356" s="8">
        <f t="shared" si="316"/>
        <v>55.6</v>
      </c>
      <c r="S3356" t="str">
        <f t="shared" si="317"/>
        <v>theater</v>
      </c>
      <c r="T3356" t="str">
        <f t="shared" si="312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4">
        <f t="shared" si="313"/>
        <v>42489.619525462964</v>
      </c>
      <c r="L3357" s="14">
        <f t="shared" si="314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5"/>
        <v>1.2628571428571429</v>
      </c>
      <c r="R3357" s="8">
        <f t="shared" si="316"/>
        <v>147.33333333333334</v>
      </c>
      <c r="S3357" t="str">
        <f t="shared" si="317"/>
        <v>theater</v>
      </c>
      <c r="T3357" t="str">
        <f t="shared" si="312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4">
        <f t="shared" si="313"/>
        <v>42536.815648148149</v>
      </c>
      <c r="L3358" s="14">
        <f t="shared" si="314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5"/>
        <v>1.014</v>
      </c>
      <c r="R3358" s="8">
        <f t="shared" si="316"/>
        <v>56.333333333333336</v>
      </c>
      <c r="S3358" t="str">
        <f t="shared" si="317"/>
        <v>theater</v>
      </c>
      <c r="T3358" t="str">
        <f t="shared" si="312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4">
        <f t="shared" si="313"/>
        <v>41822.417939814812</v>
      </c>
      <c r="L3359" s="14">
        <f t="shared" si="314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5"/>
        <v>1.01</v>
      </c>
      <c r="R3359" s="8">
        <f t="shared" si="316"/>
        <v>96.19047619047619</v>
      </c>
      <c r="S3359" t="str">
        <f t="shared" si="317"/>
        <v>theater</v>
      </c>
      <c r="T3359" t="str">
        <f t="shared" si="312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4">
        <f t="shared" si="313"/>
        <v>41932.311099537037</v>
      </c>
      <c r="L3360" s="14">
        <f t="shared" si="314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5"/>
        <v>1.0299</v>
      </c>
      <c r="R3360" s="8">
        <f t="shared" si="316"/>
        <v>63.574074074074076</v>
      </c>
      <c r="S3360" t="str">
        <f t="shared" si="317"/>
        <v>theater</v>
      </c>
      <c r="T3360" t="str">
        <f t="shared" si="312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4">
        <f t="shared" si="313"/>
        <v>42746.057106481487</v>
      </c>
      <c r="L3361" s="14">
        <f t="shared" si="314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5"/>
        <v>1.0625</v>
      </c>
      <c r="R3361" s="8">
        <f t="shared" si="316"/>
        <v>184.78260869565219</v>
      </c>
      <c r="S3361" t="str">
        <f t="shared" si="317"/>
        <v>theater</v>
      </c>
      <c r="T3361" t="str">
        <f t="shared" si="312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4">
        <f t="shared" si="313"/>
        <v>42697.082673611112</v>
      </c>
      <c r="L3362" s="14">
        <f t="shared" si="314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5"/>
        <v>1.0137777777777779</v>
      </c>
      <c r="R3362" s="8">
        <f t="shared" si="316"/>
        <v>126.72222222222223</v>
      </c>
      <c r="S3362" t="str">
        <f t="shared" si="317"/>
        <v>theater</v>
      </c>
      <c r="T3362" t="str">
        <f t="shared" si="312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4">
        <f t="shared" si="313"/>
        <v>41866.025347222225</v>
      </c>
      <c r="L3363" s="14">
        <f t="shared" si="314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5"/>
        <v>1.1346000000000001</v>
      </c>
      <c r="R3363" s="8">
        <f t="shared" si="316"/>
        <v>83.42647058823529</v>
      </c>
      <c r="S3363" t="str">
        <f t="shared" si="317"/>
        <v>theater</v>
      </c>
      <c r="T3363" t="str">
        <f t="shared" si="312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4">
        <f t="shared" si="313"/>
        <v>42056.091631944444</v>
      </c>
      <c r="L3364" s="14">
        <f t="shared" si="314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5"/>
        <v>2.1800000000000002</v>
      </c>
      <c r="R3364" s="8">
        <f t="shared" si="316"/>
        <v>54.5</v>
      </c>
      <c r="S3364" t="str">
        <f t="shared" si="317"/>
        <v>theater</v>
      </c>
      <c r="T3364" t="str">
        <f t="shared" si="312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4">
        <f t="shared" si="313"/>
        <v>41851.771354166667</v>
      </c>
      <c r="L3365" s="14">
        <f t="shared" si="314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5"/>
        <v>1.0141935483870967</v>
      </c>
      <c r="R3365" s="8">
        <f t="shared" si="316"/>
        <v>302.30769230769232</v>
      </c>
      <c r="S3365" t="str">
        <f t="shared" si="317"/>
        <v>theater</v>
      </c>
      <c r="T3365" t="str">
        <f t="shared" si="312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4">
        <f t="shared" si="313"/>
        <v>42422.977418981478</v>
      </c>
      <c r="L3366" s="14">
        <f t="shared" si="314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5"/>
        <v>1.0593333333333332</v>
      </c>
      <c r="R3366" s="8">
        <f t="shared" si="316"/>
        <v>44.138888888888886</v>
      </c>
      <c r="S3366" t="str">
        <f t="shared" si="317"/>
        <v>theater</v>
      </c>
      <c r="T3366" t="str">
        <f t="shared" si="312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4">
        <f t="shared" si="313"/>
        <v>42321.101759259262</v>
      </c>
      <c r="L3367" s="14">
        <f t="shared" si="314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5"/>
        <v>1.04</v>
      </c>
      <c r="R3367" s="8">
        <f t="shared" si="316"/>
        <v>866.66666666666663</v>
      </c>
      <c r="S3367" t="str">
        <f t="shared" si="317"/>
        <v>theater</v>
      </c>
      <c r="T3367" t="str">
        <f t="shared" si="312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4">
        <f t="shared" si="313"/>
        <v>42107.067557870367</v>
      </c>
      <c r="L3368" s="14">
        <f t="shared" si="314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5"/>
        <v>2.21</v>
      </c>
      <c r="R3368" s="8">
        <f t="shared" si="316"/>
        <v>61.388888888888886</v>
      </c>
      <c r="S3368" t="str">
        <f t="shared" si="317"/>
        <v>theater</v>
      </c>
      <c r="T3368" t="str">
        <f t="shared" si="312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4">
        <f t="shared" si="313"/>
        <v>42192.933958333335</v>
      </c>
      <c r="L3369" s="14">
        <f t="shared" si="314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5"/>
        <v>1.1866666666666668</v>
      </c>
      <c r="R3369" s="8">
        <f t="shared" si="316"/>
        <v>29.666666666666668</v>
      </c>
      <c r="S3369" t="str">
        <f t="shared" si="317"/>
        <v>theater</v>
      </c>
      <c r="T3369" t="str">
        <f t="shared" si="312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4">
        <f t="shared" si="313"/>
        <v>41969.199756944443</v>
      </c>
      <c r="L3370" s="14">
        <f t="shared" si="314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5"/>
        <v>1.046</v>
      </c>
      <c r="R3370" s="8">
        <f t="shared" si="316"/>
        <v>45.478260869565219</v>
      </c>
      <c r="S3370" t="str">
        <f t="shared" si="317"/>
        <v>theater</v>
      </c>
      <c r="T3370" t="str">
        <f t="shared" si="312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4">
        <f t="shared" si="313"/>
        <v>42690.041435185187</v>
      </c>
      <c r="L3371" s="14">
        <f t="shared" si="314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5"/>
        <v>1.0389999999999999</v>
      </c>
      <c r="R3371" s="8">
        <f t="shared" si="316"/>
        <v>96.203703703703709</v>
      </c>
      <c r="S3371" t="str">
        <f t="shared" si="317"/>
        <v>theater</v>
      </c>
      <c r="T3371" t="str">
        <f t="shared" si="312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4">
        <f t="shared" si="313"/>
        <v>42690.334317129629</v>
      </c>
      <c r="L3372" s="14">
        <f t="shared" si="314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5"/>
        <v>1.1773333333333333</v>
      </c>
      <c r="R3372" s="8">
        <f t="shared" si="316"/>
        <v>67.92307692307692</v>
      </c>
      <c r="S3372" t="str">
        <f t="shared" si="317"/>
        <v>theater</v>
      </c>
      <c r="T3372" t="str">
        <f t="shared" si="312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4">
        <f t="shared" si="313"/>
        <v>42312.874594907407</v>
      </c>
      <c r="L3373" s="14">
        <f t="shared" si="314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5"/>
        <v>1.385</v>
      </c>
      <c r="R3373" s="8">
        <f t="shared" si="316"/>
        <v>30.777777777777779</v>
      </c>
      <c r="S3373" t="str">
        <f t="shared" si="317"/>
        <v>theater</v>
      </c>
      <c r="T3373" t="str">
        <f t="shared" si="312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4">
        <f t="shared" si="313"/>
        <v>41855.548101851848</v>
      </c>
      <c r="L3374" s="14">
        <f t="shared" si="314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5"/>
        <v>1.0349999999999999</v>
      </c>
      <c r="R3374" s="8">
        <f t="shared" si="316"/>
        <v>38.333333333333336</v>
      </c>
      <c r="S3374" t="str">
        <f t="shared" si="317"/>
        <v>theater</v>
      </c>
      <c r="T3374" t="str">
        <f t="shared" si="312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4">
        <f t="shared" si="313"/>
        <v>42179.854629629626</v>
      </c>
      <c r="L3375" s="14">
        <f t="shared" si="314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5"/>
        <v>1.0024999999999999</v>
      </c>
      <c r="R3375" s="8">
        <f t="shared" si="316"/>
        <v>66.833333333333329</v>
      </c>
      <c r="S3375" t="str">
        <f t="shared" si="317"/>
        <v>theater</v>
      </c>
      <c r="T3375" t="str">
        <f t="shared" si="312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4">
        <f t="shared" si="313"/>
        <v>42275.731666666667</v>
      </c>
      <c r="L3376" s="14">
        <f t="shared" si="314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5"/>
        <v>1.0657142857142856</v>
      </c>
      <c r="R3376" s="8">
        <f t="shared" si="316"/>
        <v>71.730769230769226</v>
      </c>
      <c r="S3376" t="str">
        <f t="shared" si="317"/>
        <v>theater</v>
      </c>
      <c r="T3376" t="str">
        <f t="shared" si="312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4">
        <f t="shared" si="313"/>
        <v>41765.610798611109</v>
      </c>
      <c r="L3377" s="14">
        <f t="shared" si="314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5"/>
        <v>1</v>
      </c>
      <c r="R3377" s="8">
        <f t="shared" si="316"/>
        <v>176.47058823529412</v>
      </c>
      <c r="S3377" t="str">
        <f t="shared" si="317"/>
        <v>theater</v>
      </c>
      <c r="T3377" t="str">
        <f t="shared" si="312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4">
        <f t="shared" si="313"/>
        <v>42059.701319444444</v>
      </c>
      <c r="L3378" s="14">
        <f t="shared" si="314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5"/>
        <v>1.0001249999999999</v>
      </c>
      <c r="R3378" s="8">
        <f t="shared" si="316"/>
        <v>421.10526315789474</v>
      </c>
      <c r="S3378" t="str">
        <f t="shared" si="317"/>
        <v>theater</v>
      </c>
      <c r="T3378" t="str">
        <f t="shared" si="312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4">
        <f t="shared" si="313"/>
        <v>42053.732627314821</v>
      </c>
      <c r="L3379" s="14">
        <f t="shared" si="314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5"/>
        <v>1.0105</v>
      </c>
      <c r="R3379" s="8">
        <f t="shared" si="316"/>
        <v>104.98701298701299</v>
      </c>
      <c r="S3379" t="str">
        <f t="shared" si="317"/>
        <v>theater</v>
      </c>
      <c r="T3379" t="str">
        <f t="shared" si="312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4">
        <f t="shared" si="313"/>
        <v>41858.355393518519</v>
      </c>
      <c r="L3380" s="14">
        <f t="shared" si="314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5"/>
        <v>1.0763636363636364</v>
      </c>
      <c r="R3380" s="8">
        <f t="shared" si="316"/>
        <v>28.19047619047619</v>
      </c>
      <c r="S3380" t="str">
        <f t="shared" si="317"/>
        <v>theater</v>
      </c>
      <c r="T3380" t="str">
        <f t="shared" si="312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4">
        <f t="shared" si="313"/>
        <v>42225.513888888891</v>
      </c>
      <c r="L3381" s="14">
        <f t="shared" si="314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5"/>
        <v>1.0365</v>
      </c>
      <c r="R3381" s="8">
        <f t="shared" si="316"/>
        <v>54.55263157894737</v>
      </c>
      <c r="S3381" t="str">
        <f t="shared" si="317"/>
        <v>theater</v>
      </c>
      <c r="T3381" t="str">
        <f t="shared" si="312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4">
        <f t="shared" si="313"/>
        <v>41937.95344907407</v>
      </c>
      <c r="L3382" s="14">
        <f t="shared" si="314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5"/>
        <v>1.0443333333333333</v>
      </c>
      <c r="R3382" s="8">
        <f t="shared" si="316"/>
        <v>111.89285714285714</v>
      </c>
      <c r="S3382" t="str">
        <f t="shared" si="317"/>
        <v>theater</v>
      </c>
      <c r="T3382" t="str">
        <f t="shared" si="312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4">
        <f t="shared" si="313"/>
        <v>42044.184988425928</v>
      </c>
      <c r="L3383" s="14">
        <f t="shared" si="314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5"/>
        <v>1.0225</v>
      </c>
      <c r="R3383" s="8">
        <f t="shared" si="316"/>
        <v>85.208333333333329</v>
      </c>
      <c r="S3383" t="str">
        <f t="shared" si="317"/>
        <v>theater</v>
      </c>
      <c r="T3383" t="str">
        <f t="shared" si="312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4">
        <f t="shared" si="313"/>
        <v>42559.431203703702</v>
      </c>
      <c r="L3384" s="14">
        <f t="shared" si="314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5"/>
        <v>1.0074285714285713</v>
      </c>
      <c r="R3384" s="8">
        <f t="shared" si="316"/>
        <v>76.652173913043484</v>
      </c>
      <c r="S3384" t="str">
        <f t="shared" si="317"/>
        <v>theater</v>
      </c>
      <c r="T3384" t="str">
        <f t="shared" si="312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4">
        <f t="shared" si="313"/>
        <v>42524.782638888893</v>
      </c>
      <c r="L3385" s="14">
        <f t="shared" si="314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5"/>
        <v>1.1171428571428572</v>
      </c>
      <c r="R3385" s="8">
        <f t="shared" si="316"/>
        <v>65.166666666666671</v>
      </c>
      <c r="S3385" t="str">
        <f t="shared" si="317"/>
        <v>theater</v>
      </c>
      <c r="T3385" t="str">
        <f t="shared" si="312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4">
        <f t="shared" si="313"/>
        <v>42292.087592592594</v>
      </c>
      <c r="L3386" s="14">
        <f t="shared" si="314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5"/>
        <v>1.0001100000000001</v>
      </c>
      <c r="R3386" s="8">
        <f t="shared" si="316"/>
        <v>93.760312499999998</v>
      </c>
      <c r="S3386" t="str">
        <f t="shared" si="317"/>
        <v>theater</v>
      </c>
      <c r="T3386" t="str">
        <f t="shared" si="312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4">
        <f t="shared" si="313"/>
        <v>41953.8675</v>
      </c>
      <c r="L3387" s="14">
        <f t="shared" si="314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5"/>
        <v>1</v>
      </c>
      <c r="R3387" s="8">
        <f t="shared" si="316"/>
        <v>133.33333333333334</v>
      </c>
      <c r="S3387" t="str">
        <f t="shared" si="317"/>
        <v>theater</v>
      </c>
      <c r="T3387" t="str">
        <f t="shared" si="312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4">
        <f t="shared" si="313"/>
        <v>41946.644745370373</v>
      </c>
      <c r="L3388" s="14">
        <f t="shared" si="314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5"/>
        <v>1.05</v>
      </c>
      <c r="R3388" s="8">
        <f t="shared" si="316"/>
        <v>51.219512195121951</v>
      </c>
      <c r="S3388" t="str">
        <f t="shared" si="317"/>
        <v>theater</v>
      </c>
      <c r="T3388" t="str">
        <f t="shared" si="312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4">
        <f t="shared" si="313"/>
        <v>41947.762592592589</v>
      </c>
      <c r="L3389" s="14">
        <f t="shared" si="314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5"/>
        <v>1.1686666666666667</v>
      </c>
      <c r="R3389" s="8">
        <f t="shared" si="316"/>
        <v>100.17142857142858</v>
      </c>
      <c r="S3389" t="str">
        <f t="shared" si="317"/>
        <v>theater</v>
      </c>
      <c r="T3389" t="str">
        <f t="shared" si="312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4">
        <f t="shared" si="313"/>
        <v>42143.461122685185</v>
      </c>
      <c r="L3390" s="14">
        <f t="shared" si="314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5"/>
        <v>1.038</v>
      </c>
      <c r="R3390" s="8">
        <f t="shared" si="316"/>
        <v>34.6</v>
      </c>
      <c r="S3390" t="str">
        <f t="shared" si="317"/>
        <v>theater</v>
      </c>
      <c r="T3390" t="str">
        <f t="shared" si="312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4">
        <f t="shared" si="313"/>
        <v>42494.563449074078</v>
      </c>
      <c r="L3391" s="14">
        <f t="shared" si="314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5"/>
        <v>1.145</v>
      </c>
      <c r="R3391" s="8">
        <f t="shared" si="316"/>
        <v>184.67741935483872</v>
      </c>
      <c r="S3391" t="str">
        <f t="shared" si="317"/>
        <v>theater</v>
      </c>
      <c r="T3391" t="str">
        <f t="shared" si="312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4">
        <f t="shared" si="313"/>
        <v>41815.774826388886</v>
      </c>
      <c r="L3392" s="14">
        <f t="shared" si="314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5"/>
        <v>1.024</v>
      </c>
      <c r="R3392" s="8">
        <f t="shared" si="316"/>
        <v>69.818181818181813</v>
      </c>
      <c r="S3392" t="str">
        <f t="shared" si="317"/>
        <v>theater</v>
      </c>
      <c r="T3392" t="str">
        <f t="shared" si="312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4">
        <f t="shared" si="313"/>
        <v>41830.545694444445</v>
      </c>
      <c r="L3393" s="14">
        <f t="shared" si="314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5"/>
        <v>2.23</v>
      </c>
      <c r="R3393" s="8">
        <f t="shared" si="316"/>
        <v>61.944444444444443</v>
      </c>
      <c r="S3393" t="str">
        <f t="shared" si="317"/>
        <v>theater</v>
      </c>
      <c r="T3393" t="str">
        <f t="shared" si="312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4">
        <f t="shared" si="313"/>
        <v>42446.845543981486</v>
      </c>
      <c r="L3394" s="14">
        <f t="shared" si="314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315"/>
        <v>1</v>
      </c>
      <c r="R3394" s="8">
        <f t="shared" si="316"/>
        <v>41.666666666666664</v>
      </c>
      <c r="S3394" t="str">
        <f t="shared" si="317"/>
        <v>theater</v>
      </c>
      <c r="T3394" t="str">
        <f t="shared" ref="T3394:T3457" si="318">RIGHT(P3394,LEN(P3394)-FIND("/",P3394))</f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4">
        <f t="shared" ref="K3395:K3458" si="319">(((J3395/60)/60)/24)+DATE(1970,1,1)</f>
        <v>41923.921643518523</v>
      </c>
      <c r="L3395" s="14">
        <f t="shared" ref="L3395:L3458" si="320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321">E3395/D3395</f>
        <v>1.0580000000000001</v>
      </c>
      <c r="R3395" s="8">
        <f t="shared" ref="R3395:R3458" si="322">E3395/N3395</f>
        <v>36.06818181818182</v>
      </c>
      <c r="S3395" t="str">
        <f t="shared" ref="S3395:S3458" si="323">LEFT(P3395,FIND("/",P3395)-1)</f>
        <v>theater</v>
      </c>
      <c r="T3395" t="str">
        <f t="shared" si="318"/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4">
        <f t="shared" si="319"/>
        <v>41817.59542824074</v>
      </c>
      <c r="L3396" s="14">
        <f t="shared" si="320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21"/>
        <v>1.4236363636363636</v>
      </c>
      <c r="R3396" s="8">
        <f t="shared" si="322"/>
        <v>29</v>
      </c>
      <c r="S3396" t="str">
        <f t="shared" si="323"/>
        <v>theater</v>
      </c>
      <c r="T3396" t="str">
        <f t="shared" si="318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4">
        <f t="shared" si="319"/>
        <v>42140.712314814817</v>
      </c>
      <c r="L3397" s="14">
        <f t="shared" si="320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21"/>
        <v>1.84</v>
      </c>
      <c r="R3397" s="8">
        <f t="shared" si="322"/>
        <v>24.210526315789473</v>
      </c>
      <c r="S3397" t="str">
        <f t="shared" si="323"/>
        <v>theater</v>
      </c>
      <c r="T3397" t="str">
        <f t="shared" si="318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4">
        <f t="shared" si="319"/>
        <v>41764.44663194444</v>
      </c>
      <c r="L3398" s="14">
        <f t="shared" si="320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21"/>
        <v>1.0433333333333332</v>
      </c>
      <c r="R3398" s="8">
        <f t="shared" si="322"/>
        <v>55.892857142857146</v>
      </c>
      <c r="S3398" t="str">
        <f t="shared" si="323"/>
        <v>theater</v>
      </c>
      <c r="T3398" t="str">
        <f t="shared" si="318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4">
        <f t="shared" si="319"/>
        <v>42378.478344907402</v>
      </c>
      <c r="L3399" s="14">
        <f t="shared" si="320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21"/>
        <v>1.1200000000000001</v>
      </c>
      <c r="R3399" s="8">
        <f t="shared" si="322"/>
        <v>11.666666666666666</v>
      </c>
      <c r="S3399" t="str">
        <f t="shared" si="323"/>
        <v>theater</v>
      </c>
      <c r="T3399" t="str">
        <f t="shared" si="318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4">
        <f t="shared" si="319"/>
        <v>41941.75203703704</v>
      </c>
      <c r="L3400" s="14">
        <f t="shared" si="320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21"/>
        <v>1.1107499999999999</v>
      </c>
      <c r="R3400" s="8">
        <f t="shared" si="322"/>
        <v>68.353846153846149</v>
      </c>
      <c r="S3400" t="str">
        <f t="shared" si="323"/>
        <v>theater</v>
      </c>
      <c r="T3400" t="str">
        <f t="shared" si="318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4">
        <f t="shared" si="319"/>
        <v>42026.920428240745</v>
      </c>
      <c r="L3401" s="14">
        <f t="shared" si="320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21"/>
        <v>1.0375000000000001</v>
      </c>
      <c r="R3401" s="8">
        <f t="shared" si="322"/>
        <v>27.065217391304348</v>
      </c>
      <c r="S3401" t="str">
        <f t="shared" si="323"/>
        <v>theater</v>
      </c>
      <c r="T3401" t="str">
        <f t="shared" si="318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4">
        <f t="shared" si="319"/>
        <v>41834.953865740739</v>
      </c>
      <c r="L3402" s="14">
        <f t="shared" si="320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21"/>
        <v>1.0041</v>
      </c>
      <c r="R3402" s="8">
        <f t="shared" si="322"/>
        <v>118.12941176470588</v>
      </c>
      <c r="S3402" t="str">
        <f t="shared" si="323"/>
        <v>theater</v>
      </c>
      <c r="T3402" t="str">
        <f t="shared" si="318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4">
        <f t="shared" si="319"/>
        <v>42193.723912037036</v>
      </c>
      <c r="L3403" s="14">
        <f t="shared" si="320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21"/>
        <v>1.0186206896551724</v>
      </c>
      <c r="R3403" s="8">
        <f t="shared" si="322"/>
        <v>44.757575757575758</v>
      </c>
      <c r="S3403" t="str">
        <f t="shared" si="323"/>
        <v>theater</v>
      </c>
      <c r="T3403" t="str">
        <f t="shared" si="318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4">
        <f t="shared" si="319"/>
        <v>42290.61855324074</v>
      </c>
      <c r="L3404" s="14">
        <f t="shared" si="320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21"/>
        <v>1.0976666666666666</v>
      </c>
      <c r="R3404" s="8">
        <f t="shared" si="322"/>
        <v>99.787878787878782</v>
      </c>
      <c r="S3404" t="str">
        <f t="shared" si="323"/>
        <v>theater</v>
      </c>
      <c r="T3404" t="str">
        <f t="shared" si="318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4">
        <f t="shared" si="319"/>
        <v>42150.462083333332</v>
      </c>
      <c r="L3405" s="14">
        <f t="shared" si="320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21"/>
        <v>1</v>
      </c>
      <c r="R3405" s="8">
        <f t="shared" si="322"/>
        <v>117.64705882352941</v>
      </c>
      <c r="S3405" t="str">
        <f t="shared" si="323"/>
        <v>theater</v>
      </c>
      <c r="T3405" t="str">
        <f t="shared" si="318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4">
        <f t="shared" si="319"/>
        <v>42152.503495370373</v>
      </c>
      <c r="L3406" s="14">
        <f t="shared" si="320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21"/>
        <v>1.22</v>
      </c>
      <c r="R3406" s="8">
        <f t="shared" si="322"/>
        <v>203.33333333333334</v>
      </c>
      <c r="S3406" t="str">
        <f t="shared" si="323"/>
        <v>theater</v>
      </c>
      <c r="T3406" t="str">
        <f t="shared" si="318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4">
        <f t="shared" si="319"/>
        <v>42410.017199074078</v>
      </c>
      <c r="L3407" s="14">
        <f t="shared" si="320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21"/>
        <v>1.3757142857142857</v>
      </c>
      <c r="R3407" s="8">
        <f t="shared" si="322"/>
        <v>28.323529411764707</v>
      </c>
      <c r="S3407" t="str">
        <f t="shared" si="323"/>
        <v>theater</v>
      </c>
      <c r="T3407" t="str">
        <f t="shared" si="318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4">
        <f t="shared" si="319"/>
        <v>41791.492777777778</v>
      </c>
      <c r="L3408" s="14">
        <f t="shared" si="320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21"/>
        <v>1.0031000000000001</v>
      </c>
      <c r="R3408" s="8">
        <f t="shared" si="322"/>
        <v>110.23076923076923</v>
      </c>
      <c r="S3408" t="str">
        <f t="shared" si="323"/>
        <v>theater</v>
      </c>
      <c r="T3408" t="str">
        <f t="shared" si="318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4">
        <f t="shared" si="319"/>
        <v>41796.422326388885</v>
      </c>
      <c r="L3409" s="14">
        <f t="shared" si="320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21"/>
        <v>1.071</v>
      </c>
      <c r="R3409" s="8">
        <f t="shared" si="322"/>
        <v>31.970149253731343</v>
      </c>
      <c r="S3409" t="str">
        <f t="shared" si="323"/>
        <v>theater</v>
      </c>
      <c r="T3409" t="str">
        <f t="shared" si="318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4">
        <f t="shared" si="319"/>
        <v>41808.991944444446</v>
      </c>
      <c r="L3410" s="14">
        <f t="shared" si="320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21"/>
        <v>2.11</v>
      </c>
      <c r="R3410" s="8">
        <f t="shared" si="322"/>
        <v>58.611111111111114</v>
      </c>
      <c r="S3410" t="str">
        <f t="shared" si="323"/>
        <v>theater</v>
      </c>
      <c r="T3410" t="str">
        <f t="shared" si="318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4">
        <f t="shared" si="319"/>
        <v>42544.814328703709</v>
      </c>
      <c r="L3411" s="14">
        <f t="shared" si="320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21"/>
        <v>1.236</v>
      </c>
      <c r="R3411" s="8">
        <f t="shared" si="322"/>
        <v>29.428571428571427</v>
      </c>
      <c r="S3411" t="str">
        <f t="shared" si="323"/>
        <v>theater</v>
      </c>
      <c r="T3411" t="str">
        <f t="shared" si="318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4">
        <f t="shared" si="319"/>
        <v>42500.041550925926</v>
      </c>
      <c r="L3412" s="14">
        <f t="shared" si="320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21"/>
        <v>1.085</v>
      </c>
      <c r="R3412" s="8">
        <f t="shared" si="322"/>
        <v>81.375</v>
      </c>
      <c r="S3412" t="str">
        <f t="shared" si="323"/>
        <v>theater</v>
      </c>
      <c r="T3412" t="str">
        <f t="shared" si="318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4">
        <f t="shared" si="319"/>
        <v>42265.022824074069</v>
      </c>
      <c r="L3413" s="14">
        <f t="shared" si="320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21"/>
        <v>1.0356666666666667</v>
      </c>
      <c r="R3413" s="8">
        <f t="shared" si="322"/>
        <v>199.16666666666666</v>
      </c>
      <c r="S3413" t="str">
        <f t="shared" si="323"/>
        <v>theater</v>
      </c>
      <c r="T3413" t="str">
        <f t="shared" si="318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4">
        <f t="shared" si="319"/>
        <v>41879.959050925929</v>
      </c>
      <c r="L3414" s="14">
        <f t="shared" si="320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21"/>
        <v>1</v>
      </c>
      <c r="R3414" s="8">
        <f t="shared" si="322"/>
        <v>115.38461538461539</v>
      </c>
      <c r="S3414" t="str">
        <f t="shared" si="323"/>
        <v>theater</v>
      </c>
      <c r="T3414" t="str">
        <f t="shared" si="318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4">
        <f t="shared" si="319"/>
        <v>42053.733078703706</v>
      </c>
      <c r="L3415" s="14">
        <f t="shared" si="320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21"/>
        <v>1.3</v>
      </c>
      <c r="R3415" s="8">
        <f t="shared" si="322"/>
        <v>46.428571428571431</v>
      </c>
      <c r="S3415" t="str">
        <f t="shared" si="323"/>
        <v>theater</v>
      </c>
      <c r="T3415" t="str">
        <f t="shared" si="318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4">
        <f t="shared" si="319"/>
        <v>42675.832465277781</v>
      </c>
      <c r="L3416" s="14">
        <f t="shared" si="320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21"/>
        <v>1.0349999999999999</v>
      </c>
      <c r="R3416" s="8">
        <f t="shared" si="322"/>
        <v>70.568181818181813</v>
      </c>
      <c r="S3416" t="str">
        <f t="shared" si="323"/>
        <v>theater</v>
      </c>
      <c r="T3416" t="str">
        <f t="shared" si="318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4">
        <f t="shared" si="319"/>
        <v>42467.144166666665</v>
      </c>
      <c r="L3417" s="14">
        <f t="shared" si="320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21"/>
        <v>1</v>
      </c>
      <c r="R3417" s="8">
        <f t="shared" si="322"/>
        <v>22.222222222222221</v>
      </c>
      <c r="S3417" t="str">
        <f t="shared" si="323"/>
        <v>theater</v>
      </c>
      <c r="T3417" t="str">
        <f t="shared" si="318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4">
        <f t="shared" si="319"/>
        <v>42089.412557870368</v>
      </c>
      <c r="L3418" s="14">
        <f t="shared" si="320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21"/>
        <v>1.196</v>
      </c>
      <c r="R3418" s="8">
        <f t="shared" si="322"/>
        <v>159.46666666666667</v>
      </c>
      <c r="S3418" t="str">
        <f t="shared" si="323"/>
        <v>theater</v>
      </c>
      <c r="T3418" t="str">
        <f t="shared" si="318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4">
        <f t="shared" si="319"/>
        <v>41894.91375</v>
      </c>
      <c r="L3419" s="14">
        <f t="shared" si="320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21"/>
        <v>1.0000058823529412</v>
      </c>
      <c r="R3419" s="8">
        <f t="shared" si="322"/>
        <v>37.777999999999999</v>
      </c>
      <c r="S3419" t="str">
        <f t="shared" si="323"/>
        <v>theater</v>
      </c>
      <c r="T3419" t="str">
        <f t="shared" si="318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4">
        <f t="shared" si="319"/>
        <v>41752.83457175926</v>
      </c>
      <c r="L3420" s="14">
        <f t="shared" si="320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21"/>
        <v>1.00875</v>
      </c>
      <c r="R3420" s="8">
        <f t="shared" si="322"/>
        <v>72.053571428571431</v>
      </c>
      <c r="S3420" t="str">
        <f t="shared" si="323"/>
        <v>theater</v>
      </c>
      <c r="T3420" t="str">
        <f t="shared" si="318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4">
        <f t="shared" si="319"/>
        <v>42448.821585648147</v>
      </c>
      <c r="L3421" s="14">
        <f t="shared" si="320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21"/>
        <v>1.0654545454545454</v>
      </c>
      <c r="R3421" s="8">
        <f t="shared" si="322"/>
        <v>63.695652173913047</v>
      </c>
      <c r="S3421" t="str">
        <f t="shared" si="323"/>
        <v>theater</v>
      </c>
      <c r="T3421" t="str">
        <f t="shared" si="318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4">
        <f t="shared" si="319"/>
        <v>42405.090300925927</v>
      </c>
      <c r="L3422" s="14">
        <f t="shared" si="320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21"/>
        <v>1.38</v>
      </c>
      <c r="R3422" s="8">
        <f t="shared" si="322"/>
        <v>28.411764705882351</v>
      </c>
      <c r="S3422" t="str">
        <f t="shared" si="323"/>
        <v>theater</v>
      </c>
      <c r="T3422" t="str">
        <f t="shared" si="318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4">
        <f t="shared" si="319"/>
        <v>42037.791238425925</v>
      </c>
      <c r="L3423" s="14">
        <f t="shared" si="320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21"/>
        <v>1.0115000000000001</v>
      </c>
      <c r="R3423" s="8">
        <f t="shared" si="322"/>
        <v>103.21428571428571</v>
      </c>
      <c r="S3423" t="str">
        <f t="shared" si="323"/>
        <v>theater</v>
      </c>
      <c r="T3423" t="str">
        <f t="shared" si="318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4">
        <f t="shared" si="319"/>
        <v>42323.562222222223</v>
      </c>
      <c r="L3424" s="14">
        <f t="shared" si="320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21"/>
        <v>1.091</v>
      </c>
      <c r="R3424" s="8">
        <f t="shared" si="322"/>
        <v>71.152173913043484</v>
      </c>
      <c r="S3424" t="str">
        <f t="shared" si="323"/>
        <v>theater</v>
      </c>
      <c r="T3424" t="str">
        <f t="shared" si="318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4">
        <f t="shared" si="319"/>
        <v>42088.911354166667</v>
      </c>
      <c r="L3425" s="14">
        <f t="shared" si="320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21"/>
        <v>1.4</v>
      </c>
      <c r="R3425" s="8">
        <f t="shared" si="322"/>
        <v>35</v>
      </c>
      <c r="S3425" t="str">
        <f t="shared" si="323"/>
        <v>theater</v>
      </c>
      <c r="T3425" t="str">
        <f t="shared" si="318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4">
        <f t="shared" si="319"/>
        <v>42018.676898148144</v>
      </c>
      <c r="L3426" s="14">
        <f t="shared" si="320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21"/>
        <v>1.0358333333333334</v>
      </c>
      <c r="R3426" s="8">
        <f t="shared" si="322"/>
        <v>81.776315789473685</v>
      </c>
      <c r="S3426" t="str">
        <f t="shared" si="323"/>
        <v>theater</v>
      </c>
      <c r="T3426" t="str">
        <f t="shared" si="318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4">
        <f t="shared" si="319"/>
        <v>41884.617314814815</v>
      </c>
      <c r="L3427" s="14">
        <f t="shared" si="320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21"/>
        <v>1.0297033333333332</v>
      </c>
      <c r="R3427" s="8">
        <f t="shared" si="322"/>
        <v>297.02980769230766</v>
      </c>
      <c r="S3427" t="str">
        <f t="shared" si="323"/>
        <v>theater</v>
      </c>
      <c r="T3427" t="str">
        <f t="shared" si="318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4">
        <f t="shared" si="319"/>
        <v>41884.056747685187</v>
      </c>
      <c r="L3428" s="14">
        <f t="shared" si="320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21"/>
        <v>1.0813333333333333</v>
      </c>
      <c r="R3428" s="8">
        <f t="shared" si="322"/>
        <v>46.609195402298852</v>
      </c>
      <c r="S3428" t="str">
        <f t="shared" si="323"/>
        <v>theater</v>
      </c>
      <c r="T3428" t="str">
        <f t="shared" si="318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4">
        <f t="shared" si="319"/>
        <v>41792.645277777774</v>
      </c>
      <c r="L3429" s="14">
        <f t="shared" si="320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21"/>
        <v>1</v>
      </c>
      <c r="R3429" s="8">
        <f t="shared" si="322"/>
        <v>51.724137931034484</v>
      </c>
      <c r="S3429" t="str">
        <f t="shared" si="323"/>
        <v>theater</v>
      </c>
      <c r="T3429" t="str">
        <f t="shared" si="318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4">
        <f t="shared" si="319"/>
        <v>42038.720451388886</v>
      </c>
      <c r="L3430" s="14">
        <f t="shared" si="320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21"/>
        <v>1.0275000000000001</v>
      </c>
      <c r="R3430" s="8">
        <f t="shared" si="322"/>
        <v>40.294117647058826</v>
      </c>
      <c r="S3430" t="str">
        <f t="shared" si="323"/>
        <v>theater</v>
      </c>
      <c r="T3430" t="str">
        <f t="shared" si="318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4">
        <f t="shared" si="319"/>
        <v>42662.021539351852</v>
      </c>
      <c r="L3431" s="14">
        <f t="shared" si="320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21"/>
        <v>1.3</v>
      </c>
      <c r="R3431" s="8">
        <f t="shared" si="322"/>
        <v>16.25</v>
      </c>
      <c r="S3431" t="str">
        <f t="shared" si="323"/>
        <v>theater</v>
      </c>
      <c r="T3431" t="str">
        <f t="shared" si="318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4">
        <f t="shared" si="319"/>
        <v>41820.945613425924</v>
      </c>
      <c r="L3432" s="14">
        <f t="shared" si="320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21"/>
        <v>1.0854949999999999</v>
      </c>
      <c r="R3432" s="8">
        <f t="shared" si="322"/>
        <v>30.152638888888887</v>
      </c>
      <c r="S3432" t="str">
        <f t="shared" si="323"/>
        <v>theater</v>
      </c>
      <c r="T3432" t="str">
        <f t="shared" si="318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4">
        <f t="shared" si="319"/>
        <v>41839.730937500004</v>
      </c>
      <c r="L3433" s="14">
        <f t="shared" si="320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21"/>
        <v>1</v>
      </c>
      <c r="R3433" s="8">
        <f t="shared" si="322"/>
        <v>95.238095238095241</v>
      </c>
      <c r="S3433" t="str">
        <f t="shared" si="323"/>
        <v>theater</v>
      </c>
      <c r="T3433" t="str">
        <f t="shared" si="318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4">
        <f t="shared" si="319"/>
        <v>42380.581180555557</v>
      </c>
      <c r="L3434" s="14">
        <f t="shared" si="320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21"/>
        <v>1.0965</v>
      </c>
      <c r="R3434" s="8">
        <f t="shared" si="322"/>
        <v>52.214285714285715</v>
      </c>
      <c r="S3434" t="str">
        <f t="shared" si="323"/>
        <v>theater</v>
      </c>
      <c r="T3434" t="str">
        <f t="shared" si="318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4">
        <f t="shared" si="319"/>
        <v>41776.063136574077</v>
      </c>
      <c r="L3435" s="14">
        <f t="shared" si="320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21"/>
        <v>1.0026315789473683</v>
      </c>
      <c r="R3435" s="8">
        <f t="shared" si="322"/>
        <v>134.1549295774648</v>
      </c>
      <c r="S3435" t="str">
        <f t="shared" si="323"/>
        <v>theater</v>
      </c>
      <c r="T3435" t="str">
        <f t="shared" si="318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4">
        <f t="shared" si="319"/>
        <v>41800.380428240744</v>
      </c>
      <c r="L3436" s="14">
        <f t="shared" si="320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21"/>
        <v>1.0555000000000001</v>
      </c>
      <c r="R3436" s="8">
        <f t="shared" si="322"/>
        <v>62.827380952380949</v>
      </c>
      <c r="S3436" t="str">
        <f t="shared" si="323"/>
        <v>theater</v>
      </c>
      <c r="T3436" t="str">
        <f t="shared" si="318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4">
        <f t="shared" si="319"/>
        <v>42572.61681712963</v>
      </c>
      <c r="L3437" s="14">
        <f t="shared" si="320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21"/>
        <v>1.1200000000000001</v>
      </c>
      <c r="R3437" s="8">
        <f t="shared" si="322"/>
        <v>58.94736842105263</v>
      </c>
      <c r="S3437" t="str">
        <f t="shared" si="323"/>
        <v>theater</v>
      </c>
      <c r="T3437" t="str">
        <f t="shared" si="318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4">
        <f t="shared" si="319"/>
        <v>41851.541585648149</v>
      </c>
      <c r="L3438" s="14">
        <f t="shared" si="320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21"/>
        <v>1.0589999999999999</v>
      </c>
      <c r="R3438" s="8">
        <f t="shared" si="322"/>
        <v>143.1081081081081</v>
      </c>
      <c r="S3438" t="str">
        <f t="shared" si="323"/>
        <v>theater</v>
      </c>
      <c r="T3438" t="str">
        <f t="shared" si="318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4">
        <f t="shared" si="319"/>
        <v>42205.710879629631</v>
      </c>
      <c r="L3439" s="14">
        <f t="shared" si="320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21"/>
        <v>1.01</v>
      </c>
      <c r="R3439" s="8">
        <f t="shared" si="322"/>
        <v>84.166666666666671</v>
      </c>
      <c r="S3439" t="str">
        <f t="shared" si="323"/>
        <v>theater</v>
      </c>
      <c r="T3439" t="str">
        <f t="shared" si="318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4">
        <f t="shared" si="319"/>
        <v>42100.927858796291</v>
      </c>
      <c r="L3440" s="14">
        <f t="shared" si="320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21"/>
        <v>1.042</v>
      </c>
      <c r="R3440" s="8">
        <f t="shared" si="322"/>
        <v>186.07142857142858</v>
      </c>
      <c r="S3440" t="str">
        <f t="shared" si="323"/>
        <v>theater</v>
      </c>
      <c r="T3440" t="str">
        <f t="shared" si="318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4">
        <f t="shared" si="319"/>
        <v>42374.911226851851</v>
      </c>
      <c r="L3441" s="14">
        <f t="shared" si="320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21"/>
        <v>1.3467833333333334</v>
      </c>
      <c r="R3441" s="8">
        <f t="shared" si="322"/>
        <v>89.785555555555561</v>
      </c>
      <c r="S3441" t="str">
        <f t="shared" si="323"/>
        <v>theater</v>
      </c>
      <c r="T3441" t="str">
        <f t="shared" si="318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4">
        <f t="shared" si="319"/>
        <v>41809.12300925926</v>
      </c>
      <c r="L3442" s="14">
        <f t="shared" si="320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21"/>
        <v>1.052184</v>
      </c>
      <c r="R3442" s="8">
        <f t="shared" si="322"/>
        <v>64.157560975609755</v>
      </c>
      <c r="S3442" t="str">
        <f t="shared" si="323"/>
        <v>theater</v>
      </c>
      <c r="T3442" t="str">
        <f t="shared" si="318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4">
        <f t="shared" si="319"/>
        <v>42294.429641203707</v>
      </c>
      <c r="L3443" s="14">
        <f t="shared" si="320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21"/>
        <v>1.026</v>
      </c>
      <c r="R3443" s="8">
        <f t="shared" si="322"/>
        <v>59.651162790697676</v>
      </c>
      <c r="S3443" t="str">
        <f t="shared" si="323"/>
        <v>theater</v>
      </c>
      <c r="T3443" t="str">
        <f t="shared" si="318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4">
        <f t="shared" si="319"/>
        <v>42124.841111111105</v>
      </c>
      <c r="L3444" s="14">
        <f t="shared" si="320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21"/>
        <v>1</v>
      </c>
      <c r="R3444" s="8">
        <f t="shared" si="322"/>
        <v>31.25</v>
      </c>
      <c r="S3444" t="str">
        <f t="shared" si="323"/>
        <v>theater</v>
      </c>
      <c r="T3444" t="str">
        <f t="shared" si="318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4">
        <f t="shared" si="319"/>
        <v>41861.524837962963</v>
      </c>
      <c r="L3445" s="14">
        <f t="shared" si="320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21"/>
        <v>1.855</v>
      </c>
      <c r="R3445" s="8">
        <f t="shared" si="322"/>
        <v>41.222222222222221</v>
      </c>
      <c r="S3445" t="str">
        <f t="shared" si="323"/>
        <v>theater</v>
      </c>
      <c r="T3445" t="str">
        <f t="shared" si="318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4">
        <f t="shared" si="319"/>
        <v>42521.291504629626</v>
      </c>
      <c r="L3446" s="14">
        <f t="shared" si="320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21"/>
        <v>2.89</v>
      </c>
      <c r="R3446" s="8">
        <f t="shared" si="322"/>
        <v>43.35</v>
      </c>
      <c r="S3446" t="str">
        <f t="shared" si="323"/>
        <v>theater</v>
      </c>
      <c r="T3446" t="str">
        <f t="shared" si="318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4">
        <f t="shared" si="319"/>
        <v>42272.530509259261</v>
      </c>
      <c r="L3447" s="14">
        <f t="shared" si="320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21"/>
        <v>1</v>
      </c>
      <c r="R3447" s="8">
        <f t="shared" si="322"/>
        <v>64.516129032258064</v>
      </c>
      <c r="S3447" t="str">
        <f t="shared" si="323"/>
        <v>theater</v>
      </c>
      <c r="T3447" t="str">
        <f t="shared" si="318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4">
        <f t="shared" si="319"/>
        <v>42016.832465277781</v>
      </c>
      <c r="L3448" s="14">
        <f t="shared" si="320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21"/>
        <v>1.0820000000000001</v>
      </c>
      <c r="R3448" s="8">
        <f t="shared" si="322"/>
        <v>43.28</v>
      </c>
      <c r="S3448" t="str">
        <f t="shared" si="323"/>
        <v>theater</v>
      </c>
      <c r="T3448" t="str">
        <f t="shared" si="318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4">
        <f t="shared" si="319"/>
        <v>42402.889027777783</v>
      </c>
      <c r="L3449" s="14">
        <f t="shared" si="320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21"/>
        <v>1.0780000000000001</v>
      </c>
      <c r="R3449" s="8">
        <f t="shared" si="322"/>
        <v>77</v>
      </c>
      <c r="S3449" t="str">
        <f t="shared" si="323"/>
        <v>theater</v>
      </c>
      <c r="T3449" t="str">
        <f t="shared" si="318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4">
        <f t="shared" si="319"/>
        <v>41960.119085648148</v>
      </c>
      <c r="L3450" s="14">
        <f t="shared" si="320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21"/>
        <v>1.0976190476190477</v>
      </c>
      <c r="R3450" s="8">
        <f t="shared" si="322"/>
        <v>51.222222222222221</v>
      </c>
      <c r="S3450" t="str">
        <f t="shared" si="323"/>
        <v>theater</v>
      </c>
      <c r="T3450" t="str">
        <f t="shared" si="318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4">
        <f t="shared" si="319"/>
        <v>42532.052523148144</v>
      </c>
      <c r="L3451" s="14">
        <f t="shared" si="320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21"/>
        <v>1.70625</v>
      </c>
      <c r="R3451" s="8">
        <f t="shared" si="322"/>
        <v>68.25</v>
      </c>
      <c r="S3451" t="str">
        <f t="shared" si="323"/>
        <v>theater</v>
      </c>
      <c r="T3451" t="str">
        <f t="shared" si="318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4">
        <f t="shared" si="319"/>
        <v>42036.704525462963</v>
      </c>
      <c r="L3452" s="14">
        <f t="shared" si="320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21"/>
        <v>1.52</v>
      </c>
      <c r="R3452" s="8">
        <f t="shared" si="322"/>
        <v>19.487179487179485</v>
      </c>
      <c r="S3452" t="str">
        <f t="shared" si="323"/>
        <v>theater</v>
      </c>
      <c r="T3452" t="str">
        <f t="shared" si="318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4">
        <f t="shared" si="319"/>
        <v>42088.723692129628</v>
      </c>
      <c r="L3453" s="14">
        <f t="shared" si="320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21"/>
        <v>1.0123076923076924</v>
      </c>
      <c r="R3453" s="8">
        <f t="shared" si="322"/>
        <v>41.125</v>
      </c>
      <c r="S3453" t="str">
        <f t="shared" si="323"/>
        <v>theater</v>
      </c>
      <c r="T3453" t="str">
        <f t="shared" si="318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4">
        <f t="shared" si="319"/>
        <v>41820.639189814814</v>
      </c>
      <c r="L3454" s="14">
        <f t="shared" si="320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21"/>
        <v>1.532</v>
      </c>
      <c r="R3454" s="8">
        <f t="shared" si="322"/>
        <v>41.405405405405403</v>
      </c>
      <c r="S3454" t="str">
        <f t="shared" si="323"/>
        <v>theater</v>
      </c>
      <c r="T3454" t="str">
        <f t="shared" si="318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4">
        <f t="shared" si="319"/>
        <v>42535.97865740741</v>
      </c>
      <c r="L3455" s="14">
        <f t="shared" si="320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21"/>
        <v>1.2833333333333334</v>
      </c>
      <c r="R3455" s="8">
        <f t="shared" si="322"/>
        <v>27.5</v>
      </c>
      <c r="S3455" t="str">
        <f t="shared" si="323"/>
        <v>theater</v>
      </c>
      <c r="T3455" t="str">
        <f t="shared" si="318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4">
        <f t="shared" si="319"/>
        <v>41821.698599537034</v>
      </c>
      <c r="L3456" s="14">
        <f t="shared" si="320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21"/>
        <v>1.0071428571428571</v>
      </c>
      <c r="R3456" s="8">
        <f t="shared" si="322"/>
        <v>33.571428571428569</v>
      </c>
      <c r="S3456" t="str">
        <f t="shared" si="323"/>
        <v>theater</v>
      </c>
      <c r="T3456" t="str">
        <f t="shared" si="318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4">
        <f t="shared" si="319"/>
        <v>42626.7503125</v>
      </c>
      <c r="L3457" s="14">
        <f t="shared" si="320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21"/>
        <v>1.0065</v>
      </c>
      <c r="R3457" s="8">
        <f t="shared" si="322"/>
        <v>145.86956521739131</v>
      </c>
      <c r="S3457" t="str">
        <f t="shared" si="323"/>
        <v>theater</v>
      </c>
      <c r="T3457" t="str">
        <f t="shared" si="318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4">
        <f t="shared" si="319"/>
        <v>41821.205636574072</v>
      </c>
      <c r="L3458" s="14">
        <f t="shared" si="320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321"/>
        <v>1.913</v>
      </c>
      <c r="R3458" s="8">
        <f t="shared" si="322"/>
        <v>358.6875</v>
      </c>
      <c r="S3458" t="str">
        <f t="shared" si="323"/>
        <v>theater</v>
      </c>
      <c r="T3458" t="str">
        <f t="shared" ref="T3458:T3521" si="324">RIGHT(P3458,LEN(P3458)-FIND("/",P3458))</f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4">
        <f t="shared" ref="K3459:K3522" si="325">(((J3459/60)/60)/24)+DATE(1970,1,1)</f>
        <v>42016.706678240742</v>
      </c>
      <c r="L3459" s="14">
        <f t="shared" ref="L3459:L3522" si="326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327">E3459/D3459</f>
        <v>1.4019999999999999</v>
      </c>
      <c r="R3459" s="8">
        <f t="shared" ref="R3459:R3522" si="328">E3459/N3459</f>
        <v>50.981818181818184</v>
      </c>
      <c r="S3459" t="str">
        <f t="shared" ref="S3459:S3522" si="329">LEFT(P3459,FIND("/",P3459)-1)</f>
        <v>theater</v>
      </c>
      <c r="T3459" t="str">
        <f t="shared" si="324"/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4">
        <f t="shared" si="325"/>
        <v>42011.202581018515</v>
      </c>
      <c r="L3460" s="14">
        <f t="shared" si="326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7"/>
        <v>1.2433537832310839</v>
      </c>
      <c r="R3460" s="8">
        <f t="shared" si="328"/>
        <v>45.037037037037038</v>
      </c>
      <c r="S3460" t="str">
        <f t="shared" si="329"/>
        <v>theater</v>
      </c>
      <c r="T3460" t="str">
        <f t="shared" si="324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4">
        <f t="shared" si="325"/>
        <v>42480.479861111111</v>
      </c>
      <c r="L3461" s="14">
        <f t="shared" si="326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7"/>
        <v>1.262</v>
      </c>
      <c r="R3461" s="8">
        <f t="shared" si="328"/>
        <v>17.527777777777779</v>
      </c>
      <c r="S3461" t="str">
        <f t="shared" si="329"/>
        <v>theater</v>
      </c>
      <c r="T3461" t="str">
        <f t="shared" si="324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4">
        <f t="shared" si="325"/>
        <v>41852.527222222219</v>
      </c>
      <c r="L3462" s="14">
        <f t="shared" si="326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7"/>
        <v>1.9</v>
      </c>
      <c r="R3462" s="8">
        <f t="shared" si="328"/>
        <v>50</v>
      </c>
      <c r="S3462" t="str">
        <f t="shared" si="329"/>
        <v>theater</v>
      </c>
      <c r="T3462" t="str">
        <f t="shared" si="324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4">
        <f t="shared" si="325"/>
        <v>42643.632858796293</v>
      </c>
      <c r="L3463" s="14">
        <f t="shared" si="326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7"/>
        <v>1.39</v>
      </c>
      <c r="R3463" s="8">
        <f t="shared" si="328"/>
        <v>57.916666666666664</v>
      </c>
      <c r="S3463" t="str">
        <f t="shared" si="329"/>
        <v>theater</v>
      </c>
      <c r="T3463" t="str">
        <f t="shared" si="324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4">
        <f t="shared" si="325"/>
        <v>42179.898472222223</v>
      </c>
      <c r="L3464" s="14">
        <f t="shared" si="326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7"/>
        <v>2.02</v>
      </c>
      <c r="R3464" s="8">
        <f t="shared" si="328"/>
        <v>29.705882352941178</v>
      </c>
      <c r="S3464" t="str">
        <f t="shared" si="329"/>
        <v>theater</v>
      </c>
      <c r="T3464" t="str">
        <f t="shared" si="324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4">
        <f t="shared" si="325"/>
        <v>42612.918807870374</v>
      </c>
      <c r="L3465" s="14">
        <f t="shared" si="326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7"/>
        <v>1.0338000000000001</v>
      </c>
      <c r="R3465" s="8">
        <f t="shared" si="328"/>
        <v>90.684210526315795</v>
      </c>
      <c r="S3465" t="str">
        <f t="shared" si="329"/>
        <v>theater</v>
      </c>
      <c r="T3465" t="str">
        <f t="shared" si="324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4">
        <f t="shared" si="325"/>
        <v>42575.130057870367</v>
      </c>
      <c r="L3466" s="14">
        <f t="shared" si="326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7"/>
        <v>1.023236</v>
      </c>
      <c r="R3466" s="8">
        <f t="shared" si="328"/>
        <v>55.012688172043013</v>
      </c>
      <c r="S3466" t="str">
        <f t="shared" si="329"/>
        <v>theater</v>
      </c>
      <c r="T3466" t="str">
        <f t="shared" si="324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4">
        <f t="shared" si="325"/>
        <v>42200.625833333332</v>
      </c>
      <c r="L3467" s="14">
        <f t="shared" si="326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7"/>
        <v>1.03</v>
      </c>
      <c r="R3467" s="8">
        <f t="shared" si="328"/>
        <v>57.222222222222221</v>
      </c>
      <c r="S3467" t="str">
        <f t="shared" si="329"/>
        <v>theater</v>
      </c>
      <c r="T3467" t="str">
        <f t="shared" si="324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4">
        <f t="shared" si="325"/>
        <v>42420.019097222219</v>
      </c>
      <c r="L3468" s="14">
        <f t="shared" si="326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7"/>
        <v>1.2714285714285714</v>
      </c>
      <c r="R3468" s="8">
        <f t="shared" si="328"/>
        <v>72.950819672131146</v>
      </c>
      <c r="S3468" t="str">
        <f t="shared" si="329"/>
        <v>theater</v>
      </c>
      <c r="T3468" t="str">
        <f t="shared" si="324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4">
        <f t="shared" si="325"/>
        <v>42053.671666666662</v>
      </c>
      <c r="L3469" s="14">
        <f t="shared" si="326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7"/>
        <v>1.01</v>
      </c>
      <c r="R3469" s="8">
        <f t="shared" si="328"/>
        <v>64.468085106382972</v>
      </c>
      <c r="S3469" t="str">
        <f t="shared" si="329"/>
        <v>theater</v>
      </c>
      <c r="T3469" t="str">
        <f t="shared" si="324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4">
        <f t="shared" si="325"/>
        <v>42605.765381944439</v>
      </c>
      <c r="L3470" s="14">
        <f t="shared" si="326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7"/>
        <v>1.2178</v>
      </c>
      <c r="R3470" s="8">
        <f t="shared" si="328"/>
        <v>716.35294117647061</v>
      </c>
      <c r="S3470" t="str">
        <f t="shared" si="329"/>
        <v>theater</v>
      </c>
      <c r="T3470" t="str">
        <f t="shared" si="324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4">
        <f t="shared" si="325"/>
        <v>42458.641724537039</v>
      </c>
      <c r="L3471" s="14">
        <f t="shared" si="326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7"/>
        <v>1.1339285714285714</v>
      </c>
      <c r="R3471" s="8">
        <f t="shared" si="328"/>
        <v>50.396825396825399</v>
      </c>
      <c r="S3471" t="str">
        <f t="shared" si="329"/>
        <v>theater</v>
      </c>
      <c r="T3471" t="str">
        <f t="shared" si="324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4">
        <f t="shared" si="325"/>
        <v>42529.022013888884</v>
      </c>
      <c r="L3472" s="14">
        <f t="shared" si="326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7"/>
        <v>1.5</v>
      </c>
      <c r="R3472" s="8">
        <f t="shared" si="328"/>
        <v>41.666666666666664</v>
      </c>
      <c r="S3472" t="str">
        <f t="shared" si="329"/>
        <v>theater</v>
      </c>
      <c r="T3472" t="str">
        <f t="shared" si="324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4">
        <f t="shared" si="325"/>
        <v>41841.820486111108</v>
      </c>
      <c r="L3473" s="14">
        <f t="shared" si="326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7"/>
        <v>2.1459999999999999</v>
      </c>
      <c r="R3473" s="8">
        <f t="shared" si="328"/>
        <v>35.766666666666666</v>
      </c>
      <c r="S3473" t="str">
        <f t="shared" si="329"/>
        <v>theater</v>
      </c>
      <c r="T3473" t="str">
        <f t="shared" si="324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4">
        <f t="shared" si="325"/>
        <v>41928.170497685183</v>
      </c>
      <c r="L3474" s="14">
        <f t="shared" si="326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7"/>
        <v>1.0205</v>
      </c>
      <c r="R3474" s="8">
        <f t="shared" si="328"/>
        <v>88.739130434782609</v>
      </c>
      <c r="S3474" t="str">
        <f t="shared" si="329"/>
        <v>theater</v>
      </c>
      <c r="T3474" t="str">
        <f t="shared" si="324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4">
        <f t="shared" si="325"/>
        <v>42062.834444444445</v>
      </c>
      <c r="L3475" s="14">
        <f t="shared" si="326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7"/>
        <v>1</v>
      </c>
      <c r="R3475" s="8">
        <f t="shared" si="328"/>
        <v>148.4848484848485</v>
      </c>
      <c r="S3475" t="str">
        <f t="shared" si="329"/>
        <v>theater</v>
      </c>
      <c r="T3475" t="str">
        <f t="shared" si="324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4">
        <f t="shared" si="325"/>
        <v>42541.501516203702</v>
      </c>
      <c r="L3476" s="14">
        <f t="shared" si="326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7"/>
        <v>1.01</v>
      </c>
      <c r="R3476" s="8">
        <f t="shared" si="328"/>
        <v>51.794871794871796</v>
      </c>
      <c r="S3476" t="str">
        <f t="shared" si="329"/>
        <v>theater</v>
      </c>
      <c r="T3476" t="str">
        <f t="shared" si="324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4">
        <f t="shared" si="325"/>
        <v>41918.880833333329</v>
      </c>
      <c r="L3477" s="14">
        <f t="shared" si="326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7"/>
        <v>1.1333333333333333</v>
      </c>
      <c r="R3477" s="8">
        <f t="shared" si="328"/>
        <v>20</v>
      </c>
      <c r="S3477" t="str">
        <f t="shared" si="329"/>
        <v>theater</v>
      </c>
      <c r="T3477" t="str">
        <f t="shared" si="324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4">
        <f t="shared" si="325"/>
        <v>41921.279976851853</v>
      </c>
      <c r="L3478" s="14">
        <f t="shared" si="326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7"/>
        <v>1.04</v>
      </c>
      <c r="R3478" s="8">
        <f t="shared" si="328"/>
        <v>52</v>
      </c>
      <c r="S3478" t="str">
        <f t="shared" si="329"/>
        <v>theater</v>
      </c>
      <c r="T3478" t="str">
        <f t="shared" si="324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4">
        <f t="shared" si="325"/>
        <v>42128.736608796295</v>
      </c>
      <c r="L3479" s="14">
        <f t="shared" si="326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7"/>
        <v>1.1533333333333333</v>
      </c>
      <c r="R3479" s="8">
        <f t="shared" si="328"/>
        <v>53.230769230769234</v>
      </c>
      <c r="S3479" t="str">
        <f t="shared" si="329"/>
        <v>theater</v>
      </c>
      <c r="T3479" t="str">
        <f t="shared" si="324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4">
        <f t="shared" si="325"/>
        <v>42053.916921296302</v>
      </c>
      <c r="L3480" s="14">
        <f t="shared" si="326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7"/>
        <v>1.1285000000000001</v>
      </c>
      <c r="R3480" s="8">
        <f t="shared" si="328"/>
        <v>39.596491228070178</v>
      </c>
      <c r="S3480" t="str">
        <f t="shared" si="329"/>
        <v>theater</v>
      </c>
      <c r="T3480" t="str">
        <f t="shared" si="324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4">
        <f t="shared" si="325"/>
        <v>41781.855092592588</v>
      </c>
      <c r="L3481" s="14">
        <f t="shared" si="326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7"/>
        <v>1.2786666666666666</v>
      </c>
      <c r="R3481" s="8">
        <f t="shared" si="328"/>
        <v>34.25</v>
      </c>
      <c r="S3481" t="str">
        <f t="shared" si="329"/>
        <v>theater</v>
      </c>
      <c r="T3481" t="str">
        <f t="shared" si="324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4">
        <f t="shared" si="325"/>
        <v>42171.317442129628</v>
      </c>
      <c r="L3482" s="14">
        <f t="shared" si="326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7"/>
        <v>1.4266666666666667</v>
      </c>
      <c r="R3482" s="8">
        <f t="shared" si="328"/>
        <v>164.61538461538461</v>
      </c>
      <c r="S3482" t="str">
        <f t="shared" si="329"/>
        <v>theater</v>
      </c>
      <c r="T3482" t="str">
        <f t="shared" si="324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4">
        <f t="shared" si="325"/>
        <v>41989.24754629629</v>
      </c>
      <c r="L3483" s="14">
        <f t="shared" si="326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7"/>
        <v>1.1879999999999999</v>
      </c>
      <c r="R3483" s="8">
        <f t="shared" si="328"/>
        <v>125.05263157894737</v>
      </c>
      <c r="S3483" t="str">
        <f t="shared" si="329"/>
        <v>theater</v>
      </c>
      <c r="T3483" t="str">
        <f t="shared" si="324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4">
        <f t="shared" si="325"/>
        <v>41796.771597222221</v>
      </c>
      <c r="L3484" s="14">
        <f t="shared" si="326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7"/>
        <v>1.3833333333333333</v>
      </c>
      <c r="R3484" s="8">
        <f t="shared" si="328"/>
        <v>51.875</v>
      </c>
      <c r="S3484" t="str">
        <f t="shared" si="329"/>
        <v>theater</v>
      </c>
      <c r="T3484" t="str">
        <f t="shared" si="324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4">
        <f t="shared" si="325"/>
        <v>41793.668761574074</v>
      </c>
      <c r="L3485" s="14">
        <f t="shared" si="326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7"/>
        <v>1.599402985074627</v>
      </c>
      <c r="R3485" s="8">
        <f t="shared" si="328"/>
        <v>40.285714285714285</v>
      </c>
      <c r="S3485" t="str">
        <f t="shared" si="329"/>
        <v>theater</v>
      </c>
      <c r="T3485" t="str">
        <f t="shared" si="324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4">
        <f t="shared" si="325"/>
        <v>42506.760405092587</v>
      </c>
      <c r="L3486" s="14">
        <f t="shared" si="326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7"/>
        <v>1.1424000000000001</v>
      </c>
      <c r="R3486" s="8">
        <f t="shared" si="328"/>
        <v>64.909090909090907</v>
      </c>
      <c r="S3486" t="str">
        <f t="shared" si="329"/>
        <v>theater</v>
      </c>
      <c r="T3486" t="str">
        <f t="shared" si="324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4">
        <f t="shared" si="325"/>
        <v>42372.693055555559</v>
      </c>
      <c r="L3487" s="14">
        <f t="shared" si="326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7"/>
        <v>1.0060606060606061</v>
      </c>
      <c r="R3487" s="8">
        <f t="shared" si="328"/>
        <v>55.333333333333336</v>
      </c>
      <c r="S3487" t="str">
        <f t="shared" si="329"/>
        <v>theater</v>
      </c>
      <c r="T3487" t="str">
        <f t="shared" si="324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4">
        <f t="shared" si="325"/>
        <v>42126.87501157407</v>
      </c>
      <c r="L3488" s="14">
        <f t="shared" si="326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7"/>
        <v>1.552</v>
      </c>
      <c r="R3488" s="8">
        <f t="shared" si="328"/>
        <v>83.142857142857139</v>
      </c>
      <c r="S3488" t="str">
        <f t="shared" si="329"/>
        <v>theater</v>
      </c>
      <c r="T3488" t="str">
        <f t="shared" si="324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4">
        <f t="shared" si="325"/>
        <v>42149.940416666665</v>
      </c>
      <c r="L3489" s="14">
        <f t="shared" si="326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7"/>
        <v>1.2775000000000001</v>
      </c>
      <c r="R3489" s="8">
        <f t="shared" si="328"/>
        <v>38.712121212121211</v>
      </c>
      <c r="S3489" t="str">
        <f t="shared" si="329"/>
        <v>theater</v>
      </c>
      <c r="T3489" t="str">
        <f t="shared" si="324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4">
        <f t="shared" si="325"/>
        <v>42087.768055555556</v>
      </c>
      <c r="L3490" s="14">
        <f t="shared" si="326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7"/>
        <v>1.212</v>
      </c>
      <c r="R3490" s="8">
        <f t="shared" si="328"/>
        <v>125.37931034482759</v>
      </c>
      <c r="S3490" t="str">
        <f t="shared" si="329"/>
        <v>theater</v>
      </c>
      <c r="T3490" t="str">
        <f t="shared" si="324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4">
        <f t="shared" si="325"/>
        <v>41753.635775462964</v>
      </c>
      <c r="L3491" s="14">
        <f t="shared" si="326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7"/>
        <v>1.127</v>
      </c>
      <c r="R3491" s="8">
        <f t="shared" si="328"/>
        <v>78.263888888888886</v>
      </c>
      <c r="S3491" t="str">
        <f t="shared" si="329"/>
        <v>theater</v>
      </c>
      <c r="T3491" t="str">
        <f t="shared" si="324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4">
        <f t="shared" si="325"/>
        <v>42443.802361111113</v>
      </c>
      <c r="L3492" s="14">
        <f t="shared" si="326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7"/>
        <v>1.2749999999999999</v>
      </c>
      <c r="R3492" s="8">
        <f t="shared" si="328"/>
        <v>47.222222222222221</v>
      </c>
      <c r="S3492" t="str">
        <f t="shared" si="329"/>
        <v>theater</v>
      </c>
      <c r="T3492" t="str">
        <f t="shared" si="324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4">
        <f t="shared" si="325"/>
        <v>42121.249814814815</v>
      </c>
      <c r="L3493" s="14">
        <f t="shared" si="326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7"/>
        <v>1.5820000000000001</v>
      </c>
      <c r="R3493" s="8">
        <f t="shared" si="328"/>
        <v>79.099999999999994</v>
      </c>
      <c r="S3493" t="str">
        <f t="shared" si="329"/>
        <v>theater</v>
      </c>
      <c r="T3493" t="str">
        <f t="shared" si="324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4">
        <f t="shared" si="325"/>
        <v>42268.009224537032</v>
      </c>
      <c r="L3494" s="14">
        <f t="shared" si="326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7"/>
        <v>1.0526894736842105</v>
      </c>
      <c r="R3494" s="8">
        <f t="shared" si="328"/>
        <v>114.29199999999999</v>
      </c>
      <c r="S3494" t="str">
        <f t="shared" si="329"/>
        <v>theater</v>
      </c>
      <c r="T3494" t="str">
        <f t="shared" si="324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4">
        <f t="shared" si="325"/>
        <v>41848.866157407407</v>
      </c>
      <c r="L3495" s="14">
        <f t="shared" si="326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7"/>
        <v>1</v>
      </c>
      <c r="R3495" s="8">
        <f t="shared" si="328"/>
        <v>51.724137931034484</v>
      </c>
      <c r="S3495" t="str">
        <f t="shared" si="329"/>
        <v>theater</v>
      </c>
      <c r="T3495" t="str">
        <f t="shared" si="324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4">
        <f t="shared" si="325"/>
        <v>42689.214988425927</v>
      </c>
      <c r="L3496" s="14">
        <f t="shared" si="326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7"/>
        <v>1</v>
      </c>
      <c r="R3496" s="8">
        <f t="shared" si="328"/>
        <v>30.76923076923077</v>
      </c>
      <c r="S3496" t="str">
        <f t="shared" si="329"/>
        <v>theater</v>
      </c>
      <c r="T3496" t="str">
        <f t="shared" si="324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4">
        <f t="shared" si="325"/>
        <v>41915.762835648151</v>
      </c>
      <c r="L3497" s="14">
        <f t="shared" si="326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7"/>
        <v>1.0686</v>
      </c>
      <c r="R3497" s="8">
        <f t="shared" si="328"/>
        <v>74.208333333333329</v>
      </c>
      <c r="S3497" t="str">
        <f t="shared" si="329"/>
        <v>theater</v>
      </c>
      <c r="T3497" t="str">
        <f t="shared" si="324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4">
        <f t="shared" si="325"/>
        <v>42584.846828703703</v>
      </c>
      <c r="L3498" s="14">
        <f t="shared" si="326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7"/>
        <v>1.244</v>
      </c>
      <c r="R3498" s="8">
        <f t="shared" si="328"/>
        <v>47.846153846153847</v>
      </c>
      <c r="S3498" t="str">
        <f t="shared" si="329"/>
        <v>theater</v>
      </c>
      <c r="T3498" t="str">
        <f t="shared" si="324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4">
        <f t="shared" si="325"/>
        <v>42511.741944444439</v>
      </c>
      <c r="L3499" s="14">
        <f t="shared" si="326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7"/>
        <v>1.0870406189555126</v>
      </c>
      <c r="R3499" s="8">
        <f t="shared" si="328"/>
        <v>34.408163265306122</v>
      </c>
      <c r="S3499" t="str">
        <f t="shared" si="329"/>
        <v>theater</v>
      </c>
      <c r="T3499" t="str">
        <f t="shared" si="324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4">
        <f t="shared" si="325"/>
        <v>42459.15861111111</v>
      </c>
      <c r="L3500" s="14">
        <f t="shared" si="326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7"/>
        <v>1.0242424242424242</v>
      </c>
      <c r="R3500" s="8">
        <f t="shared" si="328"/>
        <v>40.238095238095241</v>
      </c>
      <c r="S3500" t="str">
        <f t="shared" si="329"/>
        <v>theater</v>
      </c>
      <c r="T3500" t="str">
        <f t="shared" si="324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4">
        <f t="shared" si="325"/>
        <v>42132.036168981482</v>
      </c>
      <c r="L3501" s="14">
        <f t="shared" si="326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7"/>
        <v>1.0549999999999999</v>
      </c>
      <c r="R3501" s="8">
        <f t="shared" si="328"/>
        <v>60.285714285714285</v>
      </c>
      <c r="S3501" t="str">
        <f t="shared" si="329"/>
        <v>theater</v>
      </c>
      <c r="T3501" t="str">
        <f t="shared" si="324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4">
        <f t="shared" si="325"/>
        <v>42419.91942129629</v>
      </c>
      <c r="L3502" s="14">
        <f t="shared" si="326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7"/>
        <v>1.0629999999999999</v>
      </c>
      <c r="R3502" s="8">
        <f t="shared" si="328"/>
        <v>25.30952380952381</v>
      </c>
      <c r="S3502" t="str">
        <f t="shared" si="329"/>
        <v>theater</v>
      </c>
      <c r="T3502" t="str">
        <f t="shared" si="324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4">
        <f t="shared" si="325"/>
        <v>42233.763831018514</v>
      </c>
      <c r="L3503" s="14">
        <f t="shared" si="326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7"/>
        <v>1.0066666666666666</v>
      </c>
      <c r="R3503" s="8">
        <f t="shared" si="328"/>
        <v>35.952380952380949</v>
      </c>
      <c r="S3503" t="str">
        <f t="shared" si="329"/>
        <v>theater</v>
      </c>
      <c r="T3503" t="str">
        <f t="shared" si="324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4">
        <f t="shared" si="325"/>
        <v>42430.839398148149</v>
      </c>
      <c r="L3504" s="14">
        <f t="shared" si="326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7"/>
        <v>1.054</v>
      </c>
      <c r="R3504" s="8">
        <f t="shared" si="328"/>
        <v>136</v>
      </c>
      <c r="S3504" t="str">
        <f t="shared" si="329"/>
        <v>theater</v>
      </c>
      <c r="T3504" t="str">
        <f t="shared" si="324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4">
        <f t="shared" si="325"/>
        <v>42545.478333333333</v>
      </c>
      <c r="L3505" s="14">
        <f t="shared" si="326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7"/>
        <v>1.0755999999999999</v>
      </c>
      <c r="R3505" s="8">
        <f t="shared" si="328"/>
        <v>70.763157894736835</v>
      </c>
      <c r="S3505" t="str">
        <f t="shared" si="329"/>
        <v>theater</v>
      </c>
      <c r="T3505" t="str">
        <f t="shared" si="324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4">
        <f t="shared" si="325"/>
        <v>42297.748738425929</v>
      </c>
      <c r="L3506" s="14">
        <f t="shared" si="326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7"/>
        <v>1</v>
      </c>
      <c r="R3506" s="8">
        <f t="shared" si="328"/>
        <v>125</v>
      </c>
      <c r="S3506" t="str">
        <f t="shared" si="329"/>
        <v>theater</v>
      </c>
      <c r="T3506" t="str">
        <f t="shared" si="324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4">
        <f t="shared" si="325"/>
        <v>41760.935706018521</v>
      </c>
      <c r="L3507" s="14">
        <f t="shared" si="326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7"/>
        <v>1.0376000000000001</v>
      </c>
      <c r="R3507" s="8">
        <f t="shared" si="328"/>
        <v>66.512820512820511</v>
      </c>
      <c r="S3507" t="str">
        <f t="shared" si="329"/>
        <v>theater</v>
      </c>
      <c r="T3507" t="str">
        <f t="shared" si="324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4">
        <f t="shared" si="325"/>
        <v>41829.734259259261</v>
      </c>
      <c r="L3508" s="14">
        <f t="shared" si="326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7"/>
        <v>1.0149999999999999</v>
      </c>
      <c r="R3508" s="8">
        <f t="shared" si="328"/>
        <v>105</v>
      </c>
      <c r="S3508" t="str">
        <f t="shared" si="329"/>
        <v>theater</v>
      </c>
      <c r="T3508" t="str">
        <f t="shared" si="324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4">
        <f t="shared" si="325"/>
        <v>42491.92288194444</v>
      </c>
      <c r="L3509" s="14">
        <f t="shared" si="326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7"/>
        <v>1.044</v>
      </c>
      <c r="R3509" s="8">
        <f t="shared" si="328"/>
        <v>145</v>
      </c>
      <c r="S3509" t="str">
        <f t="shared" si="329"/>
        <v>theater</v>
      </c>
      <c r="T3509" t="str">
        <f t="shared" si="324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4">
        <f t="shared" si="325"/>
        <v>42477.729780092588</v>
      </c>
      <c r="L3510" s="14">
        <f t="shared" si="326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7"/>
        <v>1.8</v>
      </c>
      <c r="R3510" s="8">
        <f t="shared" si="328"/>
        <v>12</v>
      </c>
      <c r="S3510" t="str">
        <f t="shared" si="329"/>
        <v>theater</v>
      </c>
      <c r="T3510" t="str">
        <f t="shared" si="324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4">
        <f t="shared" si="325"/>
        <v>41950.859560185185</v>
      </c>
      <c r="L3511" s="14">
        <f t="shared" si="326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7"/>
        <v>1.0633333333333332</v>
      </c>
      <c r="R3511" s="8">
        <f t="shared" si="328"/>
        <v>96.666666666666671</v>
      </c>
      <c r="S3511" t="str">
        <f t="shared" si="329"/>
        <v>theater</v>
      </c>
      <c r="T3511" t="str">
        <f t="shared" si="324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4">
        <f t="shared" si="325"/>
        <v>41802.62090277778</v>
      </c>
      <c r="L3512" s="14">
        <f t="shared" si="326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7"/>
        <v>1.0055555555555555</v>
      </c>
      <c r="R3512" s="8">
        <f t="shared" si="328"/>
        <v>60.333333333333336</v>
      </c>
      <c r="S3512" t="str">
        <f t="shared" si="329"/>
        <v>theater</v>
      </c>
      <c r="T3512" t="str">
        <f t="shared" si="324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4">
        <f t="shared" si="325"/>
        <v>41927.873784722222</v>
      </c>
      <c r="L3513" s="14">
        <f t="shared" si="326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7"/>
        <v>1.012</v>
      </c>
      <c r="R3513" s="8">
        <f t="shared" si="328"/>
        <v>79.89473684210526</v>
      </c>
      <c r="S3513" t="str">
        <f t="shared" si="329"/>
        <v>theater</v>
      </c>
      <c r="T3513" t="str">
        <f t="shared" si="324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4">
        <f t="shared" si="325"/>
        <v>42057.536944444444</v>
      </c>
      <c r="L3514" s="14">
        <f t="shared" si="326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7"/>
        <v>1</v>
      </c>
      <c r="R3514" s="8">
        <f t="shared" si="328"/>
        <v>58.823529411764703</v>
      </c>
      <c r="S3514" t="str">
        <f t="shared" si="329"/>
        <v>theater</v>
      </c>
      <c r="T3514" t="str">
        <f t="shared" si="324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4">
        <f t="shared" si="325"/>
        <v>41781.096203703702</v>
      </c>
      <c r="L3515" s="14">
        <f t="shared" si="326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7"/>
        <v>1.1839285714285714</v>
      </c>
      <c r="R3515" s="8">
        <f t="shared" si="328"/>
        <v>75.340909090909093</v>
      </c>
      <c r="S3515" t="str">
        <f t="shared" si="329"/>
        <v>theater</v>
      </c>
      <c r="T3515" t="str">
        <f t="shared" si="324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4">
        <f t="shared" si="325"/>
        <v>42020.846666666665</v>
      </c>
      <c r="L3516" s="14">
        <f t="shared" si="326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7"/>
        <v>1.1000000000000001</v>
      </c>
      <c r="R3516" s="8">
        <f t="shared" si="328"/>
        <v>55</v>
      </c>
      <c r="S3516" t="str">
        <f t="shared" si="329"/>
        <v>theater</v>
      </c>
      <c r="T3516" t="str">
        <f t="shared" si="324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4">
        <f t="shared" si="325"/>
        <v>42125.772812499999</v>
      </c>
      <c r="L3517" s="14">
        <f t="shared" si="326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7"/>
        <v>1.0266666666666666</v>
      </c>
      <c r="R3517" s="8">
        <f t="shared" si="328"/>
        <v>66.956521739130437</v>
      </c>
      <c r="S3517" t="str">
        <f t="shared" si="329"/>
        <v>theater</v>
      </c>
      <c r="T3517" t="str">
        <f t="shared" si="324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4">
        <f t="shared" si="325"/>
        <v>41856.010069444441</v>
      </c>
      <c r="L3518" s="14">
        <f t="shared" si="326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7"/>
        <v>1</v>
      </c>
      <c r="R3518" s="8">
        <f t="shared" si="328"/>
        <v>227.27272727272728</v>
      </c>
      <c r="S3518" t="str">
        <f t="shared" si="329"/>
        <v>theater</v>
      </c>
      <c r="T3518" t="str">
        <f t="shared" si="324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4">
        <f t="shared" si="325"/>
        <v>41794.817523148151</v>
      </c>
      <c r="L3519" s="14">
        <f t="shared" si="326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7"/>
        <v>1</v>
      </c>
      <c r="R3519" s="8">
        <f t="shared" si="328"/>
        <v>307.69230769230768</v>
      </c>
      <c r="S3519" t="str">
        <f t="shared" si="329"/>
        <v>theater</v>
      </c>
      <c r="T3519" t="str">
        <f t="shared" si="324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4">
        <f t="shared" si="325"/>
        <v>41893.783553240741</v>
      </c>
      <c r="L3520" s="14">
        <f t="shared" si="326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7"/>
        <v>1.10046</v>
      </c>
      <c r="R3520" s="8">
        <f t="shared" si="328"/>
        <v>50.020909090909093</v>
      </c>
      <c r="S3520" t="str">
        <f t="shared" si="329"/>
        <v>theater</v>
      </c>
      <c r="T3520" t="str">
        <f t="shared" si="324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4">
        <f t="shared" si="325"/>
        <v>42037.598958333328</v>
      </c>
      <c r="L3521" s="14">
        <f t="shared" si="326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7"/>
        <v>1.0135000000000001</v>
      </c>
      <c r="R3521" s="8">
        <f t="shared" si="328"/>
        <v>72.392857142857139</v>
      </c>
      <c r="S3521" t="str">
        <f t="shared" si="329"/>
        <v>theater</v>
      </c>
      <c r="T3521" t="str">
        <f t="shared" si="324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4">
        <f t="shared" si="325"/>
        <v>42227.824212962965</v>
      </c>
      <c r="L3522" s="14">
        <f t="shared" si="326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327"/>
        <v>1.0075000000000001</v>
      </c>
      <c r="R3522" s="8">
        <f t="shared" si="328"/>
        <v>95.952380952380949</v>
      </c>
      <c r="S3522" t="str">
        <f t="shared" si="329"/>
        <v>theater</v>
      </c>
      <c r="T3522" t="str">
        <f t="shared" ref="T3522:T3585" si="330">RIGHT(P3522,LEN(P3522)-FIND("/",P3522))</f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4">
        <f t="shared" ref="K3523:K3586" si="331">(((J3523/60)/60)/24)+DATE(1970,1,1)</f>
        <v>41881.361342592594</v>
      </c>
      <c r="L3523" s="14">
        <f t="shared" ref="L3523:L3586" si="332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333">E3523/D3523</f>
        <v>1.6942857142857144</v>
      </c>
      <c r="R3523" s="8">
        <f t="shared" ref="R3523:R3586" si="334">E3523/N3523</f>
        <v>45.615384615384613</v>
      </c>
      <c r="S3523" t="str">
        <f t="shared" ref="S3523:S3586" si="335">LEFT(P3523,FIND("/",P3523)-1)</f>
        <v>theater</v>
      </c>
      <c r="T3523" t="str">
        <f t="shared" si="330"/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4">
        <f t="shared" si="331"/>
        <v>42234.789884259255</v>
      </c>
      <c r="L3524" s="14">
        <f t="shared" si="332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3"/>
        <v>1</v>
      </c>
      <c r="R3524" s="8">
        <f t="shared" si="334"/>
        <v>41.029411764705884</v>
      </c>
      <c r="S3524" t="str">
        <f t="shared" si="335"/>
        <v>theater</v>
      </c>
      <c r="T3524" t="str">
        <f t="shared" si="330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4">
        <f t="shared" si="331"/>
        <v>42581.397546296299</v>
      </c>
      <c r="L3525" s="14">
        <f t="shared" si="332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3"/>
        <v>1.1365000000000001</v>
      </c>
      <c r="R3525" s="8">
        <f t="shared" si="334"/>
        <v>56.825000000000003</v>
      </c>
      <c r="S3525" t="str">
        <f t="shared" si="335"/>
        <v>theater</v>
      </c>
      <c r="T3525" t="str">
        <f t="shared" si="330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4">
        <f t="shared" si="331"/>
        <v>41880.76357638889</v>
      </c>
      <c r="L3526" s="14">
        <f t="shared" si="332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3"/>
        <v>1.0156000000000001</v>
      </c>
      <c r="R3526" s="8">
        <f t="shared" si="334"/>
        <v>137.24324324324326</v>
      </c>
      <c r="S3526" t="str">
        <f t="shared" si="335"/>
        <v>theater</v>
      </c>
      <c r="T3526" t="str">
        <f t="shared" si="330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4">
        <f t="shared" si="331"/>
        <v>42214.6956712963</v>
      </c>
      <c r="L3527" s="14">
        <f t="shared" si="332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3"/>
        <v>1.06</v>
      </c>
      <c r="R3527" s="8">
        <f t="shared" si="334"/>
        <v>75.714285714285708</v>
      </c>
      <c r="S3527" t="str">
        <f t="shared" si="335"/>
        <v>theater</v>
      </c>
      <c r="T3527" t="str">
        <f t="shared" si="330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4">
        <f t="shared" si="331"/>
        <v>42460.335312499999</v>
      </c>
      <c r="L3528" s="14">
        <f t="shared" si="332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3"/>
        <v>1.02</v>
      </c>
      <c r="R3528" s="8">
        <f t="shared" si="334"/>
        <v>99</v>
      </c>
      <c r="S3528" t="str">
        <f t="shared" si="335"/>
        <v>theater</v>
      </c>
      <c r="T3528" t="str">
        <f t="shared" si="330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4">
        <f t="shared" si="331"/>
        <v>42167.023206018523</v>
      </c>
      <c r="L3529" s="14">
        <f t="shared" si="332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3"/>
        <v>1.1691666666666667</v>
      </c>
      <c r="R3529" s="8">
        <f t="shared" si="334"/>
        <v>81.569767441860463</v>
      </c>
      <c r="S3529" t="str">
        <f t="shared" si="335"/>
        <v>theater</v>
      </c>
      <c r="T3529" t="str">
        <f t="shared" si="330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4">
        <f t="shared" si="331"/>
        <v>42733.50136574074</v>
      </c>
      <c r="L3530" s="14">
        <f t="shared" si="332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3"/>
        <v>1.0115151515151515</v>
      </c>
      <c r="R3530" s="8">
        <f t="shared" si="334"/>
        <v>45.108108108108105</v>
      </c>
      <c r="S3530" t="str">
        <f t="shared" si="335"/>
        <v>theater</v>
      </c>
      <c r="T3530" t="str">
        <f t="shared" si="330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4">
        <f t="shared" si="331"/>
        <v>42177.761782407411</v>
      </c>
      <c r="L3531" s="14">
        <f t="shared" si="332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3"/>
        <v>1.32</v>
      </c>
      <c r="R3531" s="8">
        <f t="shared" si="334"/>
        <v>36.666666666666664</v>
      </c>
      <c r="S3531" t="str">
        <f t="shared" si="335"/>
        <v>theater</v>
      </c>
      <c r="T3531" t="str">
        <f t="shared" si="330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4">
        <f t="shared" si="331"/>
        <v>42442.623344907406</v>
      </c>
      <c r="L3532" s="14">
        <f t="shared" si="332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3"/>
        <v>1</v>
      </c>
      <c r="R3532" s="8">
        <f t="shared" si="334"/>
        <v>125</v>
      </c>
      <c r="S3532" t="str">
        <f t="shared" si="335"/>
        <v>theater</v>
      </c>
      <c r="T3532" t="str">
        <f t="shared" si="330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4">
        <f t="shared" si="331"/>
        <v>42521.654328703706</v>
      </c>
      <c r="L3533" s="14">
        <f t="shared" si="332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3"/>
        <v>1.28</v>
      </c>
      <c r="R3533" s="8">
        <f t="shared" si="334"/>
        <v>49.230769230769234</v>
      </c>
      <c r="S3533" t="str">
        <f t="shared" si="335"/>
        <v>theater</v>
      </c>
      <c r="T3533" t="str">
        <f t="shared" si="330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4">
        <f t="shared" si="331"/>
        <v>41884.599849537037</v>
      </c>
      <c r="L3534" s="14">
        <f t="shared" si="332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3"/>
        <v>1.1895833333333334</v>
      </c>
      <c r="R3534" s="8">
        <f t="shared" si="334"/>
        <v>42.296296296296298</v>
      </c>
      <c r="S3534" t="str">
        <f t="shared" si="335"/>
        <v>theater</v>
      </c>
      <c r="T3534" t="str">
        <f t="shared" si="330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4">
        <f t="shared" si="331"/>
        <v>42289.761192129634</v>
      </c>
      <c r="L3535" s="14">
        <f t="shared" si="332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3"/>
        <v>1.262</v>
      </c>
      <c r="R3535" s="8">
        <f t="shared" si="334"/>
        <v>78.875</v>
      </c>
      <c r="S3535" t="str">
        <f t="shared" si="335"/>
        <v>theater</v>
      </c>
      <c r="T3535" t="str">
        <f t="shared" si="330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4">
        <f t="shared" si="331"/>
        <v>42243.6252662037</v>
      </c>
      <c r="L3536" s="14">
        <f t="shared" si="332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3"/>
        <v>1.5620000000000001</v>
      </c>
      <c r="R3536" s="8">
        <f t="shared" si="334"/>
        <v>38.284313725490193</v>
      </c>
      <c r="S3536" t="str">
        <f t="shared" si="335"/>
        <v>theater</v>
      </c>
      <c r="T3536" t="str">
        <f t="shared" si="330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4">
        <f t="shared" si="331"/>
        <v>42248.640162037031</v>
      </c>
      <c r="L3537" s="14">
        <f t="shared" si="332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3"/>
        <v>1.0315000000000001</v>
      </c>
      <c r="R3537" s="8">
        <f t="shared" si="334"/>
        <v>44.847826086956523</v>
      </c>
      <c r="S3537" t="str">
        <f t="shared" si="335"/>
        <v>theater</v>
      </c>
      <c r="T3537" t="str">
        <f t="shared" si="330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4">
        <f t="shared" si="331"/>
        <v>42328.727141203708</v>
      </c>
      <c r="L3538" s="14">
        <f t="shared" si="332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3"/>
        <v>1.5333333333333334</v>
      </c>
      <c r="R3538" s="8">
        <f t="shared" si="334"/>
        <v>13.529411764705882</v>
      </c>
      <c r="S3538" t="str">
        <f t="shared" si="335"/>
        <v>theater</v>
      </c>
      <c r="T3538" t="str">
        <f t="shared" si="330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4">
        <f t="shared" si="331"/>
        <v>41923.354351851849</v>
      </c>
      <c r="L3539" s="14">
        <f t="shared" si="332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3"/>
        <v>1.8044444444444445</v>
      </c>
      <c r="R3539" s="8">
        <f t="shared" si="334"/>
        <v>43.5</v>
      </c>
      <c r="S3539" t="str">
        <f t="shared" si="335"/>
        <v>theater</v>
      </c>
      <c r="T3539" t="str">
        <f t="shared" si="330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4">
        <f t="shared" si="331"/>
        <v>42571.420601851853</v>
      </c>
      <c r="L3540" s="14">
        <f t="shared" si="332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3"/>
        <v>1.2845</v>
      </c>
      <c r="R3540" s="8">
        <f t="shared" si="334"/>
        <v>30.951807228915662</v>
      </c>
      <c r="S3540" t="str">
        <f t="shared" si="335"/>
        <v>theater</v>
      </c>
      <c r="T3540" t="str">
        <f t="shared" si="330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4">
        <f t="shared" si="331"/>
        <v>42600.756041666667</v>
      </c>
      <c r="L3541" s="14">
        <f t="shared" si="332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3"/>
        <v>1.1966666666666668</v>
      </c>
      <c r="R3541" s="8">
        <f t="shared" si="334"/>
        <v>55.230769230769234</v>
      </c>
      <c r="S3541" t="str">
        <f t="shared" si="335"/>
        <v>theater</v>
      </c>
      <c r="T3541" t="str">
        <f t="shared" si="330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4">
        <f t="shared" si="331"/>
        <v>42517.003368055557</v>
      </c>
      <c r="L3542" s="14">
        <f t="shared" si="332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3"/>
        <v>1.23</v>
      </c>
      <c r="R3542" s="8">
        <f t="shared" si="334"/>
        <v>46.125</v>
      </c>
      <c r="S3542" t="str">
        <f t="shared" si="335"/>
        <v>theater</v>
      </c>
      <c r="T3542" t="str">
        <f t="shared" si="330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4">
        <f t="shared" si="331"/>
        <v>42222.730034722219</v>
      </c>
      <c r="L3543" s="14">
        <f t="shared" si="332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3"/>
        <v>1.05</v>
      </c>
      <c r="R3543" s="8">
        <f t="shared" si="334"/>
        <v>39.375</v>
      </c>
      <c r="S3543" t="str">
        <f t="shared" si="335"/>
        <v>theater</v>
      </c>
      <c r="T3543" t="str">
        <f t="shared" si="330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4">
        <f t="shared" si="331"/>
        <v>41829.599791666667</v>
      </c>
      <c r="L3544" s="14">
        <f t="shared" si="332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3"/>
        <v>1.0223636363636364</v>
      </c>
      <c r="R3544" s="8">
        <f t="shared" si="334"/>
        <v>66.152941176470591</v>
      </c>
      <c r="S3544" t="str">
        <f t="shared" si="335"/>
        <v>theater</v>
      </c>
      <c r="T3544" t="str">
        <f t="shared" si="330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4">
        <f t="shared" si="331"/>
        <v>42150.755312499998</v>
      </c>
      <c r="L3545" s="14">
        <f t="shared" si="332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3"/>
        <v>1.0466666666666666</v>
      </c>
      <c r="R3545" s="8">
        <f t="shared" si="334"/>
        <v>54.137931034482762</v>
      </c>
      <c r="S3545" t="str">
        <f t="shared" si="335"/>
        <v>theater</v>
      </c>
      <c r="T3545" t="str">
        <f t="shared" si="330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4">
        <f t="shared" si="331"/>
        <v>42040.831678240742</v>
      </c>
      <c r="L3546" s="14">
        <f t="shared" si="332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3"/>
        <v>1</v>
      </c>
      <c r="R3546" s="8">
        <f t="shared" si="334"/>
        <v>104.16666666666667</v>
      </c>
      <c r="S3546" t="str">
        <f t="shared" si="335"/>
        <v>theater</v>
      </c>
      <c r="T3546" t="str">
        <f t="shared" si="330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4">
        <f t="shared" si="331"/>
        <v>42075.807395833333</v>
      </c>
      <c r="L3547" s="14">
        <f t="shared" si="332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3"/>
        <v>1.004</v>
      </c>
      <c r="R3547" s="8">
        <f t="shared" si="334"/>
        <v>31.375</v>
      </c>
      <c r="S3547" t="str">
        <f t="shared" si="335"/>
        <v>theater</v>
      </c>
      <c r="T3547" t="str">
        <f t="shared" si="330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4">
        <f t="shared" si="331"/>
        <v>42073.660694444443</v>
      </c>
      <c r="L3548" s="14">
        <f t="shared" si="332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3"/>
        <v>1.0227272727272727</v>
      </c>
      <c r="R3548" s="8">
        <f t="shared" si="334"/>
        <v>59.210526315789473</v>
      </c>
      <c r="S3548" t="str">
        <f t="shared" si="335"/>
        <v>theater</v>
      </c>
      <c r="T3548" t="str">
        <f t="shared" si="330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4">
        <f t="shared" si="331"/>
        <v>42480.078715277778</v>
      </c>
      <c r="L3549" s="14">
        <f t="shared" si="332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3"/>
        <v>1.1440928571428572</v>
      </c>
      <c r="R3549" s="8">
        <f t="shared" si="334"/>
        <v>119.17633928571429</v>
      </c>
      <c r="S3549" t="str">
        <f t="shared" si="335"/>
        <v>theater</v>
      </c>
      <c r="T3549" t="str">
        <f t="shared" si="330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4">
        <f t="shared" si="331"/>
        <v>42411.942291666666</v>
      </c>
      <c r="L3550" s="14">
        <f t="shared" si="332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3"/>
        <v>1.019047619047619</v>
      </c>
      <c r="R3550" s="8">
        <f t="shared" si="334"/>
        <v>164.61538461538461</v>
      </c>
      <c r="S3550" t="str">
        <f t="shared" si="335"/>
        <v>theater</v>
      </c>
      <c r="T3550" t="str">
        <f t="shared" si="330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4">
        <f t="shared" si="331"/>
        <v>42223.394363425927</v>
      </c>
      <c r="L3551" s="14">
        <f t="shared" si="332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3"/>
        <v>1.02</v>
      </c>
      <c r="R3551" s="8">
        <f t="shared" si="334"/>
        <v>24.285714285714285</v>
      </c>
      <c r="S3551" t="str">
        <f t="shared" si="335"/>
        <v>theater</v>
      </c>
      <c r="T3551" t="str">
        <f t="shared" si="330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4">
        <f t="shared" si="331"/>
        <v>42462.893495370372</v>
      </c>
      <c r="L3552" s="14">
        <f t="shared" si="332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3"/>
        <v>1.048</v>
      </c>
      <c r="R3552" s="8">
        <f t="shared" si="334"/>
        <v>40.9375</v>
      </c>
      <c r="S3552" t="str">
        <f t="shared" si="335"/>
        <v>theater</v>
      </c>
      <c r="T3552" t="str">
        <f t="shared" si="330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4">
        <f t="shared" si="331"/>
        <v>41753.515856481477</v>
      </c>
      <c r="L3553" s="14">
        <f t="shared" si="332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3"/>
        <v>1.0183333333333333</v>
      </c>
      <c r="R3553" s="8">
        <f t="shared" si="334"/>
        <v>61.1</v>
      </c>
      <c r="S3553" t="str">
        <f t="shared" si="335"/>
        <v>theater</v>
      </c>
      <c r="T3553" t="str">
        <f t="shared" si="330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4">
        <f t="shared" si="331"/>
        <v>41788.587083333332</v>
      </c>
      <c r="L3554" s="14">
        <f t="shared" si="332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3"/>
        <v>1</v>
      </c>
      <c r="R3554" s="8">
        <f t="shared" si="334"/>
        <v>38.65</v>
      </c>
      <c r="S3554" t="str">
        <f t="shared" si="335"/>
        <v>theater</v>
      </c>
      <c r="T3554" t="str">
        <f t="shared" si="330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4">
        <f t="shared" si="331"/>
        <v>42196.028703703705</v>
      </c>
      <c r="L3555" s="14">
        <f t="shared" si="332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3"/>
        <v>1.0627272727272727</v>
      </c>
      <c r="R3555" s="8">
        <f t="shared" si="334"/>
        <v>56.20192307692308</v>
      </c>
      <c r="S3555" t="str">
        <f t="shared" si="335"/>
        <v>theater</v>
      </c>
      <c r="T3555" t="str">
        <f t="shared" si="330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4">
        <f t="shared" si="331"/>
        <v>42016.050451388888</v>
      </c>
      <c r="L3556" s="14">
        <f t="shared" si="332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3"/>
        <v>1.1342219999999998</v>
      </c>
      <c r="R3556" s="8">
        <f t="shared" si="334"/>
        <v>107.00207547169811</v>
      </c>
      <c r="S3556" t="str">
        <f t="shared" si="335"/>
        <v>theater</v>
      </c>
      <c r="T3556" t="str">
        <f t="shared" si="330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4">
        <f t="shared" si="331"/>
        <v>42661.442060185189</v>
      </c>
      <c r="L3557" s="14">
        <f t="shared" si="332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3"/>
        <v>1</v>
      </c>
      <c r="R3557" s="8">
        <f t="shared" si="334"/>
        <v>171.42857142857142</v>
      </c>
      <c r="S3557" t="str">
        <f t="shared" si="335"/>
        <v>theater</v>
      </c>
      <c r="T3557" t="str">
        <f t="shared" si="330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4">
        <f t="shared" si="331"/>
        <v>41808.649583333332</v>
      </c>
      <c r="L3558" s="14">
        <f t="shared" si="332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3"/>
        <v>1.0045454545454546</v>
      </c>
      <c r="R3558" s="8">
        <f t="shared" si="334"/>
        <v>110.5</v>
      </c>
      <c r="S3558" t="str">
        <f t="shared" si="335"/>
        <v>theater</v>
      </c>
      <c r="T3558" t="str">
        <f t="shared" si="330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4">
        <f t="shared" si="331"/>
        <v>41730.276747685188</v>
      </c>
      <c r="L3559" s="14">
        <f t="shared" si="332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3"/>
        <v>1.0003599999999999</v>
      </c>
      <c r="R3559" s="8">
        <f t="shared" si="334"/>
        <v>179.27598566308242</v>
      </c>
      <c r="S3559" t="str">
        <f t="shared" si="335"/>
        <v>theater</v>
      </c>
      <c r="T3559" t="str">
        <f t="shared" si="330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4">
        <f t="shared" si="331"/>
        <v>42139.816840277781</v>
      </c>
      <c r="L3560" s="14">
        <f t="shared" si="332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3"/>
        <v>1.44</v>
      </c>
      <c r="R3560" s="8">
        <f t="shared" si="334"/>
        <v>22.90909090909091</v>
      </c>
      <c r="S3560" t="str">
        <f t="shared" si="335"/>
        <v>theater</v>
      </c>
      <c r="T3560" t="str">
        <f t="shared" si="330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4">
        <f t="shared" si="331"/>
        <v>42194.096157407403</v>
      </c>
      <c r="L3561" s="14">
        <f t="shared" si="332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3"/>
        <v>1.0349999999999999</v>
      </c>
      <c r="R3561" s="8">
        <f t="shared" si="334"/>
        <v>43.125</v>
      </c>
      <c r="S3561" t="str">
        <f t="shared" si="335"/>
        <v>theater</v>
      </c>
      <c r="T3561" t="str">
        <f t="shared" si="330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4">
        <f t="shared" si="331"/>
        <v>42115.889652777783</v>
      </c>
      <c r="L3562" s="14">
        <f t="shared" si="332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3"/>
        <v>1.0843750000000001</v>
      </c>
      <c r="R3562" s="8">
        <f t="shared" si="334"/>
        <v>46.891891891891895</v>
      </c>
      <c r="S3562" t="str">
        <f t="shared" si="335"/>
        <v>theater</v>
      </c>
      <c r="T3562" t="str">
        <f t="shared" si="330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4">
        <f t="shared" si="331"/>
        <v>42203.680300925931</v>
      </c>
      <c r="L3563" s="14">
        <f t="shared" si="332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3"/>
        <v>1.024</v>
      </c>
      <c r="R3563" s="8">
        <f t="shared" si="334"/>
        <v>47.407407407407405</v>
      </c>
      <c r="S3563" t="str">
        <f t="shared" si="335"/>
        <v>theater</v>
      </c>
      <c r="T3563" t="str">
        <f t="shared" si="330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4">
        <f t="shared" si="331"/>
        <v>42433.761886574073</v>
      </c>
      <c r="L3564" s="14">
        <f t="shared" si="332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3"/>
        <v>1.4888888888888889</v>
      </c>
      <c r="R3564" s="8">
        <f t="shared" si="334"/>
        <v>15.129032258064516</v>
      </c>
      <c r="S3564" t="str">
        <f t="shared" si="335"/>
        <v>theater</v>
      </c>
      <c r="T3564" t="str">
        <f t="shared" si="330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4">
        <f t="shared" si="331"/>
        <v>42555.671944444446</v>
      </c>
      <c r="L3565" s="14">
        <f t="shared" si="332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3"/>
        <v>1.0549000000000002</v>
      </c>
      <c r="R3565" s="8">
        <f t="shared" si="334"/>
        <v>21.098000000000003</v>
      </c>
      <c r="S3565" t="str">
        <f t="shared" si="335"/>
        <v>theater</v>
      </c>
      <c r="T3565" t="str">
        <f t="shared" si="330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4">
        <f t="shared" si="331"/>
        <v>42236.623252314821</v>
      </c>
      <c r="L3566" s="14">
        <f t="shared" si="332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3"/>
        <v>1.0049999999999999</v>
      </c>
      <c r="R3566" s="8">
        <f t="shared" si="334"/>
        <v>59.117647058823529</v>
      </c>
      <c r="S3566" t="str">
        <f t="shared" si="335"/>
        <v>theater</v>
      </c>
      <c r="T3566" t="str">
        <f t="shared" si="330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4">
        <f t="shared" si="331"/>
        <v>41974.743148148147</v>
      </c>
      <c r="L3567" s="14">
        <f t="shared" si="332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3"/>
        <v>1.3055555555555556</v>
      </c>
      <c r="R3567" s="8">
        <f t="shared" si="334"/>
        <v>97.916666666666671</v>
      </c>
      <c r="S3567" t="str">
        <f t="shared" si="335"/>
        <v>theater</v>
      </c>
      <c r="T3567" t="str">
        <f t="shared" si="330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4">
        <f t="shared" si="331"/>
        <v>41997.507905092592</v>
      </c>
      <c r="L3568" s="14">
        <f t="shared" si="332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3"/>
        <v>1.0475000000000001</v>
      </c>
      <c r="R3568" s="8">
        <f t="shared" si="334"/>
        <v>55.131578947368418</v>
      </c>
      <c r="S3568" t="str">
        <f t="shared" si="335"/>
        <v>theater</v>
      </c>
      <c r="T3568" t="str">
        <f t="shared" si="330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4">
        <f t="shared" si="331"/>
        <v>42135.810694444444</v>
      </c>
      <c r="L3569" s="14">
        <f t="shared" si="332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3"/>
        <v>1.0880000000000001</v>
      </c>
      <c r="R3569" s="8">
        <f t="shared" si="334"/>
        <v>26.536585365853657</v>
      </c>
      <c r="S3569" t="str">
        <f t="shared" si="335"/>
        <v>theater</v>
      </c>
      <c r="T3569" t="str">
        <f t="shared" si="330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4">
        <f t="shared" si="331"/>
        <v>41869.740671296298</v>
      </c>
      <c r="L3570" s="14">
        <f t="shared" si="332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3"/>
        <v>1.1100000000000001</v>
      </c>
      <c r="R3570" s="8">
        <f t="shared" si="334"/>
        <v>58.421052631578945</v>
      </c>
      <c r="S3570" t="str">
        <f t="shared" si="335"/>
        <v>theater</v>
      </c>
      <c r="T3570" t="str">
        <f t="shared" si="330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4">
        <f t="shared" si="331"/>
        <v>41982.688611111109</v>
      </c>
      <c r="L3571" s="14">
        <f t="shared" si="332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3"/>
        <v>1.0047999999999999</v>
      </c>
      <c r="R3571" s="8">
        <f t="shared" si="334"/>
        <v>122.53658536585365</v>
      </c>
      <c r="S3571" t="str">
        <f t="shared" si="335"/>
        <v>theater</v>
      </c>
      <c r="T3571" t="str">
        <f t="shared" si="330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4">
        <f t="shared" si="331"/>
        <v>41976.331979166673</v>
      </c>
      <c r="L3572" s="14">
        <f t="shared" si="332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3"/>
        <v>1.1435</v>
      </c>
      <c r="R3572" s="8">
        <f t="shared" si="334"/>
        <v>87.961538461538467</v>
      </c>
      <c r="S3572" t="str">
        <f t="shared" si="335"/>
        <v>theater</v>
      </c>
      <c r="T3572" t="str">
        <f t="shared" si="330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4">
        <f t="shared" si="331"/>
        <v>41912.858946759261</v>
      </c>
      <c r="L3573" s="14">
        <f t="shared" si="332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3"/>
        <v>1.2206666666666666</v>
      </c>
      <c r="R3573" s="8">
        <f t="shared" si="334"/>
        <v>73.239999999999995</v>
      </c>
      <c r="S3573" t="str">
        <f t="shared" si="335"/>
        <v>theater</v>
      </c>
      <c r="T3573" t="str">
        <f t="shared" si="330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4">
        <f t="shared" si="331"/>
        <v>42146.570393518516</v>
      </c>
      <c r="L3574" s="14">
        <f t="shared" si="332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3"/>
        <v>1</v>
      </c>
      <c r="R3574" s="8">
        <f t="shared" si="334"/>
        <v>55.555555555555557</v>
      </c>
      <c r="S3574" t="str">
        <f t="shared" si="335"/>
        <v>theater</v>
      </c>
      <c r="T3574" t="str">
        <f t="shared" si="330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4">
        <f t="shared" si="331"/>
        <v>41921.375532407408</v>
      </c>
      <c r="L3575" s="14">
        <f t="shared" si="332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3"/>
        <v>1.028</v>
      </c>
      <c r="R3575" s="8">
        <f t="shared" si="334"/>
        <v>39.53846153846154</v>
      </c>
      <c r="S3575" t="str">
        <f t="shared" si="335"/>
        <v>theater</v>
      </c>
      <c r="T3575" t="str">
        <f t="shared" si="330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4">
        <f t="shared" si="331"/>
        <v>41926.942685185182</v>
      </c>
      <c r="L3576" s="14">
        <f t="shared" si="332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3"/>
        <v>1.0612068965517241</v>
      </c>
      <c r="R3576" s="8">
        <f t="shared" si="334"/>
        <v>136.77777777777777</v>
      </c>
      <c r="S3576" t="str">
        <f t="shared" si="335"/>
        <v>theater</v>
      </c>
      <c r="T3576" t="str">
        <f t="shared" si="330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4">
        <f t="shared" si="331"/>
        <v>42561.783877314811</v>
      </c>
      <c r="L3577" s="14">
        <f t="shared" si="332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3"/>
        <v>1.0133000000000001</v>
      </c>
      <c r="R3577" s="8">
        <f t="shared" si="334"/>
        <v>99.343137254901961</v>
      </c>
      <c r="S3577" t="str">
        <f t="shared" si="335"/>
        <v>theater</v>
      </c>
      <c r="T3577" t="str">
        <f t="shared" si="330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4">
        <f t="shared" si="331"/>
        <v>42649.54923611111</v>
      </c>
      <c r="L3578" s="14">
        <f t="shared" si="332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3"/>
        <v>1</v>
      </c>
      <c r="R3578" s="8">
        <f t="shared" si="334"/>
        <v>20</v>
      </c>
      <c r="S3578" t="str">
        <f t="shared" si="335"/>
        <v>theater</v>
      </c>
      <c r="T3578" t="str">
        <f t="shared" si="330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4">
        <f t="shared" si="331"/>
        <v>42093.786840277782</v>
      </c>
      <c r="L3579" s="14">
        <f t="shared" si="332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3"/>
        <v>1.3</v>
      </c>
      <c r="R3579" s="8">
        <f t="shared" si="334"/>
        <v>28.888888888888889</v>
      </c>
      <c r="S3579" t="str">
        <f t="shared" si="335"/>
        <v>theater</v>
      </c>
      <c r="T3579" t="str">
        <f t="shared" si="330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4">
        <f t="shared" si="331"/>
        <v>42460.733530092592</v>
      </c>
      <c r="L3580" s="14">
        <f t="shared" si="332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3"/>
        <v>1.0001333333333333</v>
      </c>
      <c r="R3580" s="8">
        <f t="shared" si="334"/>
        <v>40.545945945945945</v>
      </c>
      <c r="S3580" t="str">
        <f t="shared" si="335"/>
        <v>theater</v>
      </c>
      <c r="T3580" t="str">
        <f t="shared" si="330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4">
        <f t="shared" si="331"/>
        <v>42430.762222222227</v>
      </c>
      <c r="L3581" s="14">
        <f t="shared" si="332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3"/>
        <v>1</v>
      </c>
      <c r="R3581" s="8">
        <f t="shared" si="334"/>
        <v>35.714285714285715</v>
      </c>
      <c r="S3581" t="str">
        <f t="shared" si="335"/>
        <v>theater</v>
      </c>
      <c r="T3581" t="str">
        <f t="shared" si="330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4">
        <f t="shared" si="331"/>
        <v>42026.176180555558</v>
      </c>
      <c r="L3582" s="14">
        <f t="shared" si="332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3"/>
        <v>1.1388888888888888</v>
      </c>
      <c r="R3582" s="8">
        <f t="shared" si="334"/>
        <v>37.962962962962962</v>
      </c>
      <c r="S3582" t="str">
        <f t="shared" si="335"/>
        <v>theater</v>
      </c>
      <c r="T3582" t="str">
        <f t="shared" si="330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4">
        <f t="shared" si="331"/>
        <v>41836.471180555556</v>
      </c>
      <c r="L3583" s="14">
        <f t="shared" si="332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3"/>
        <v>1</v>
      </c>
      <c r="R3583" s="8">
        <f t="shared" si="334"/>
        <v>33.333333333333336</v>
      </c>
      <c r="S3583" t="str">
        <f t="shared" si="335"/>
        <v>theater</v>
      </c>
      <c r="T3583" t="str">
        <f t="shared" si="330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4">
        <f t="shared" si="331"/>
        <v>42451.095856481479</v>
      </c>
      <c r="L3584" s="14">
        <f t="shared" si="332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3"/>
        <v>2.87</v>
      </c>
      <c r="R3584" s="8">
        <f t="shared" si="334"/>
        <v>58.571428571428569</v>
      </c>
      <c r="S3584" t="str">
        <f t="shared" si="335"/>
        <v>theater</v>
      </c>
      <c r="T3584" t="str">
        <f t="shared" si="330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4">
        <f t="shared" si="331"/>
        <v>42418.425983796296</v>
      </c>
      <c r="L3585" s="14">
        <f t="shared" si="332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3"/>
        <v>1.085</v>
      </c>
      <c r="R3585" s="8">
        <f t="shared" si="334"/>
        <v>135.625</v>
      </c>
      <c r="S3585" t="str">
        <f t="shared" si="335"/>
        <v>theater</v>
      </c>
      <c r="T3585" t="str">
        <f t="shared" si="330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4">
        <f t="shared" si="331"/>
        <v>42168.316481481481</v>
      </c>
      <c r="L3586" s="14">
        <f t="shared" si="332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333"/>
        <v>1.155</v>
      </c>
      <c r="R3586" s="8">
        <f t="shared" si="334"/>
        <v>30.9375</v>
      </c>
      <c r="S3586" t="str">
        <f t="shared" si="335"/>
        <v>theater</v>
      </c>
      <c r="T3586" t="str">
        <f t="shared" ref="T3586:T3649" si="336">RIGHT(P3586,LEN(P3586)-FIND("/",P3586))</f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4">
        <f t="shared" ref="K3587:K3650" si="337">(((J3587/60)/60)/24)+DATE(1970,1,1)</f>
        <v>41964.716319444444</v>
      </c>
      <c r="L3587" s="14">
        <f t="shared" ref="L3587:L3650" si="338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339">E3587/D3587</f>
        <v>1.1911764705882353</v>
      </c>
      <c r="R3587" s="8">
        <f t="shared" ref="R3587:R3650" si="340">E3587/N3587</f>
        <v>176.08695652173913</v>
      </c>
      <c r="S3587" t="str">
        <f t="shared" ref="S3587:S3650" si="341">LEFT(P3587,FIND("/",P3587)-1)</f>
        <v>theater</v>
      </c>
      <c r="T3587" t="str">
        <f t="shared" si="336"/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4">
        <f t="shared" si="337"/>
        <v>42576.697569444441</v>
      </c>
      <c r="L3588" s="14">
        <f t="shared" si="338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9"/>
        <v>1.0942666666666667</v>
      </c>
      <c r="R3588" s="8">
        <f t="shared" si="340"/>
        <v>151.9814814814815</v>
      </c>
      <c r="S3588" t="str">
        <f t="shared" si="341"/>
        <v>theater</v>
      </c>
      <c r="T3588" t="str">
        <f t="shared" si="336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4">
        <f t="shared" si="337"/>
        <v>42503.539976851855</v>
      </c>
      <c r="L3589" s="14">
        <f t="shared" si="338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9"/>
        <v>1.266</v>
      </c>
      <c r="R3589" s="8">
        <f t="shared" si="340"/>
        <v>22.607142857142858</v>
      </c>
      <c r="S3589" t="str">
        <f t="shared" si="341"/>
        <v>theater</v>
      </c>
      <c r="T3589" t="str">
        <f t="shared" si="336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4">
        <f t="shared" si="337"/>
        <v>42101.828819444447</v>
      </c>
      <c r="L3590" s="14">
        <f t="shared" si="338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9"/>
        <v>1.0049999999999999</v>
      </c>
      <c r="R3590" s="8">
        <f t="shared" si="340"/>
        <v>18.272727272727273</v>
      </c>
      <c r="S3590" t="str">
        <f t="shared" si="341"/>
        <v>theater</v>
      </c>
      <c r="T3590" t="str">
        <f t="shared" si="336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4">
        <f t="shared" si="337"/>
        <v>42125.647534722222</v>
      </c>
      <c r="L3591" s="14">
        <f t="shared" si="338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9"/>
        <v>1.2749999999999999</v>
      </c>
      <c r="R3591" s="8">
        <f t="shared" si="340"/>
        <v>82.258064516129039</v>
      </c>
      <c r="S3591" t="str">
        <f t="shared" si="341"/>
        <v>theater</v>
      </c>
      <c r="T3591" t="str">
        <f t="shared" si="336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4">
        <f t="shared" si="337"/>
        <v>41902.333726851852</v>
      </c>
      <c r="L3592" s="14">
        <f t="shared" si="338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9"/>
        <v>1.0005999999999999</v>
      </c>
      <c r="R3592" s="8">
        <f t="shared" si="340"/>
        <v>68.534246575342465</v>
      </c>
      <c r="S3592" t="str">
        <f t="shared" si="341"/>
        <v>theater</v>
      </c>
      <c r="T3592" t="str">
        <f t="shared" si="336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4">
        <f t="shared" si="337"/>
        <v>42003.948425925926</v>
      </c>
      <c r="L3593" s="14">
        <f t="shared" si="338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9"/>
        <v>1.75</v>
      </c>
      <c r="R3593" s="8">
        <f t="shared" si="340"/>
        <v>68.055555555555557</v>
      </c>
      <c r="S3593" t="str">
        <f t="shared" si="341"/>
        <v>theater</v>
      </c>
      <c r="T3593" t="str">
        <f t="shared" si="336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4">
        <f t="shared" si="337"/>
        <v>41988.829942129625</v>
      </c>
      <c r="L3594" s="14">
        <f t="shared" si="338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9"/>
        <v>1.2725</v>
      </c>
      <c r="R3594" s="8">
        <f t="shared" si="340"/>
        <v>72.714285714285708</v>
      </c>
      <c r="S3594" t="str">
        <f t="shared" si="341"/>
        <v>theater</v>
      </c>
      <c r="T3594" t="str">
        <f t="shared" si="336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4">
        <f t="shared" si="337"/>
        <v>41974.898599537039</v>
      </c>
      <c r="L3595" s="14">
        <f t="shared" si="338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9"/>
        <v>1.1063333333333334</v>
      </c>
      <c r="R3595" s="8">
        <f t="shared" si="340"/>
        <v>77.186046511627907</v>
      </c>
      <c r="S3595" t="str">
        <f t="shared" si="341"/>
        <v>theater</v>
      </c>
      <c r="T3595" t="str">
        <f t="shared" si="336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4">
        <f t="shared" si="337"/>
        <v>42592.066921296297</v>
      </c>
      <c r="L3596" s="14">
        <f t="shared" si="338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9"/>
        <v>1.2593749999999999</v>
      </c>
      <c r="R3596" s="8">
        <f t="shared" si="340"/>
        <v>55.972222222222221</v>
      </c>
      <c r="S3596" t="str">
        <f t="shared" si="341"/>
        <v>theater</v>
      </c>
      <c r="T3596" t="str">
        <f t="shared" si="336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4">
        <f t="shared" si="337"/>
        <v>42050.008368055554</v>
      </c>
      <c r="L3597" s="14">
        <f t="shared" si="338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9"/>
        <v>1.1850000000000001</v>
      </c>
      <c r="R3597" s="8">
        <f t="shared" si="340"/>
        <v>49.693548387096776</v>
      </c>
      <c r="S3597" t="str">
        <f t="shared" si="341"/>
        <v>theater</v>
      </c>
      <c r="T3597" t="str">
        <f t="shared" si="336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4">
        <f t="shared" si="337"/>
        <v>41856.715069444443</v>
      </c>
      <c r="L3598" s="14">
        <f t="shared" si="338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9"/>
        <v>1.0772727272727274</v>
      </c>
      <c r="R3598" s="8">
        <f t="shared" si="340"/>
        <v>79</v>
      </c>
      <c r="S3598" t="str">
        <f t="shared" si="341"/>
        <v>theater</v>
      </c>
      <c r="T3598" t="str">
        <f t="shared" si="336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4">
        <f t="shared" si="337"/>
        <v>42417.585532407407</v>
      </c>
      <c r="L3599" s="14">
        <f t="shared" si="338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9"/>
        <v>1.026</v>
      </c>
      <c r="R3599" s="8">
        <f t="shared" si="340"/>
        <v>77.727272727272734</v>
      </c>
      <c r="S3599" t="str">
        <f t="shared" si="341"/>
        <v>theater</v>
      </c>
      <c r="T3599" t="str">
        <f t="shared" si="336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4">
        <f t="shared" si="337"/>
        <v>41866.79886574074</v>
      </c>
      <c r="L3600" s="14">
        <f t="shared" si="338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9"/>
        <v>1.101</v>
      </c>
      <c r="R3600" s="8">
        <f t="shared" si="340"/>
        <v>40.777777777777779</v>
      </c>
      <c r="S3600" t="str">
        <f t="shared" si="341"/>
        <v>theater</v>
      </c>
      <c r="T3600" t="str">
        <f t="shared" si="336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4">
        <f t="shared" si="337"/>
        <v>42220.79487268519</v>
      </c>
      <c r="L3601" s="14">
        <f t="shared" si="338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9"/>
        <v>2.02</v>
      </c>
      <c r="R3601" s="8">
        <f t="shared" si="340"/>
        <v>59.411764705882355</v>
      </c>
      <c r="S3601" t="str">
        <f t="shared" si="341"/>
        <v>theater</v>
      </c>
      <c r="T3601" t="str">
        <f t="shared" si="336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4">
        <f t="shared" si="337"/>
        <v>42628.849120370374</v>
      </c>
      <c r="L3602" s="14">
        <f t="shared" si="338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9"/>
        <v>1.3</v>
      </c>
      <c r="R3602" s="8">
        <f t="shared" si="340"/>
        <v>3.25</v>
      </c>
      <c r="S3602" t="str">
        <f t="shared" si="341"/>
        <v>theater</v>
      </c>
      <c r="T3602" t="str">
        <f t="shared" si="336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4">
        <f t="shared" si="337"/>
        <v>41990.99863425926</v>
      </c>
      <c r="L3603" s="14">
        <f t="shared" si="338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9"/>
        <v>1.0435000000000001</v>
      </c>
      <c r="R3603" s="8">
        <f t="shared" si="340"/>
        <v>39.377358490566039</v>
      </c>
      <c r="S3603" t="str">
        <f t="shared" si="341"/>
        <v>theater</v>
      </c>
      <c r="T3603" t="str">
        <f t="shared" si="336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4">
        <f t="shared" si="337"/>
        <v>42447.894432870366</v>
      </c>
      <c r="L3604" s="14">
        <f t="shared" si="338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9"/>
        <v>1.0004999999999999</v>
      </c>
      <c r="R3604" s="8">
        <f t="shared" si="340"/>
        <v>81.673469387755105</v>
      </c>
      <c r="S3604" t="str">
        <f t="shared" si="341"/>
        <v>theater</v>
      </c>
      <c r="T3604" t="str">
        <f t="shared" si="336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4">
        <f t="shared" si="337"/>
        <v>42283.864351851851</v>
      </c>
      <c r="L3605" s="14">
        <f t="shared" si="338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9"/>
        <v>1.7066666666666668</v>
      </c>
      <c r="R3605" s="8">
        <f t="shared" si="340"/>
        <v>44.912280701754383</v>
      </c>
      <c r="S3605" t="str">
        <f t="shared" si="341"/>
        <v>theater</v>
      </c>
      <c r="T3605" t="str">
        <f t="shared" si="336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4">
        <f t="shared" si="337"/>
        <v>42483.015694444446</v>
      </c>
      <c r="L3606" s="14">
        <f t="shared" si="338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9"/>
        <v>1.1283333333333334</v>
      </c>
      <c r="R3606" s="8">
        <f t="shared" si="340"/>
        <v>49.05797101449275</v>
      </c>
      <c r="S3606" t="str">
        <f t="shared" si="341"/>
        <v>theater</v>
      </c>
      <c r="T3606" t="str">
        <f t="shared" si="336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4">
        <f t="shared" si="337"/>
        <v>42383.793124999997</v>
      </c>
      <c r="L3607" s="14">
        <f t="shared" si="338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9"/>
        <v>1.84</v>
      </c>
      <c r="R3607" s="8">
        <f t="shared" si="340"/>
        <v>30.666666666666668</v>
      </c>
      <c r="S3607" t="str">
        <f t="shared" si="341"/>
        <v>theater</v>
      </c>
      <c r="T3607" t="str">
        <f t="shared" si="336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4">
        <f t="shared" si="337"/>
        <v>42566.604826388888</v>
      </c>
      <c r="L3608" s="14">
        <f t="shared" si="338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9"/>
        <v>1.3026666666666666</v>
      </c>
      <c r="R3608" s="8">
        <f t="shared" si="340"/>
        <v>61.0625</v>
      </c>
      <c r="S3608" t="str">
        <f t="shared" si="341"/>
        <v>theater</v>
      </c>
      <c r="T3608" t="str">
        <f t="shared" si="336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4">
        <f t="shared" si="337"/>
        <v>42338.963912037041</v>
      </c>
      <c r="L3609" s="14">
        <f t="shared" si="338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9"/>
        <v>1.0545454545454545</v>
      </c>
      <c r="R3609" s="8">
        <f t="shared" si="340"/>
        <v>29</v>
      </c>
      <c r="S3609" t="str">
        <f t="shared" si="341"/>
        <v>theater</v>
      </c>
      <c r="T3609" t="str">
        <f t="shared" si="336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4">
        <f t="shared" si="337"/>
        <v>42506.709375000006</v>
      </c>
      <c r="L3610" s="14">
        <f t="shared" si="338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9"/>
        <v>1</v>
      </c>
      <c r="R3610" s="8">
        <f t="shared" si="340"/>
        <v>29.62962962962963</v>
      </c>
      <c r="S3610" t="str">
        <f t="shared" si="341"/>
        <v>theater</v>
      </c>
      <c r="T3610" t="str">
        <f t="shared" si="336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4">
        <f t="shared" si="337"/>
        <v>42429.991724537031</v>
      </c>
      <c r="L3611" s="14">
        <f t="shared" si="338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9"/>
        <v>1.5331632653061225</v>
      </c>
      <c r="R3611" s="8">
        <f t="shared" si="340"/>
        <v>143.0952380952381</v>
      </c>
      <c r="S3611" t="str">
        <f t="shared" si="341"/>
        <v>theater</v>
      </c>
      <c r="T3611" t="str">
        <f t="shared" si="336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4">
        <f t="shared" si="337"/>
        <v>42203.432129629626</v>
      </c>
      <c r="L3612" s="14">
        <f t="shared" si="338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9"/>
        <v>1.623</v>
      </c>
      <c r="R3612" s="8">
        <f t="shared" si="340"/>
        <v>52.354838709677416</v>
      </c>
      <c r="S3612" t="str">
        <f t="shared" si="341"/>
        <v>theater</v>
      </c>
      <c r="T3612" t="str">
        <f t="shared" si="336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4">
        <f t="shared" si="337"/>
        <v>42072.370381944449</v>
      </c>
      <c r="L3613" s="14">
        <f t="shared" si="338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9"/>
        <v>1.36</v>
      </c>
      <c r="R3613" s="8">
        <f t="shared" si="340"/>
        <v>66.666666666666671</v>
      </c>
      <c r="S3613" t="str">
        <f t="shared" si="341"/>
        <v>theater</v>
      </c>
      <c r="T3613" t="str">
        <f t="shared" si="336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4">
        <f t="shared" si="337"/>
        <v>41789.726979166669</v>
      </c>
      <c r="L3614" s="14">
        <f t="shared" si="338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9"/>
        <v>1.444</v>
      </c>
      <c r="R3614" s="8">
        <f t="shared" si="340"/>
        <v>126.66666666666667</v>
      </c>
      <c r="S3614" t="str">
        <f t="shared" si="341"/>
        <v>theater</v>
      </c>
      <c r="T3614" t="str">
        <f t="shared" si="336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4">
        <f t="shared" si="337"/>
        <v>41788.58997685185</v>
      </c>
      <c r="L3615" s="14">
        <f t="shared" si="338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9"/>
        <v>1</v>
      </c>
      <c r="R3615" s="8">
        <f t="shared" si="340"/>
        <v>62.5</v>
      </c>
      <c r="S3615" t="str">
        <f t="shared" si="341"/>
        <v>theater</v>
      </c>
      <c r="T3615" t="str">
        <f t="shared" si="336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4">
        <f t="shared" si="337"/>
        <v>42144.041851851856</v>
      </c>
      <c r="L3616" s="14">
        <f t="shared" si="338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9"/>
        <v>1.008</v>
      </c>
      <c r="R3616" s="8">
        <f t="shared" si="340"/>
        <v>35.492957746478872</v>
      </c>
      <c r="S3616" t="str">
        <f t="shared" si="341"/>
        <v>theater</v>
      </c>
      <c r="T3616" t="str">
        <f t="shared" si="336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4">
        <f t="shared" si="337"/>
        <v>42318.593703703707</v>
      </c>
      <c r="L3617" s="14">
        <f t="shared" si="338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9"/>
        <v>1.0680000000000001</v>
      </c>
      <c r="R3617" s="8">
        <f t="shared" si="340"/>
        <v>37.083333333333336</v>
      </c>
      <c r="S3617" t="str">
        <f t="shared" si="341"/>
        <v>theater</v>
      </c>
      <c r="T3617" t="str">
        <f t="shared" si="336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4">
        <f t="shared" si="337"/>
        <v>42052.949814814812</v>
      </c>
      <c r="L3618" s="14">
        <f t="shared" si="338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9"/>
        <v>1.248</v>
      </c>
      <c r="R3618" s="8">
        <f t="shared" si="340"/>
        <v>69.333333333333329</v>
      </c>
      <c r="S3618" t="str">
        <f t="shared" si="341"/>
        <v>theater</v>
      </c>
      <c r="T3618" t="str">
        <f t="shared" si="336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4">
        <f t="shared" si="337"/>
        <v>42779.610289351855</v>
      </c>
      <c r="L3619" s="14">
        <f t="shared" si="338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9"/>
        <v>1.1891891891891893</v>
      </c>
      <c r="R3619" s="8">
        <f t="shared" si="340"/>
        <v>17.254901960784313</v>
      </c>
      <c r="S3619" t="str">
        <f t="shared" si="341"/>
        <v>theater</v>
      </c>
      <c r="T3619" t="str">
        <f t="shared" si="336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4">
        <f t="shared" si="337"/>
        <v>42128.627893518518</v>
      </c>
      <c r="L3620" s="14">
        <f t="shared" si="338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9"/>
        <v>1.01</v>
      </c>
      <c r="R3620" s="8">
        <f t="shared" si="340"/>
        <v>36.071428571428569</v>
      </c>
      <c r="S3620" t="str">
        <f t="shared" si="341"/>
        <v>theater</v>
      </c>
      <c r="T3620" t="str">
        <f t="shared" si="336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4">
        <f t="shared" si="337"/>
        <v>42661.132245370376</v>
      </c>
      <c r="L3621" s="14">
        <f t="shared" si="338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9"/>
        <v>1.1299999999999999</v>
      </c>
      <c r="R3621" s="8">
        <f t="shared" si="340"/>
        <v>66.470588235294116</v>
      </c>
      <c r="S3621" t="str">
        <f t="shared" si="341"/>
        <v>theater</v>
      </c>
      <c r="T3621" t="str">
        <f t="shared" si="336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4">
        <f t="shared" si="337"/>
        <v>42037.938206018516</v>
      </c>
      <c r="L3622" s="14">
        <f t="shared" si="338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9"/>
        <v>1.0519047619047619</v>
      </c>
      <c r="R3622" s="8">
        <f t="shared" si="340"/>
        <v>56.065989847715734</v>
      </c>
      <c r="S3622" t="str">
        <f t="shared" si="341"/>
        <v>theater</v>
      </c>
      <c r="T3622" t="str">
        <f t="shared" si="336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4">
        <f t="shared" si="337"/>
        <v>42619.935694444444</v>
      </c>
      <c r="L3623" s="14">
        <f t="shared" si="338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9"/>
        <v>1.0973333333333333</v>
      </c>
      <c r="R3623" s="8">
        <f t="shared" si="340"/>
        <v>47.028571428571432</v>
      </c>
      <c r="S3623" t="str">
        <f t="shared" si="341"/>
        <v>theater</v>
      </c>
      <c r="T3623" t="str">
        <f t="shared" si="336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4">
        <f t="shared" si="337"/>
        <v>41877.221886574072</v>
      </c>
      <c r="L3624" s="14">
        <f t="shared" si="338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9"/>
        <v>1.00099</v>
      </c>
      <c r="R3624" s="8">
        <f t="shared" si="340"/>
        <v>47.666190476190479</v>
      </c>
      <c r="S3624" t="str">
        <f t="shared" si="341"/>
        <v>theater</v>
      </c>
      <c r="T3624" t="str">
        <f t="shared" si="336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4">
        <f t="shared" si="337"/>
        <v>41828.736921296295</v>
      </c>
      <c r="L3625" s="14">
        <f t="shared" si="338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9"/>
        <v>1.2</v>
      </c>
      <c r="R3625" s="8">
        <f t="shared" si="340"/>
        <v>88.235294117647058</v>
      </c>
      <c r="S3625" t="str">
        <f t="shared" si="341"/>
        <v>theater</v>
      </c>
      <c r="T3625" t="str">
        <f t="shared" si="336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4">
        <f t="shared" si="337"/>
        <v>42545.774189814809</v>
      </c>
      <c r="L3626" s="14">
        <f t="shared" si="338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9"/>
        <v>1.0493333333333332</v>
      </c>
      <c r="R3626" s="8">
        <f t="shared" si="340"/>
        <v>80.717948717948715</v>
      </c>
      <c r="S3626" t="str">
        <f t="shared" si="341"/>
        <v>theater</v>
      </c>
      <c r="T3626" t="str">
        <f t="shared" si="336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4">
        <f t="shared" si="337"/>
        <v>42157.652511574073</v>
      </c>
      <c r="L3627" s="14">
        <f t="shared" si="338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9"/>
        <v>1.0266666666666666</v>
      </c>
      <c r="R3627" s="8">
        <f t="shared" si="340"/>
        <v>39.487179487179489</v>
      </c>
      <c r="S3627" t="str">
        <f t="shared" si="341"/>
        <v>theater</v>
      </c>
      <c r="T3627" t="str">
        <f t="shared" si="336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4">
        <f t="shared" si="337"/>
        <v>41846.667326388888</v>
      </c>
      <c r="L3628" s="14">
        <f t="shared" si="338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9"/>
        <v>1.0182500000000001</v>
      </c>
      <c r="R3628" s="8">
        <f t="shared" si="340"/>
        <v>84.854166666666671</v>
      </c>
      <c r="S3628" t="str">
        <f t="shared" si="341"/>
        <v>theater</v>
      </c>
      <c r="T3628" t="str">
        <f t="shared" si="336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4">
        <f t="shared" si="337"/>
        <v>42460.741747685184</v>
      </c>
      <c r="L3629" s="14">
        <f t="shared" si="338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9"/>
        <v>1</v>
      </c>
      <c r="R3629" s="8">
        <f t="shared" si="340"/>
        <v>68.965517241379317</v>
      </c>
      <c r="S3629" t="str">
        <f t="shared" si="341"/>
        <v>theater</v>
      </c>
      <c r="T3629" t="str">
        <f t="shared" si="336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4">
        <f t="shared" si="337"/>
        <v>42291.833287037036</v>
      </c>
      <c r="L3630" s="14">
        <f t="shared" si="338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9"/>
        <v>0</v>
      </c>
      <c r="R3630" s="8" t="e">
        <f t="shared" si="340"/>
        <v>#DIV/0!</v>
      </c>
      <c r="S3630" t="str">
        <f t="shared" si="341"/>
        <v>theater</v>
      </c>
      <c r="T3630" t="str">
        <f t="shared" si="336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4">
        <f t="shared" si="337"/>
        <v>42437.094490740739</v>
      </c>
      <c r="L3631" s="14">
        <f t="shared" si="338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9"/>
        <v>1.9999999999999999E-6</v>
      </c>
      <c r="R3631" s="8">
        <f t="shared" si="340"/>
        <v>1</v>
      </c>
      <c r="S3631" t="str">
        <f t="shared" si="341"/>
        <v>theater</v>
      </c>
      <c r="T3631" t="str">
        <f t="shared" si="336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4">
        <f t="shared" si="337"/>
        <v>41942.84710648148</v>
      </c>
      <c r="L3632" s="14">
        <f t="shared" si="338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9"/>
        <v>3.3333333333333332E-4</v>
      </c>
      <c r="R3632" s="8">
        <f t="shared" si="340"/>
        <v>1</v>
      </c>
      <c r="S3632" t="str">
        <f t="shared" si="341"/>
        <v>theater</v>
      </c>
      <c r="T3632" t="str">
        <f t="shared" si="336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4">
        <f t="shared" si="337"/>
        <v>41880.753437499996</v>
      </c>
      <c r="L3633" s="14">
        <f t="shared" si="338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9"/>
        <v>0.51023391812865493</v>
      </c>
      <c r="R3633" s="8">
        <f t="shared" si="340"/>
        <v>147.88135593220338</v>
      </c>
      <c r="S3633" t="str">
        <f t="shared" si="341"/>
        <v>theater</v>
      </c>
      <c r="T3633" t="str">
        <f t="shared" si="336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4">
        <f t="shared" si="337"/>
        <v>41946.936909722222</v>
      </c>
      <c r="L3634" s="14">
        <f t="shared" si="338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9"/>
        <v>0.2</v>
      </c>
      <c r="R3634" s="8">
        <f t="shared" si="340"/>
        <v>100</v>
      </c>
      <c r="S3634" t="str">
        <f t="shared" si="341"/>
        <v>theater</v>
      </c>
      <c r="T3634" t="str">
        <f t="shared" si="336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4">
        <f t="shared" si="337"/>
        <v>42649.623460648145</v>
      </c>
      <c r="L3635" s="14">
        <f t="shared" si="338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9"/>
        <v>0.35239999999999999</v>
      </c>
      <c r="R3635" s="8">
        <f t="shared" si="340"/>
        <v>56.838709677419352</v>
      </c>
      <c r="S3635" t="str">
        <f t="shared" si="341"/>
        <v>theater</v>
      </c>
      <c r="T3635" t="str">
        <f t="shared" si="336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4">
        <f t="shared" si="337"/>
        <v>42701.166365740741</v>
      </c>
      <c r="L3636" s="14">
        <f t="shared" si="338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9"/>
        <v>4.2466666666666666E-2</v>
      </c>
      <c r="R3636" s="8">
        <f t="shared" si="340"/>
        <v>176.94444444444446</v>
      </c>
      <c r="S3636" t="str">
        <f t="shared" si="341"/>
        <v>theater</v>
      </c>
      <c r="T3636" t="str">
        <f t="shared" si="336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4">
        <f t="shared" si="337"/>
        <v>42450.88282407407</v>
      </c>
      <c r="L3637" s="14">
        <f t="shared" si="338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9"/>
        <v>0.36457142857142855</v>
      </c>
      <c r="R3637" s="8">
        <f t="shared" si="340"/>
        <v>127.6</v>
      </c>
      <c r="S3637" t="str">
        <f t="shared" si="341"/>
        <v>theater</v>
      </c>
      <c r="T3637" t="str">
        <f t="shared" si="336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4">
        <f t="shared" si="337"/>
        <v>42226.694780092599</v>
      </c>
      <c r="L3638" s="14">
        <f t="shared" si="338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9"/>
        <v>0</v>
      </c>
      <c r="R3638" s="8" t="e">
        <f t="shared" si="340"/>
        <v>#DIV/0!</v>
      </c>
      <c r="S3638" t="str">
        <f t="shared" si="341"/>
        <v>theater</v>
      </c>
      <c r="T3638" t="str">
        <f t="shared" si="336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4">
        <f t="shared" si="337"/>
        <v>41975.700636574074</v>
      </c>
      <c r="L3639" s="14">
        <f t="shared" si="338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9"/>
        <v>0.30866666666666664</v>
      </c>
      <c r="R3639" s="8">
        <f t="shared" si="340"/>
        <v>66.142857142857139</v>
      </c>
      <c r="S3639" t="str">
        <f t="shared" si="341"/>
        <v>theater</v>
      </c>
      <c r="T3639" t="str">
        <f t="shared" si="336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4">
        <f t="shared" si="337"/>
        <v>42053.672824074078</v>
      </c>
      <c r="L3640" s="14">
        <f t="shared" si="338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9"/>
        <v>6.545454545454546E-2</v>
      </c>
      <c r="R3640" s="8">
        <f t="shared" si="340"/>
        <v>108</v>
      </c>
      <c r="S3640" t="str">
        <f t="shared" si="341"/>
        <v>theater</v>
      </c>
      <c r="T3640" t="str">
        <f t="shared" si="336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4">
        <f t="shared" si="337"/>
        <v>42590.677152777775</v>
      </c>
      <c r="L3641" s="14">
        <f t="shared" si="338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9"/>
        <v>4.0000000000000003E-5</v>
      </c>
      <c r="R3641" s="8">
        <f t="shared" si="340"/>
        <v>1</v>
      </c>
      <c r="S3641" t="str">
        <f t="shared" si="341"/>
        <v>theater</v>
      </c>
      <c r="T3641" t="str">
        <f t="shared" si="336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4">
        <f t="shared" si="337"/>
        <v>42104.781597222223</v>
      </c>
      <c r="L3642" s="14">
        <f t="shared" si="338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9"/>
        <v>5.5E-2</v>
      </c>
      <c r="R3642" s="8">
        <f t="shared" si="340"/>
        <v>18.333333333333332</v>
      </c>
      <c r="S3642" t="str">
        <f t="shared" si="341"/>
        <v>theater</v>
      </c>
      <c r="T3642" t="str">
        <f t="shared" si="336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4">
        <f t="shared" si="337"/>
        <v>41899.627071759263</v>
      </c>
      <c r="L3643" s="14">
        <f t="shared" si="338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9"/>
        <v>0</v>
      </c>
      <c r="R3643" s="8" t="e">
        <f t="shared" si="340"/>
        <v>#DIV/0!</v>
      </c>
      <c r="S3643" t="str">
        <f t="shared" si="341"/>
        <v>theater</v>
      </c>
      <c r="T3643" t="str">
        <f t="shared" si="336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4">
        <f t="shared" si="337"/>
        <v>42297.816284722227</v>
      </c>
      <c r="L3644" s="14">
        <f t="shared" si="338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9"/>
        <v>2.1428571428571429E-2</v>
      </c>
      <c r="R3644" s="8">
        <f t="shared" si="340"/>
        <v>7.5</v>
      </c>
      <c r="S3644" t="str">
        <f t="shared" si="341"/>
        <v>theater</v>
      </c>
      <c r="T3644" t="str">
        <f t="shared" si="336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4">
        <f t="shared" si="337"/>
        <v>42285.143969907411</v>
      </c>
      <c r="L3645" s="14">
        <f t="shared" si="338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9"/>
        <v>0</v>
      </c>
      <c r="R3645" s="8" t="e">
        <f t="shared" si="340"/>
        <v>#DIV/0!</v>
      </c>
      <c r="S3645" t="str">
        <f t="shared" si="341"/>
        <v>theater</v>
      </c>
      <c r="T3645" t="str">
        <f t="shared" si="336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4">
        <f t="shared" si="337"/>
        <v>42409.241747685184</v>
      </c>
      <c r="L3646" s="14">
        <f t="shared" si="338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9"/>
        <v>0.16420000000000001</v>
      </c>
      <c r="R3646" s="8">
        <f t="shared" si="340"/>
        <v>68.416666666666671</v>
      </c>
      <c r="S3646" t="str">
        <f t="shared" si="341"/>
        <v>theater</v>
      </c>
      <c r="T3646" t="str">
        <f t="shared" si="336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4">
        <f t="shared" si="337"/>
        <v>42665.970347222217</v>
      </c>
      <c r="L3647" s="14">
        <f t="shared" si="338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9"/>
        <v>1E-3</v>
      </c>
      <c r="R3647" s="8">
        <f t="shared" si="340"/>
        <v>1</v>
      </c>
      <c r="S3647" t="str">
        <f t="shared" si="341"/>
        <v>theater</v>
      </c>
      <c r="T3647" t="str">
        <f t="shared" si="336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4">
        <f t="shared" si="337"/>
        <v>42140.421319444446</v>
      </c>
      <c r="L3648" s="14">
        <f t="shared" si="338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9"/>
        <v>4.8099999999999997E-2</v>
      </c>
      <c r="R3648" s="8">
        <f t="shared" si="340"/>
        <v>60.125</v>
      </c>
      <c r="S3648" t="str">
        <f t="shared" si="341"/>
        <v>theater</v>
      </c>
      <c r="T3648" t="str">
        <f t="shared" si="336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4">
        <f t="shared" si="337"/>
        <v>42598.749155092592</v>
      </c>
      <c r="L3649" s="14">
        <f t="shared" si="338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9"/>
        <v>0.06</v>
      </c>
      <c r="R3649" s="8">
        <f t="shared" si="340"/>
        <v>15</v>
      </c>
      <c r="S3649" t="str">
        <f t="shared" si="341"/>
        <v>theater</v>
      </c>
      <c r="T3649" t="str">
        <f t="shared" si="336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4">
        <f t="shared" si="337"/>
        <v>41887.292187500003</v>
      </c>
      <c r="L3650" s="14">
        <f t="shared" si="338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339"/>
        <v>1.003825</v>
      </c>
      <c r="R3650" s="8">
        <f t="shared" si="340"/>
        <v>550.04109589041093</v>
      </c>
      <c r="S3650" t="str">
        <f t="shared" si="341"/>
        <v>theater</v>
      </c>
      <c r="T3650" t="str">
        <f t="shared" ref="T3650:T3713" si="342">RIGHT(P3650,LEN(P3650)-FIND("/",P3650))</f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4">
        <f t="shared" ref="K3651:K3714" si="343">(((J3651/60)/60)/24)+DATE(1970,1,1)</f>
        <v>41780.712893518517</v>
      </c>
      <c r="L3651" s="14">
        <f t="shared" ref="L3651:L3714" si="344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345">E3651/D3651</f>
        <v>1.04</v>
      </c>
      <c r="R3651" s="8">
        <f t="shared" ref="R3651:R3714" si="346">E3651/N3651</f>
        <v>97.5</v>
      </c>
      <c r="S3651" t="str">
        <f t="shared" ref="S3651:S3714" si="347">LEFT(P3651,FIND("/",P3651)-1)</f>
        <v>theater</v>
      </c>
      <c r="T3651" t="str">
        <f t="shared" si="342"/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4">
        <f t="shared" si="343"/>
        <v>42381.478981481487</v>
      </c>
      <c r="L3652" s="14">
        <f t="shared" si="344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5"/>
        <v>1</v>
      </c>
      <c r="R3652" s="8">
        <f t="shared" si="346"/>
        <v>29.411764705882351</v>
      </c>
      <c r="S3652" t="str">
        <f t="shared" si="347"/>
        <v>theater</v>
      </c>
      <c r="T3652" t="str">
        <f t="shared" si="342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4">
        <f t="shared" si="343"/>
        <v>41828.646319444444</v>
      </c>
      <c r="L3653" s="14">
        <f t="shared" si="344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5"/>
        <v>1.04</v>
      </c>
      <c r="R3653" s="8">
        <f t="shared" si="346"/>
        <v>57.777777777777779</v>
      </c>
      <c r="S3653" t="str">
        <f t="shared" si="347"/>
        <v>theater</v>
      </c>
      <c r="T3653" t="str">
        <f t="shared" si="342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4">
        <f t="shared" si="343"/>
        <v>42596.644699074073</v>
      </c>
      <c r="L3654" s="14">
        <f t="shared" si="344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5"/>
        <v>2.5066666666666668</v>
      </c>
      <c r="R3654" s="8">
        <f t="shared" si="346"/>
        <v>44.235294117647058</v>
      </c>
      <c r="S3654" t="str">
        <f t="shared" si="347"/>
        <v>theater</v>
      </c>
      <c r="T3654" t="str">
        <f t="shared" si="342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4">
        <f t="shared" si="343"/>
        <v>42191.363506944443</v>
      </c>
      <c r="L3655" s="14">
        <f t="shared" si="344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5"/>
        <v>1.0049999999999999</v>
      </c>
      <c r="R3655" s="8">
        <f t="shared" si="346"/>
        <v>60.909090909090907</v>
      </c>
      <c r="S3655" t="str">
        <f t="shared" si="347"/>
        <v>theater</v>
      </c>
      <c r="T3655" t="str">
        <f t="shared" si="342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4">
        <f t="shared" si="343"/>
        <v>42440.416504629626</v>
      </c>
      <c r="L3656" s="14">
        <f t="shared" si="344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5"/>
        <v>1.744</v>
      </c>
      <c r="R3656" s="8">
        <f t="shared" si="346"/>
        <v>68.84210526315789</v>
      </c>
      <c r="S3656" t="str">
        <f t="shared" si="347"/>
        <v>theater</v>
      </c>
      <c r="T3656" t="str">
        <f t="shared" si="342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4">
        <f t="shared" si="343"/>
        <v>42173.803217592591</v>
      </c>
      <c r="L3657" s="14">
        <f t="shared" si="344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5"/>
        <v>1.1626000000000001</v>
      </c>
      <c r="R3657" s="8">
        <f t="shared" si="346"/>
        <v>73.582278481012665</v>
      </c>
      <c r="S3657" t="str">
        <f t="shared" si="347"/>
        <v>theater</v>
      </c>
      <c r="T3657" t="str">
        <f t="shared" si="342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4">
        <f t="shared" si="343"/>
        <v>42737.910138888896</v>
      </c>
      <c r="L3658" s="14">
        <f t="shared" si="344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5"/>
        <v>1.0582</v>
      </c>
      <c r="R3658" s="8">
        <f t="shared" si="346"/>
        <v>115.02173913043478</v>
      </c>
      <c r="S3658" t="str">
        <f t="shared" si="347"/>
        <v>theater</v>
      </c>
      <c r="T3658" t="str">
        <f t="shared" si="342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4">
        <f t="shared" si="343"/>
        <v>42499.629849537043</v>
      </c>
      <c r="L3659" s="14">
        <f t="shared" si="344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5"/>
        <v>1.1074999999999999</v>
      </c>
      <c r="R3659" s="8">
        <f t="shared" si="346"/>
        <v>110.75</v>
      </c>
      <c r="S3659" t="str">
        <f t="shared" si="347"/>
        <v>theater</v>
      </c>
      <c r="T3659" t="str">
        <f t="shared" si="342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4">
        <f t="shared" si="343"/>
        <v>41775.858564814815</v>
      </c>
      <c r="L3660" s="14">
        <f t="shared" si="344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5"/>
        <v>1.0066666666666666</v>
      </c>
      <c r="R3660" s="8">
        <f t="shared" si="346"/>
        <v>75.5</v>
      </c>
      <c r="S3660" t="str">
        <f t="shared" si="347"/>
        <v>theater</v>
      </c>
      <c r="T3660" t="str">
        <f t="shared" si="342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4">
        <f t="shared" si="343"/>
        <v>42055.277199074073</v>
      </c>
      <c r="L3661" s="14">
        <f t="shared" si="344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5"/>
        <v>1.0203333333333333</v>
      </c>
      <c r="R3661" s="8">
        <f t="shared" si="346"/>
        <v>235.46153846153845</v>
      </c>
      <c r="S3661" t="str">
        <f t="shared" si="347"/>
        <v>theater</v>
      </c>
      <c r="T3661" t="str">
        <f t="shared" si="342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4">
        <f t="shared" si="343"/>
        <v>41971.881076388891</v>
      </c>
      <c r="L3662" s="14">
        <f t="shared" si="344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5"/>
        <v>1</v>
      </c>
      <c r="R3662" s="8">
        <f t="shared" si="346"/>
        <v>11.363636363636363</v>
      </c>
      <c r="S3662" t="str">
        <f t="shared" si="347"/>
        <v>theater</v>
      </c>
      <c r="T3662" t="str">
        <f t="shared" si="342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4">
        <f t="shared" si="343"/>
        <v>42447.896666666667</v>
      </c>
      <c r="L3663" s="14">
        <f t="shared" si="344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5"/>
        <v>1.1100000000000001</v>
      </c>
      <c r="R3663" s="8">
        <f t="shared" si="346"/>
        <v>92.5</v>
      </c>
      <c r="S3663" t="str">
        <f t="shared" si="347"/>
        <v>theater</v>
      </c>
      <c r="T3663" t="str">
        <f t="shared" si="342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4">
        <f t="shared" si="343"/>
        <v>42064.220069444447</v>
      </c>
      <c r="L3664" s="14">
        <f t="shared" si="344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5"/>
        <v>1.0142500000000001</v>
      </c>
      <c r="R3664" s="8">
        <f t="shared" si="346"/>
        <v>202.85</v>
      </c>
      <c r="S3664" t="str">
        <f t="shared" si="347"/>
        <v>theater</v>
      </c>
      <c r="T3664" t="str">
        <f t="shared" si="342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4">
        <f t="shared" si="343"/>
        <v>42665.451736111107</v>
      </c>
      <c r="L3665" s="14">
        <f t="shared" si="344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5"/>
        <v>1.04</v>
      </c>
      <c r="R3665" s="8">
        <f t="shared" si="346"/>
        <v>26</v>
      </c>
      <c r="S3665" t="str">
        <f t="shared" si="347"/>
        <v>theater</v>
      </c>
      <c r="T3665" t="str">
        <f t="shared" si="342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4">
        <f t="shared" si="343"/>
        <v>42523.248715277776</v>
      </c>
      <c r="L3666" s="14">
        <f t="shared" si="344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5"/>
        <v>1.09375</v>
      </c>
      <c r="R3666" s="8">
        <f t="shared" si="346"/>
        <v>46.05263157894737</v>
      </c>
      <c r="S3666" t="str">
        <f t="shared" si="347"/>
        <v>theater</v>
      </c>
      <c r="T3666" t="str">
        <f t="shared" si="342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4">
        <f t="shared" si="343"/>
        <v>42294.808124999996</v>
      </c>
      <c r="L3667" s="14">
        <f t="shared" si="344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5"/>
        <v>1.1516129032258065</v>
      </c>
      <c r="R3667" s="8">
        <f t="shared" si="346"/>
        <v>51</v>
      </c>
      <c r="S3667" t="str">
        <f t="shared" si="347"/>
        <v>theater</v>
      </c>
      <c r="T3667" t="str">
        <f t="shared" si="342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4">
        <f t="shared" si="343"/>
        <v>41822.90488425926</v>
      </c>
      <c r="L3668" s="14">
        <f t="shared" si="344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5"/>
        <v>1</v>
      </c>
      <c r="R3668" s="8">
        <f t="shared" si="346"/>
        <v>31.578947368421051</v>
      </c>
      <c r="S3668" t="str">
        <f t="shared" si="347"/>
        <v>theater</v>
      </c>
      <c r="T3668" t="str">
        <f t="shared" si="342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4">
        <f t="shared" si="343"/>
        <v>42173.970127314817</v>
      </c>
      <c r="L3669" s="14">
        <f t="shared" si="344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5"/>
        <v>1.0317033333333334</v>
      </c>
      <c r="R3669" s="8">
        <f t="shared" si="346"/>
        <v>53.363965517241382</v>
      </c>
      <c r="S3669" t="str">
        <f t="shared" si="347"/>
        <v>theater</v>
      </c>
      <c r="T3669" t="str">
        <f t="shared" si="342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4">
        <f t="shared" si="343"/>
        <v>42185.556157407409</v>
      </c>
      <c r="L3670" s="14">
        <f t="shared" si="344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5"/>
        <v>1.0349999999999999</v>
      </c>
      <c r="R3670" s="8">
        <f t="shared" si="346"/>
        <v>36.964285714285715</v>
      </c>
      <c r="S3670" t="str">
        <f t="shared" si="347"/>
        <v>theater</v>
      </c>
      <c r="T3670" t="str">
        <f t="shared" si="342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4">
        <f t="shared" si="343"/>
        <v>42136.675196759257</v>
      </c>
      <c r="L3671" s="14">
        <f t="shared" si="344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5"/>
        <v>1.3819999999999999</v>
      </c>
      <c r="R3671" s="8">
        <f t="shared" si="346"/>
        <v>81.294117647058826</v>
      </c>
      <c r="S3671" t="str">
        <f t="shared" si="347"/>
        <v>theater</v>
      </c>
      <c r="T3671" t="str">
        <f t="shared" si="342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4">
        <f t="shared" si="343"/>
        <v>42142.514016203699</v>
      </c>
      <c r="L3672" s="14">
        <f t="shared" si="344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5"/>
        <v>1.0954545454545455</v>
      </c>
      <c r="R3672" s="8">
        <f t="shared" si="346"/>
        <v>20.083333333333332</v>
      </c>
      <c r="S3672" t="str">
        <f t="shared" si="347"/>
        <v>theater</v>
      </c>
      <c r="T3672" t="str">
        <f t="shared" si="342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4">
        <f t="shared" si="343"/>
        <v>41820.62809027778</v>
      </c>
      <c r="L3673" s="14">
        <f t="shared" si="344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5"/>
        <v>1.0085714285714287</v>
      </c>
      <c r="R3673" s="8">
        <f t="shared" si="346"/>
        <v>88.25</v>
      </c>
      <c r="S3673" t="str">
        <f t="shared" si="347"/>
        <v>theater</v>
      </c>
      <c r="T3673" t="str">
        <f t="shared" si="342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4">
        <f t="shared" si="343"/>
        <v>41878.946574074071</v>
      </c>
      <c r="L3674" s="14">
        <f t="shared" si="344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5"/>
        <v>1.0153333333333334</v>
      </c>
      <c r="R3674" s="8">
        <f t="shared" si="346"/>
        <v>53.438596491228068</v>
      </c>
      <c r="S3674" t="str">
        <f t="shared" si="347"/>
        <v>theater</v>
      </c>
      <c r="T3674" t="str">
        <f t="shared" si="342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4">
        <f t="shared" si="343"/>
        <v>41914.295104166667</v>
      </c>
      <c r="L3675" s="14">
        <f t="shared" si="344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5"/>
        <v>1.13625</v>
      </c>
      <c r="R3675" s="8">
        <f t="shared" si="346"/>
        <v>39.868421052631582</v>
      </c>
      <c r="S3675" t="str">
        <f t="shared" si="347"/>
        <v>theater</v>
      </c>
      <c r="T3675" t="str">
        <f t="shared" si="342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4">
        <f t="shared" si="343"/>
        <v>42556.873020833329</v>
      </c>
      <c r="L3676" s="14">
        <f t="shared" si="344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5"/>
        <v>1</v>
      </c>
      <c r="R3676" s="8">
        <f t="shared" si="346"/>
        <v>145.16129032258064</v>
      </c>
      <c r="S3676" t="str">
        <f t="shared" si="347"/>
        <v>theater</v>
      </c>
      <c r="T3676" t="str">
        <f t="shared" si="342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4">
        <f t="shared" si="343"/>
        <v>42493.597013888888</v>
      </c>
      <c r="L3677" s="14">
        <f t="shared" si="344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5"/>
        <v>1.4</v>
      </c>
      <c r="R3677" s="8">
        <f t="shared" si="346"/>
        <v>23.333333333333332</v>
      </c>
      <c r="S3677" t="str">
        <f t="shared" si="347"/>
        <v>theater</v>
      </c>
      <c r="T3677" t="str">
        <f t="shared" si="342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4">
        <f t="shared" si="343"/>
        <v>41876.815787037034</v>
      </c>
      <c r="L3678" s="14">
        <f t="shared" si="344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5"/>
        <v>1.2875000000000001</v>
      </c>
      <c r="R3678" s="8">
        <f t="shared" si="346"/>
        <v>64.375</v>
      </c>
      <c r="S3678" t="str">
        <f t="shared" si="347"/>
        <v>theater</v>
      </c>
      <c r="T3678" t="str">
        <f t="shared" si="342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4">
        <f t="shared" si="343"/>
        <v>41802.574282407404</v>
      </c>
      <c r="L3679" s="14">
        <f t="shared" si="344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5"/>
        <v>1.0290416666666666</v>
      </c>
      <c r="R3679" s="8">
        <f t="shared" si="346"/>
        <v>62.052763819095475</v>
      </c>
      <c r="S3679" t="str">
        <f t="shared" si="347"/>
        <v>theater</v>
      </c>
      <c r="T3679" t="str">
        <f t="shared" si="342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4">
        <f t="shared" si="343"/>
        <v>42120.531226851846</v>
      </c>
      <c r="L3680" s="14">
        <f t="shared" si="344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5"/>
        <v>1.0249999999999999</v>
      </c>
      <c r="R3680" s="8">
        <f t="shared" si="346"/>
        <v>66.129032258064512</v>
      </c>
      <c r="S3680" t="str">
        <f t="shared" si="347"/>
        <v>theater</v>
      </c>
      <c r="T3680" t="str">
        <f t="shared" si="342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4">
        <f t="shared" si="343"/>
        <v>41786.761354166665</v>
      </c>
      <c r="L3681" s="14">
        <f t="shared" si="344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5"/>
        <v>1.101</v>
      </c>
      <c r="R3681" s="8">
        <f t="shared" si="346"/>
        <v>73.400000000000006</v>
      </c>
      <c r="S3681" t="str">
        <f t="shared" si="347"/>
        <v>theater</v>
      </c>
      <c r="T3681" t="str">
        <f t="shared" si="342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4">
        <f t="shared" si="343"/>
        <v>42627.454097222217</v>
      </c>
      <c r="L3682" s="14">
        <f t="shared" si="344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5"/>
        <v>1.1276666666666666</v>
      </c>
      <c r="R3682" s="8">
        <f t="shared" si="346"/>
        <v>99.5</v>
      </c>
      <c r="S3682" t="str">
        <f t="shared" si="347"/>
        <v>theater</v>
      </c>
      <c r="T3682" t="str">
        <f t="shared" si="342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4">
        <f t="shared" si="343"/>
        <v>42374.651504629626</v>
      </c>
      <c r="L3683" s="14">
        <f t="shared" si="344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5"/>
        <v>1.119</v>
      </c>
      <c r="R3683" s="8">
        <f t="shared" si="346"/>
        <v>62.166666666666664</v>
      </c>
      <c r="S3683" t="str">
        <f t="shared" si="347"/>
        <v>theater</v>
      </c>
      <c r="T3683" t="str">
        <f t="shared" si="342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4">
        <f t="shared" si="343"/>
        <v>41772.685393518521</v>
      </c>
      <c r="L3684" s="14">
        <f t="shared" si="344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5"/>
        <v>1.3919999999999999</v>
      </c>
      <c r="R3684" s="8">
        <f t="shared" si="346"/>
        <v>62.328358208955223</v>
      </c>
      <c r="S3684" t="str">
        <f t="shared" si="347"/>
        <v>theater</v>
      </c>
      <c r="T3684" t="str">
        <f t="shared" si="342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4">
        <f t="shared" si="343"/>
        <v>42633.116851851853</v>
      </c>
      <c r="L3685" s="14">
        <f t="shared" si="344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5"/>
        <v>1.1085714285714285</v>
      </c>
      <c r="R3685" s="8">
        <f t="shared" si="346"/>
        <v>58.787878787878789</v>
      </c>
      <c r="S3685" t="str">
        <f t="shared" si="347"/>
        <v>theater</v>
      </c>
      <c r="T3685" t="str">
        <f t="shared" si="342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4">
        <f t="shared" si="343"/>
        <v>42219.180393518516</v>
      </c>
      <c r="L3686" s="14">
        <f t="shared" si="344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5"/>
        <v>1.3906666666666667</v>
      </c>
      <c r="R3686" s="8">
        <f t="shared" si="346"/>
        <v>45.347826086956523</v>
      </c>
      <c r="S3686" t="str">
        <f t="shared" si="347"/>
        <v>theater</v>
      </c>
      <c r="T3686" t="str">
        <f t="shared" si="342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4">
        <f t="shared" si="343"/>
        <v>41753.593275462961</v>
      </c>
      <c r="L3687" s="14">
        <f t="shared" si="344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5"/>
        <v>1.0569999999999999</v>
      </c>
      <c r="R3687" s="8">
        <f t="shared" si="346"/>
        <v>41.944444444444443</v>
      </c>
      <c r="S3687" t="str">
        <f t="shared" si="347"/>
        <v>theater</v>
      </c>
      <c r="T3687" t="str">
        <f t="shared" si="342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4">
        <f t="shared" si="343"/>
        <v>42230.662731481483</v>
      </c>
      <c r="L3688" s="14">
        <f t="shared" si="344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5"/>
        <v>1.0142857142857142</v>
      </c>
      <c r="R3688" s="8">
        <f t="shared" si="346"/>
        <v>59.166666666666664</v>
      </c>
      <c r="S3688" t="str">
        <f t="shared" si="347"/>
        <v>theater</v>
      </c>
      <c r="T3688" t="str">
        <f t="shared" si="342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4">
        <f t="shared" si="343"/>
        <v>41787.218229166669</v>
      </c>
      <c r="L3689" s="14">
        <f t="shared" si="344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5"/>
        <v>1.0024500000000001</v>
      </c>
      <c r="R3689" s="8">
        <f t="shared" si="346"/>
        <v>200.49</v>
      </c>
      <c r="S3689" t="str">
        <f t="shared" si="347"/>
        <v>theater</v>
      </c>
      <c r="T3689" t="str">
        <f t="shared" si="342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4">
        <f t="shared" si="343"/>
        <v>41829.787083333329</v>
      </c>
      <c r="L3690" s="14">
        <f t="shared" si="344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5"/>
        <v>1.0916666666666666</v>
      </c>
      <c r="R3690" s="8">
        <f t="shared" si="346"/>
        <v>83.974358974358978</v>
      </c>
      <c r="S3690" t="str">
        <f t="shared" si="347"/>
        <v>theater</v>
      </c>
      <c r="T3690" t="str">
        <f t="shared" si="342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4">
        <f t="shared" si="343"/>
        <v>42147.826840277776</v>
      </c>
      <c r="L3691" s="14">
        <f t="shared" si="344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5"/>
        <v>1.1833333333333333</v>
      </c>
      <c r="R3691" s="8">
        <f t="shared" si="346"/>
        <v>57.258064516129032</v>
      </c>
      <c r="S3691" t="str">
        <f t="shared" si="347"/>
        <v>theater</v>
      </c>
      <c r="T3691" t="str">
        <f t="shared" si="342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4">
        <f t="shared" si="343"/>
        <v>41940.598182870373</v>
      </c>
      <c r="L3692" s="14">
        <f t="shared" si="344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5"/>
        <v>1.2</v>
      </c>
      <c r="R3692" s="8">
        <f t="shared" si="346"/>
        <v>58.064516129032256</v>
      </c>
      <c r="S3692" t="str">
        <f t="shared" si="347"/>
        <v>theater</v>
      </c>
      <c r="T3692" t="str">
        <f t="shared" si="342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4">
        <f t="shared" si="343"/>
        <v>42020.700567129628</v>
      </c>
      <c r="L3693" s="14">
        <f t="shared" si="344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5"/>
        <v>1.2796000000000001</v>
      </c>
      <c r="R3693" s="8">
        <f t="shared" si="346"/>
        <v>186.80291970802921</v>
      </c>
      <c r="S3693" t="str">
        <f t="shared" si="347"/>
        <v>theater</v>
      </c>
      <c r="T3693" t="str">
        <f t="shared" si="342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4">
        <f t="shared" si="343"/>
        <v>41891.96503472222</v>
      </c>
      <c r="L3694" s="14">
        <f t="shared" si="344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5"/>
        <v>1.26</v>
      </c>
      <c r="R3694" s="8">
        <f t="shared" si="346"/>
        <v>74.117647058823536</v>
      </c>
      <c r="S3694" t="str">
        <f t="shared" si="347"/>
        <v>theater</v>
      </c>
      <c r="T3694" t="str">
        <f t="shared" si="342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4">
        <f t="shared" si="343"/>
        <v>42309.191307870366</v>
      </c>
      <c r="L3695" s="14">
        <f t="shared" si="344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5"/>
        <v>1.2912912912912913</v>
      </c>
      <c r="R3695" s="8">
        <f t="shared" si="346"/>
        <v>30.714285714285715</v>
      </c>
      <c r="S3695" t="str">
        <f t="shared" si="347"/>
        <v>theater</v>
      </c>
      <c r="T3695" t="str">
        <f t="shared" si="342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4">
        <f t="shared" si="343"/>
        <v>42490.133877314816</v>
      </c>
      <c r="L3696" s="14">
        <f t="shared" si="344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5"/>
        <v>1.0742857142857143</v>
      </c>
      <c r="R3696" s="8">
        <f t="shared" si="346"/>
        <v>62.666666666666664</v>
      </c>
      <c r="S3696" t="str">
        <f t="shared" si="347"/>
        <v>theater</v>
      </c>
      <c r="T3696" t="str">
        <f t="shared" si="342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4">
        <f t="shared" si="343"/>
        <v>41995.870486111111</v>
      </c>
      <c r="L3697" s="14">
        <f t="shared" si="344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5"/>
        <v>1.00125</v>
      </c>
      <c r="R3697" s="8">
        <f t="shared" si="346"/>
        <v>121.36363636363636</v>
      </c>
      <c r="S3697" t="str">
        <f t="shared" si="347"/>
        <v>theater</v>
      </c>
      <c r="T3697" t="str">
        <f t="shared" si="342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4">
        <f t="shared" si="343"/>
        <v>41988.617083333331</v>
      </c>
      <c r="L3698" s="14">
        <f t="shared" si="344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5"/>
        <v>1.55</v>
      </c>
      <c r="R3698" s="8">
        <f t="shared" si="346"/>
        <v>39.743589743589745</v>
      </c>
      <c r="S3698" t="str">
        <f t="shared" si="347"/>
        <v>theater</v>
      </c>
      <c r="T3698" t="str">
        <f t="shared" si="342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4">
        <f t="shared" si="343"/>
        <v>42479.465833333335</v>
      </c>
      <c r="L3699" s="14">
        <f t="shared" si="344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5"/>
        <v>1.08</v>
      </c>
      <c r="R3699" s="8">
        <f t="shared" si="346"/>
        <v>72</v>
      </c>
      <c r="S3699" t="str">
        <f t="shared" si="347"/>
        <v>theater</v>
      </c>
      <c r="T3699" t="str">
        <f t="shared" si="342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4">
        <f t="shared" si="343"/>
        <v>42401.806562500002</v>
      </c>
      <c r="L3700" s="14">
        <f t="shared" si="344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5"/>
        <v>1.1052</v>
      </c>
      <c r="R3700" s="8">
        <f t="shared" si="346"/>
        <v>40.632352941176471</v>
      </c>
      <c r="S3700" t="str">
        <f t="shared" si="347"/>
        <v>theater</v>
      </c>
      <c r="T3700" t="str">
        <f t="shared" si="342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4">
        <f t="shared" si="343"/>
        <v>41897.602037037039</v>
      </c>
      <c r="L3701" s="14">
        <f t="shared" si="344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5"/>
        <v>1.008</v>
      </c>
      <c r="R3701" s="8">
        <f t="shared" si="346"/>
        <v>63</v>
      </c>
      <c r="S3701" t="str">
        <f t="shared" si="347"/>
        <v>theater</v>
      </c>
      <c r="T3701" t="str">
        <f t="shared" si="342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4">
        <f t="shared" si="343"/>
        <v>41882.585648148146</v>
      </c>
      <c r="L3702" s="14">
        <f t="shared" si="344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5"/>
        <v>1.212</v>
      </c>
      <c r="R3702" s="8">
        <f t="shared" si="346"/>
        <v>33.666666666666664</v>
      </c>
      <c r="S3702" t="str">
        <f t="shared" si="347"/>
        <v>theater</v>
      </c>
      <c r="T3702" t="str">
        <f t="shared" si="342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4">
        <f t="shared" si="343"/>
        <v>42129.541585648149</v>
      </c>
      <c r="L3703" s="14">
        <f t="shared" si="344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5"/>
        <v>1.0033333333333334</v>
      </c>
      <c r="R3703" s="8">
        <f t="shared" si="346"/>
        <v>38.589743589743591</v>
      </c>
      <c r="S3703" t="str">
        <f t="shared" si="347"/>
        <v>theater</v>
      </c>
      <c r="T3703" t="str">
        <f t="shared" si="342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4">
        <f t="shared" si="343"/>
        <v>42524.53800925926</v>
      </c>
      <c r="L3704" s="14">
        <f t="shared" si="344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5"/>
        <v>1.0916666666666666</v>
      </c>
      <c r="R3704" s="8">
        <f t="shared" si="346"/>
        <v>155.95238095238096</v>
      </c>
      <c r="S3704" t="str">
        <f t="shared" si="347"/>
        <v>theater</v>
      </c>
      <c r="T3704" t="str">
        <f t="shared" si="342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4">
        <f t="shared" si="343"/>
        <v>42556.504490740743</v>
      </c>
      <c r="L3705" s="14">
        <f t="shared" si="344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5"/>
        <v>1.2342857142857142</v>
      </c>
      <c r="R3705" s="8">
        <f t="shared" si="346"/>
        <v>43.2</v>
      </c>
      <c r="S3705" t="str">
        <f t="shared" si="347"/>
        <v>theater</v>
      </c>
      <c r="T3705" t="str">
        <f t="shared" si="342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4">
        <f t="shared" si="343"/>
        <v>42461.689745370371</v>
      </c>
      <c r="L3706" s="14">
        <f t="shared" si="344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5"/>
        <v>1.3633666666666666</v>
      </c>
      <c r="R3706" s="8">
        <f t="shared" si="346"/>
        <v>15.148518518518518</v>
      </c>
      <c r="S3706" t="str">
        <f t="shared" si="347"/>
        <v>theater</v>
      </c>
      <c r="T3706" t="str">
        <f t="shared" si="342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4">
        <f t="shared" si="343"/>
        <v>41792.542986111112</v>
      </c>
      <c r="L3707" s="14">
        <f t="shared" si="344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5"/>
        <v>1.0346657233816767</v>
      </c>
      <c r="R3707" s="8">
        <f t="shared" si="346"/>
        <v>83.571428571428569</v>
      </c>
      <c r="S3707" t="str">
        <f t="shared" si="347"/>
        <v>theater</v>
      </c>
      <c r="T3707" t="str">
        <f t="shared" si="342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4">
        <f t="shared" si="343"/>
        <v>41879.913761574076</v>
      </c>
      <c r="L3708" s="14">
        <f t="shared" si="344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5"/>
        <v>1.2133333333333334</v>
      </c>
      <c r="R3708" s="8">
        <f t="shared" si="346"/>
        <v>140</v>
      </c>
      <c r="S3708" t="str">
        <f t="shared" si="347"/>
        <v>theater</v>
      </c>
      <c r="T3708" t="str">
        <f t="shared" si="342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4">
        <f t="shared" si="343"/>
        <v>42552.048356481479</v>
      </c>
      <c r="L3709" s="14">
        <f t="shared" si="344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5"/>
        <v>1.86</v>
      </c>
      <c r="R3709" s="8">
        <f t="shared" si="346"/>
        <v>80.869565217391298</v>
      </c>
      <c r="S3709" t="str">
        <f t="shared" si="347"/>
        <v>theater</v>
      </c>
      <c r="T3709" t="str">
        <f t="shared" si="342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4">
        <f t="shared" si="343"/>
        <v>41810.142199074071</v>
      </c>
      <c r="L3710" s="14">
        <f t="shared" si="344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5"/>
        <v>3</v>
      </c>
      <c r="R3710" s="8">
        <f t="shared" si="346"/>
        <v>53.846153846153847</v>
      </c>
      <c r="S3710" t="str">
        <f t="shared" si="347"/>
        <v>theater</v>
      </c>
      <c r="T3710" t="str">
        <f t="shared" si="342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4">
        <f t="shared" si="343"/>
        <v>41785.707708333335</v>
      </c>
      <c r="L3711" s="14">
        <f t="shared" si="344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5"/>
        <v>1.0825</v>
      </c>
      <c r="R3711" s="8">
        <f t="shared" si="346"/>
        <v>30.928571428571427</v>
      </c>
      <c r="S3711" t="str">
        <f t="shared" si="347"/>
        <v>theater</v>
      </c>
      <c r="T3711" t="str">
        <f t="shared" si="342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4">
        <f t="shared" si="343"/>
        <v>42072.576249999998</v>
      </c>
      <c r="L3712" s="14">
        <f t="shared" si="344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5"/>
        <v>1.4115384615384616</v>
      </c>
      <c r="R3712" s="8">
        <f t="shared" si="346"/>
        <v>67.962962962962962</v>
      </c>
      <c r="S3712" t="str">
        <f t="shared" si="347"/>
        <v>theater</v>
      </c>
      <c r="T3712" t="str">
        <f t="shared" si="342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4">
        <f t="shared" si="343"/>
        <v>41779.724224537036</v>
      </c>
      <c r="L3713" s="14">
        <f t="shared" si="344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5"/>
        <v>1.1399999999999999</v>
      </c>
      <c r="R3713" s="8">
        <f t="shared" si="346"/>
        <v>27.142857142857142</v>
      </c>
      <c r="S3713" t="str">
        <f t="shared" si="347"/>
        <v>theater</v>
      </c>
      <c r="T3713" t="str">
        <f t="shared" si="342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4">
        <f t="shared" si="343"/>
        <v>42134.172071759262</v>
      </c>
      <c r="L3714" s="14">
        <f t="shared" si="344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345"/>
        <v>1.5373333333333334</v>
      </c>
      <c r="R3714" s="8">
        <f t="shared" si="346"/>
        <v>110.86538461538461</v>
      </c>
      <c r="S3714" t="str">
        <f t="shared" si="347"/>
        <v>theater</v>
      </c>
      <c r="T3714" t="str">
        <f t="shared" ref="T3714:T3777" si="348">RIGHT(P3714,LEN(P3714)-FIND("/",P3714))</f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4">
        <f t="shared" ref="K3715:K3778" si="349">(((J3715/60)/60)/24)+DATE(1970,1,1)</f>
        <v>42505.738032407404</v>
      </c>
      <c r="L3715" s="14">
        <f t="shared" ref="L3715:L3778" si="350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351">E3715/D3715</f>
        <v>1.0149999999999999</v>
      </c>
      <c r="R3715" s="8">
        <f t="shared" ref="R3715:R3778" si="352">E3715/N3715</f>
        <v>106.84210526315789</v>
      </c>
      <c r="S3715" t="str">
        <f t="shared" ref="S3715:S3778" si="353">LEFT(P3715,FIND("/",P3715)-1)</f>
        <v>theater</v>
      </c>
      <c r="T3715" t="str">
        <f t="shared" si="348"/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4">
        <f t="shared" si="349"/>
        <v>42118.556331018524</v>
      </c>
      <c r="L3716" s="14">
        <f t="shared" si="350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51"/>
        <v>1.0235000000000001</v>
      </c>
      <c r="R3716" s="8">
        <f t="shared" si="352"/>
        <v>105.51546391752578</v>
      </c>
      <c r="S3716" t="str">
        <f t="shared" si="353"/>
        <v>theater</v>
      </c>
      <c r="T3716" t="str">
        <f t="shared" si="348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4">
        <f t="shared" si="349"/>
        <v>42036.995590277773</v>
      </c>
      <c r="L3717" s="14">
        <f t="shared" si="350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51"/>
        <v>1.0257142857142858</v>
      </c>
      <c r="R3717" s="8">
        <f t="shared" si="352"/>
        <v>132.96296296296296</v>
      </c>
      <c r="S3717" t="str">
        <f t="shared" si="353"/>
        <v>theater</v>
      </c>
      <c r="T3717" t="str">
        <f t="shared" si="348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4">
        <f t="shared" si="349"/>
        <v>42360.887835648144</v>
      </c>
      <c r="L3718" s="14">
        <f t="shared" si="350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51"/>
        <v>1.5575000000000001</v>
      </c>
      <c r="R3718" s="8">
        <f t="shared" si="352"/>
        <v>51.916666666666664</v>
      </c>
      <c r="S3718" t="str">
        <f t="shared" si="353"/>
        <v>theater</v>
      </c>
      <c r="T3718" t="str">
        <f t="shared" si="348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4">
        <f t="shared" si="349"/>
        <v>42102.866307870368</v>
      </c>
      <c r="L3719" s="14">
        <f t="shared" si="350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51"/>
        <v>1.0075000000000001</v>
      </c>
      <c r="R3719" s="8">
        <f t="shared" si="352"/>
        <v>310</v>
      </c>
      <c r="S3719" t="str">
        <f t="shared" si="353"/>
        <v>theater</v>
      </c>
      <c r="T3719" t="str">
        <f t="shared" si="348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4">
        <f t="shared" si="349"/>
        <v>42032.716145833328</v>
      </c>
      <c r="L3720" s="14">
        <f t="shared" si="350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51"/>
        <v>2.3940000000000001</v>
      </c>
      <c r="R3720" s="8">
        <f t="shared" si="352"/>
        <v>26.021739130434781</v>
      </c>
      <c r="S3720" t="str">
        <f t="shared" si="353"/>
        <v>theater</v>
      </c>
      <c r="T3720" t="str">
        <f t="shared" si="348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4">
        <f t="shared" si="349"/>
        <v>42147.729930555557</v>
      </c>
      <c r="L3721" s="14">
        <f t="shared" si="350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51"/>
        <v>2.1</v>
      </c>
      <c r="R3721" s="8">
        <f t="shared" si="352"/>
        <v>105</v>
      </c>
      <c r="S3721" t="str">
        <f t="shared" si="353"/>
        <v>theater</v>
      </c>
      <c r="T3721" t="str">
        <f t="shared" si="348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4">
        <f t="shared" si="349"/>
        <v>42165.993125000001</v>
      </c>
      <c r="L3722" s="14">
        <f t="shared" si="350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51"/>
        <v>1.0451515151515152</v>
      </c>
      <c r="R3722" s="8">
        <f t="shared" si="352"/>
        <v>86.224999999999994</v>
      </c>
      <c r="S3722" t="str">
        <f t="shared" si="353"/>
        <v>theater</v>
      </c>
      <c r="T3722" t="str">
        <f t="shared" si="348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4">
        <f t="shared" si="349"/>
        <v>41927.936157407406</v>
      </c>
      <c r="L3723" s="14">
        <f t="shared" si="350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51"/>
        <v>1.008</v>
      </c>
      <c r="R3723" s="8">
        <f t="shared" si="352"/>
        <v>114.54545454545455</v>
      </c>
      <c r="S3723" t="str">
        <f t="shared" si="353"/>
        <v>theater</v>
      </c>
      <c r="T3723" t="str">
        <f t="shared" si="348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4">
        <f t="shared" si="349"/>
        <v>42381.671840277777</v>
      </c>
      <c r="L3724" s="14">
        <f t="shared" si="350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51"/>
        <v>1.1120000000000001</v>
      </c>
      <c r="R3724" s="8">
        <f t="shared" si="352"/>
        <v>47.657142857142858</v>
      </c>
      <c r="S3724" t="str">
        <f t="shared" si="353"/>
        <v>theater</v>
      </c>
      <c r="T3724" t="str">
        <f t="shared" si="348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4">
        <f t="shared" si="349"/>
        <v>41943.753032407411</v>
      </c>
      <c r="L3725" s="14">
        <f t="shared" si="350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51"/>
        <v>1.0204444444444445</v>
      </c>
      <c r="R3725" s="8">
        <f t="shared" si="352"/>
        <v>72.888888888888886</v>
      </c>
      <c r="S3725" t="str">
        <f t="shared" si="353"/>
        <v>theater</v>
      </c>
      <c r="T3725" t="str">
        <f t="shared" si="348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4">
        <f t="shared" si="349"/>
        <v>42465.491435185191</v>
      </c>
      <c r="L3726" s="14">
        <f t="shared" si="350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51"/>
        <v>1.0254767441860466</v>
      </c>
      <c r="R3726" s="8">
        <f t="shared" si="352"/>
        <v>49.545505617977533</v>
      </c>
      <c r="S3726" t="str">
        <f t="shared" si="353"/>
        <v>theater</v>
      </c>
      <c r="T3726" t="str">
        <f t="shared" si="348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4">
        <f t="shared" si="349"/>
        <v>42401.945219907408</v>
      </c>
      <c r="L3727" s="14">
        <f t="shared" si="350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51"/>
        <v>1.27</v>
      </c>
      <c r="R3727" s="8">
        <f t="shared" si="352"/>
        <v>25.4</v>
      </c>
      <c r="S3727" t="str">
        <f t="shared" si="353"/>
        <v>theater</v>
      </c>
      <c r="T3727" t="str">
        <f t="shared" si="348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4">
        <f t="shared" si="349"/>
        <v>42462.140868055561</v>
      </c>
      <c r="L3728" s="14">
        <f t="shared" si="350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51"/>
        <v>3.3870588235294119</v>
      </c>
      <c r="R3728" s="8">
        <f t="shared" si="352"/>
        <v>62.586956521739133</v>
      </c>
      <c r="S3728" t="str">
        <f t="shared" si="353"/>
        <v>theater</v>
      </c>
      <c r="T3728" t="str">
        <f t="shared" si="348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4">
        <f t="shared" si="349"/>
        <v>42632.348310185189</v>
      </c>
      <c r="L3729" s="14">
        <f t="shared" si="350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51"/>
        <v>1.0075000000000001</v>
      </c>
      <c r="R3729" s="8">
        <f t="shared" si="352"/>
        <v>61.060606060606062</v>
      </c>
      <c r="S3729" t="str">
        <f t="shared" si="353"/>
        <v>theater</v>
      </c>
      <c r="T3729" t="str">
        <f t="shared" si="348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4">
        <f t="shared" si="349"/>
        <v>42205.171018518522</v>
      </c>
      <c r="L3730" s="14">
        <f t="shared" si="350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51"/>
        <v>9.3100000000000002E-2</v>
      </c>
      <c r="R3730" s="8">
        <f t="shared" si="352"/>
        <v>60.064516129032256</v>
      </c>
      <c r="S3730" t="str">
        <f t="shared" si="353"/>
        <v>theater</v>
      </c>
      <c r="T3730" t="str">
        <f t="shared" si="348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4">
        <f t="shared" si="349"/>
        <v>42041.205000000002</v>
      </c>
      <c r="L3731" s="14">
        <f t="shared" si="350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51"/>
        <v>7.2400000000000006E-2</v>
      </c>
      <c r="R3731" s="8">
        <f t="shared" si="352"/>
        <v>72.400000000000006</v>
      </c>
      <c r="S3731" t="str">
        <f t="shared" si="353"/>
        <v>theater</v>
      </c>
      <c r="T3731" t="str">
        <f t="shared" si="348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4">
        <f t="shared" si="349"/>
        <v>42203.677766203706</v>
      </c>
      <c r="L3732" s="14">
        <f t="shared" si="350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51"/>
        <v>0.1</v>
      </c>
      <c r="R3732" s="8">
        <f t="shared" si="352"/>
        <v>100</v>
      </c>
      <c r="S3732" t="str">
        <f t="shared" si="353"/>
        <v>theater</v>
      </c>
      <c r="T3732" t="str">
        <f t="shared" si="348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4">
        <f t="shared" si="349"/>
        <v>41983.752847222218</v>
      </c>
      <c r="L3733" s="14">
        <f t="shared" si="350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51"/>
        <v>0.11272727272727273</v>
      </c>
      <c r="R3733" s="8">
        <f t="shared" si="352"/>
        <v>51.666666666666664</v>
      </c>
      <c r="S3733" t="str">
        <f t="shared" si="353"/>
        <v>theater</v>
      </c>
      <c r="T3733" t="str">
        <f t="shared" si="348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4">
        <f t="shared" si="349"/>
        <v>41968.677465277782</v>
      </c>
      <c r="L3734" s="14">
        <f t="shared" si="350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51"/>
        <v>0.15411764705882353</v>
      </c>
      <c r="R3734" s="8">
        <f t="shared" si="352"/>
        <v>32.75</v>
      </c>
      <c r="S3734" t="str">
        <f t="shared" si="353"/>
        <v>theater</v>
      </c>
      <c r="T3734" t="str">
        <f t="shared" si="348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4">
        <f t="shared" si="349"/>
        <v>42103.024398148147</v>
      </c>
      <c r="L3735" s="14">
        <f t="shared" si="350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51"/>
        <v>0</v>
      </c>
      <c r="R3735" s="8" t="e">
        <f t="shared" si="352"/>
        <v>#DIV/0!</v>
      </c>
      <c r="S3735" t="str">
        <f t="shared" si="353"/>
        <v>theater</v>
      </c>
      <c r="T3735" t="str">
        <f t="shared" si="348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4">
        <f t="shared" si="349"/>
        <v>42089.901574074072</v>
      </c>
      <c r="L3736" s="14">
        <f t="shared" si="350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51"/>
        <v>0.28466666666666668</v>
      </c>
      <c r="R3736" s="8">
        <f t="shared" si="352"/>
        <v>61</v>
      </c>
      <c r="S3736" t="str">
        <f t="shared" si="353"/>
        <v>theater</v>
      </c>
      <c r="T3736" t="str">
        <f t="shared" si="348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4">
        <f t="shared" si="349"/>
        <v>42122.693159722221</v>
      </c>
      <c r="L3737" s="14">
        <f t="shared" si="350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51"/>
        <v>0.13333333333333333</v>
      </c>
      <c r="R3737" s="8">
        <f t="shared" si="352"/>
        <v>10</v>
      </c>
      <c r="S3737" t="str">
        <f t="shared" si="353"/>
        <v>theater</v>
      </c>
      <c r="T3737" t="str">
        <f t="shared" si="348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4">
        <f t="shared" si="349"/>
        <v>42048.711724537032</v>
      </c>
      <c r="L3738" s="14">
        <f t="shared" si="350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51"/>
        <v>6.6666666666666671E-3</v>
      </c>
      <c r="R3738" s="8">
        <f t="shared" si="352"/>
        <v>10</v>
      </c>
      <c r="S3738" t="str">
        <f t="shared" si="353"/>
        <v>theater</v>
      </c>
      <c r="T3738" t="str">
        <f t="shared" si="348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4">
        <f t="shared" si="349"/>
        <v>42297.691006944442</v>
      </c>
      <c r="L3739" s="14">
        <f t="shared" si="350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51"/>
        <v>0.21428571428571427</v>
      </c>
      <c r="R3739" s="8">
        <f t="shared" si="352"/>
        <v>37.5</v>
      </c>
      <c r="S3739" t="str">
        <f t="shared" si="353"/>
        <v>theater</v>
      </c>
      <c r="T3739" t="str">
        <f t="shared" si="348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4">
        <f t="shared" si="349"/>
        <v>41813.938715277778</v>
      </c>
      <c r="L3740" s="14">
        <f t="shared" si="350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51"/>
        <v>0.18</v>
      </c>
      <c r="R3740" s="8">
        <f t="shared" si="352"/>
        <v>45</v>
      </c>
      <c r="S3740" t="str">
        <f t="shared" si="353"/>
        <v>theater</v>
      </c>
      <c r="T3740" t="str">
        <f t="shared" si="348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4">
        <f t="shared" si="349"/>
        <v>42548.449861111112</v>
      </c>
      <c r="L3741" s="14">
        <f t="shared" si="350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51"/>
        <v>0.20125000000000001</v>
      </c>
      <c r="R3741" s="8">
        <f t="shared" si="352"/>
        <v>100.625</v>
      </c>
      <c r="S3741" t="str">
        <f t="shared" si="353"/>
        <v>theater</v>
      </c>
      <c r="T3741" t="str">
        <f t="shared" si="348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4">
        <f t="shared" si="349"/>
        <v>41833.089756944442</v>
      </c>
      <c r="L3742" s="14">
        <f t="shared" si="350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51"/>
        <v>0.17899999999999999</v>
      </c>
      <c r="R3742" s="8">
        <f t="shared" si="352"/>
        <v>25.571428571428573</v>
      </c>
      <c r="S3742" t="str">
        <f t="shared" si="353"/>
        <v>theater</v>
      </c>
      <c r="T3742" t="str">
        <f t="shared" si="348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4">
        <f t="shared" si="349"/>
        <v>42325.920717592591</v>
      </c>
      <c r="L3743" s="14">
        <f t="shared" si="350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51"/>
        <v>0</v>
      </c>
      <c r="R3743" s="8" t="e">
        <f t="shared" si="352"/>
        <v>#DIV/0!</v>
      </c>
      <c r="S3743" t="str">
        <f t="shared" si="353"/>
        <v>theater</v>
      </c>
      <c r="T3743" t="str">
        <f t="shared" si="348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4">
        <f t="shared" si="349"/>
        <v>41858.214629629627</v>
      </c>
      <c r="L3744" s="14">
        <f t="shared" si="350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51"/>
        <v>0.02</v>
      </c>
      <c r="R3744" s="8">
        <f t="shared" si="352"/>
        <v>25</v>
      </c>
      <c r="S3744" t="str">
        <f t="shared" si="353"/>
        <v>theater</v>
      </c>
      <c r="T3744" t="str">
        <f t="shared" si="348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4">
        <f t="shared" si="349"/>
        <v>41793.710231481484</v>
      </c>
      <c r="L3745" s="14">
        <f t="shared" si="350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51"/>
        <v>0</v>
      </c>
      <c r="R3745" s="8" t="e">
        <f t="shared" si="352"/>
        <v>#DIV/0!</v>
      </c>
      <c r="S3745" t="str">
        <f t="shared" si="353"/>
        <v>theater</v>
      </c>
      <c r="T3745" t="str">
        <f t="shared" si="348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4">
        <f t="shared" si="349"/>
        <v>41793.814259259263</v>
      </c>
      <c r="L3746" s="14">
        <f t="shared" si="350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51"/>
        <v>0</v>
      </c>
      <c r="R3746" s="8" t="e">
        <f t="shared" si="352"/>
        <v>#DIV/0!</v>
      </c>
      <c r="S3746" t="str">
        <f t="shared" si="353"/>
        <v>theater</v>
      </c>
      <c r="T3746" t="str">
        <f t="shared" si="348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4">
        <f t="shared" si="349"/>
        <v>41831.697939814818</v>
      </c>
      <c r="L3747" s="14">
        <f t="shared" si="350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51"/>
        <v>0.1</v>
      </c>
      <c r="R3747" s="8">
        <f t="shared" si="352"/>
        <v>10</v>
      </c>
      <c r="S3747" t="str">
        <f t="shared" si="353"/>
        <v>theater</v>
      </c>
      <c r="T3747" t="str">
        <f t="shared" si="348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4">
        <f t="shared" si="349"/>
        <v>42621.389340277776</v>
      </c>
      <c r="L3748" s="14">
        <f t="shared" si="350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51"/>
        <v>2.3764705882352941E-2</v>
      </c>
      <c r="R3748" s="8">
        <f t="shared" si="352"/>
        <v>202</v>
      </c>
      <c r="S3748" t="str">
        <f t="shared" si="353"/>
        <v>theater</v>
      </c>
      <c r="T3748" t="str">
        <f t="shared" si="348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4">
        <f t="shared" si="349"/>
        <v>42164.299722222218</v>
      </c>
      <c r="L3749" s="14">
        <f t="shared" si="350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51"/>
        <v>0.01</v>
      </c>
      <c r="R3749" s="8">
        <f t="shared" si="352"/>
        <v>25</v>
      </c>
      <c r="S3749" t="str">
        <f t="shared" si="353"/>
        <v>theater</v>
      </c>
      <c r="T3749" t="str">
        <f t="shared" si="348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4">
        <f t="shared" si="349"/>
        <v>42395.706435185188</v>
      </c>
      <c r="L3750" s="14">
        <f t="shared" si="350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51"/>
        <v>1.0351999999999999</v>
      </c>
      <c r="R3750" s="8">
        <f t="shared" si="352"/>
        <v>99.538461538461533</v>
      </c>
      <c r="S3750" t="str">
        <f t="shared" si="353"/>
        <v>theater</v>
      </c>
      <c r="T3750" t="str">
        <f t="shared" si="348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4">
        <f t="shared" si="349"/>
        <v>42458.127175925925</v>
      </c>
      <c r="L3751" s="14">
        <f t="shared" si="350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51"/>
        <v>1.05</v>
      </c>
      <c r="R3751" s="8">
        <f t="shared" si="352"/>
        <v>75</v>
      </c>
      <c r="S3751" t="str">
        <f t="shared" si="353"/>
        <v>theater</v>
      </c>
      <c r="T3751" t="str">
        <f t="shared" si="348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4">
        <f t="shared" si="349"/>
        <v>42016.981574074074</v>
      </c>
      <c r="L3752" s="14">
        <f t="shared" si="350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51"/>
        <v>1.0044999999999999</v>
      </c>
      <c r="R3752" s="8">
        <f t="shared" si="352"/>
        <v>215.25</v>
      </c>
      <c r="S3752" t="str">
        <f t="shared" si="353"/>
        <v>theater</v>
      </c>
      <c r="T3752" t="str">
        <f t="shared" si="348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4">
        <f t="shared" si="349"/>
        <v>42403.035567129627</v>
      </c>
      <c r="L3753" s="14">
        <f t="shared" si="350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51"/>
        <v>1.3260000000000001</v>
      </c>
      <c r="R3753" s="8">
        <f t="shared" si="352"/>
        <v>120.54545454545455</v>
      </c>
      <c r="S3753" t="str">
        <f t="shared" si="353"/>
        <v>theater</v>
      </c>
      <c r="T3753" t="str">
        <f t="shared" si="348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4">
        <f t="shared" si="349"/>
        <v>42619.802488425921</v>
      </c>
      <c r="L3754" s="14">
        <f t="shared" si="350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51"/>
        <v>1.1299999999999999</v>
      </c>
      <c r="R3754" s="8">
        <f t="shared" si="352"/>
        <v>37.666666666666664</v>
      </c>
      <c r="S3754" t="str">
        <f t="shared" si="353"/>
        <v>theater</v>
      </c>
      <c r="T3754" t="str">
        <f t="shared" si="348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4">
        <f t="shared" si="349"/>
        <v>42128.824074074073</v>
      </c>
      <c r="L3755" s="14">
        <f t="shared" si="350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51"/>
        <v>1.0334000000000001</v>
      </c>
      <c r="R3755" s="8">
        <f t="shared" si="352"/>
        <v>172.23333333333332</v>
      </c>
      <c r="S3755" t="str">
        <f t="shared" si="353"/>
        <v>theater</v>
      </c>
      <c r="T3755" t="str">
        <f t="shared" si="348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4">
        <f t="shared" si="349"/>
        <v>41808.881215277775</v>
      </c>
      <c r="L3756" s="14">
        <f t="shared" si="350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51"/>
        <v>1.2</v>
      </c>
      <c r="R3756" s="8">
        <f t="shared" si="352"/>
        <v>111.11111111111111</v>
      </c>
      <c r="S3756" t="str">
        <f t="shared" si="353"/>
        <v>theater</v>
      </c>
      <c r="T3756" t="str">
        <f t="shared" si="348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4">
        <f t="shared" si="349"/>
        <v>42445.866979166662</v>
      </c>
      <c r="L3757" s="14">
        <f t="shared" si="350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51"/>
        <v>1.2963636363636364</v>
      </c>
      <c r="R3757" s="8">
        <f t="shared" si="352"/>
        <v>25.464285714285715</v>
      </c>
      <c r="S3757" t="str">
        <f t="shared" si="353"/>
        <v>theater</v>
      </c>
      <c r="T3757" t="str">
        <f t="shared" si="348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4">
        <f t="shared" si="349"/>
        <v>41771.814791666664</v>
      </c>
      <c r="L3758" s="14">
        <f t="shared" si="350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51"/>
        <v>1.0111111111111111</v>
      </c>
      <c r="R3758" s="8">
        <f t="shared" si="352"/>
        <v>267.64705882352939</v>
      </c>
      <c r="S3758" t="str">
        <f t="shared" si="353"/>
        <v>theater</v>
      </c>
      <c r="T3758" t="str">
        <f t="shared" si="348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4">
        <f t="shared" si="349"/>
        <v>41954.850868055553</v>
      </c>
      <c r="L3759" s="14">
        <f t="shared" si="350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51"/>
        <v>1.0851428571428572</v>
      </c>
      <c r="R3759" s="8">
        <f t="shared" si="352"/>
        <v>75.959999999999994</v>
      </c>
      <c r="S3759" t="str">
        <f t="shared" si="353"/>
        <v>theater</v>
      </c>
      <c r="T3759" t="str">
        <f t="shared" si="348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4">
        <f t="shared" si="349"/>
        <v>41747.471504629626</v>
      </c>
      <c r="L3760" s="14">
        <f t="shared" si="350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51"/>
        <v>1.0233333333333334</v>
      </c>
      <c r="R3760" s="8">
        <f t="shared" si="352"/>
        <v>59.03846153846154</v>
      </c>
      <c r="S3760" t="str">
        <f t="shared" si="353"/>
        <v>theater</v>
      </c>
      <c r="T3760" t="str">
        <f t="shared" si="348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4">
        <f t="shared" si="349"/>
        <v>42182.108252314814</v>
      </c>
      <c r="L3761" s="14">
        <f t="shared" si="350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51"/>
        <v>1.1024425000000002</v>
      </c>
      <c r="R3761" s="8">
        <f t="shared" si="352"/>
        <v>50.111022727272733</v>
      </c>
      <c r="S3761" t="str">
        <f t="shared" si="353"/>
        <v>theater</v>
      </c>
      <c r="T3761" t="str">
        <f t="shared" si="348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4">
        <f t="shared" si="349"/>
        <v>41739.525300925925</v>
      </c>
      <c r="L3762" s="14">
        <f t="shared" si="350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51"/>
        <v>1.010154</v>
      </c>
      <c r="R3762" s="8">
        <f t="shared" si="352"/>
        <v>55.502967032967035</v>
      </c>
      <c r="S3762" t="str">
        <f t="shared" si="353"/>
        <v>theater</v>
      </c>
      <c r="T3762" t="str">
        <f t="shared" si="348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4">
        <f t="shared" si="349"/>
        <v>42173.466863425929</v>
      </c>
      <c r="L3763" s="14">
        <f t="shared" si="350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51"/>
        <v>1</v>
      </c>
      <c r="R3763" s="8">
        <f t="shared" si="352"/>
        <v>166.66666666666666</v>
      </c>
      <c r="S3763" t="str">
        <f t="shared" si="353"/>
        <v>theater</v>
      </c>
      <c r="T3763" t="str">
        <f t="shared" si="348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4">
        <f t="shared" si="349"/>
        <v>42193.813530092593</v>
      </c>
      <c r="L3764" s="14">
        <f t="shared" si="350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51"/>
        <v>1.0624</v>
      </c>
      <c r="R3764" s="8">
        <f t="shared" si="352"/>
        <v>47.428571428571431</v>
      </c>
      <c r="S3764" t="str">
        <f t="shared" si="353"/>
        <v>theater</v>
      </c>
      <c r="T3764" t="str">
        <f t="shared" si="348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4">
        <f t="shared" si="349"/>
        <v>42065.750300925924</v>
      </c>
      <c r="L3765" s="14">
        <f t="shared" si="350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51"/>
        <v>1</v>
      </c>
      <c r="R3765" s="8">
        <f t="shared" si="352"/>
        <v>64.935064935064929</v>
      </c>
      <c r="S3765" t="str">
        <f t="shared" si="353"/>
        <v>theater</v>
      </c>
      <c r="T3765" t="str">
        <f t="shared" si="348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4">
        <f t="shared" si="349"/>
        <v>42499.842962962968</v>
      </c>
      <c r="L3766" s="14">
        <f t="shared" si="350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51"/>
        <v>1</v>
      </c>
      <c r="R3766" s="8">
        <f t="shared" si="352"/>
        <v>55.555555555555557</v>
      </c>
      <c r="S3766" t="str">
        <f t="shared" si="353"/>
        <v>theater</v>
      </c>
      <c r="T3766" t="str">
        <f t="shared" si="348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4">
        <f t="shared" si="349"/>
        <v>41820.776412037041</v>
      </c>
      <c r="L3767" s="14">
        <f t="shared" si="350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51"/>
        <v>1.1345714285714286</v>
      </c>
      <c r="R3767" s="8">
        <f t="shared" si="352"/>
        <v>74.224299065420567</v>
      </c>
      <c r="S3767" t="str">
        <f t="shared" si="353"/>
        <v>theater</v>
      </c>
      <c r="T3767" t="str">
        <f t="shared" si="348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4">
        <f t="shared" si="349"/>
        <v>41788.167187500003</v>
      </c>
      <c r="L3768" s="14">
        <f t="shared" si="350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51"/>
        <v>1.0265010000000001</v>
      </c>
      <c r="R3768" s="8">
        <f t="shared" si="352"/>
        <v>106.9271875</v>
      </c>
      <c r="S3768" t="str">
        <f t="shared" si="353"/>
        <v>theater</v>
      </c>
      <c r="T3768" t="str">
        <f t="shared" si="348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4">
        <f t="shared" si="349"/>
        <v>42050.019641203704</v>
      </c>
      <c r="L3769" s="14">
        <f t="shared" si="350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51"/>
        <v>1.1675</v>
      </c>
      <c r="R3769" s="8">
        <f t="shared" si="352"/>
        <v>41.696428571428569</v>
      </c>
      <c r="S3769" t="str">
        <f t="shared" si="353"/>
        <v>theater</v>
      </c>
      <c r="T3769" t="str">
        <f t="shared" si="348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4">
        <f t="shared" si="349"/>
        <v>41772.727893518517</v>
      </c>
      <c r="L3770" s="14">
        <f t="shared" si="350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51"/>
        <v>1.0765274999999999</v>
      </c>
      <c r="R3770" s="8">
        <f t="shared" si="352"/>
        <v>74.243275862068955</v>
      </c>
      <c r="S3770" t="str">
        <f t="shared" si="353"/>
        <v>theater</v>
      </c>
      <c r="T3770" t="str">
        <f t="shared" si="348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4">
        <f t="shared" si="349"/>
        <v>42445.598136574074</v>
      </c>
      <c r="L3771" s="14">
        <f t="shared" si="350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51"/>
        <v>1</v>
      </c>
      <c r="R3771" s="8">
        <f t="shared" si="352"/>
        <v>73.333333333333329</v>
      </c>
      <c r="S3771" t="str">
        <f t="shared" si="353"/>
        <v>theater</v>
      </c>
      <c r="T3771" t="str">
        <f t="shared" si="348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4">
        <f t="shared" si="349"/>
        <v>42138.930671296301</v>
      </c>
      <c r="L3772" s="14">
        <f t="shared" si="350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51"/>
        <v>1</v>
      </c>
      <c r="R3772" s="8">
        <f t="shared" si="352"/>
        <v>100</v>
      </c>
      <c r="S3772" t="str">
        <f t="shared" si="353"/>
        <v>theater</v>
      </c>
      <c r="T3772" t="str">
        <f t="shared" si="348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4">
        <f t="shared" si="349"/>
        <v>42493.857083333336</v>
      </c>
      <c r="L3773" s="14">
        <f t="shared" si="350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51"/>
        <v>1.46</v>
      </c>
      <c r="R3773" s="8">
        <f t="shared" si="352"/>
        <v>38.421052631578945</v>
      </c>
      <c r="S3773" t="str">
        <f t="shared" si="353"/>
        <v>theater</v>
      </c>
      <c r="T3773" t="str">
        <f t="shared" si="348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4">
        <f t="shared" si="349"/>
        <v>42682.616967592592</v>
      </c>
      <c r="L3774" s="14">
        <f t="shared" si="350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51"/>
        <v>1.1020000000000001</v>
      </c>
      <c r="R3774" s="8">
        <f t="shared" si="352"/>
        <v>166.96969696969697</v>
      </c>
      <c r="S3774" t="str">
        <f t="shared" si="353"/>
        <v>theater</v>
      </c>
      <c r="T3774" t="str">
        <f t="shared" si="348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4">
        <f t="shared" si="349"/>
        <v>42656.005173611105</v>
      </c>
      <c r="L3775" s="14">
        <f t="shared" si="350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51"/>
        <v>1.0820000000000001</v>
      </c>
      <c r="R3775" s="8">
        <f t="shared" si="352"/>
        <v>94.912280701754383</v>
      </c>
      <c r="S3775" t="str">
        <f t="shared" si="353"/>
        <v>theater</v>
      </c>
      <c r="T3775" t="str">
        <f t="shared" si="348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4">
        <f t="shared" si="349"/>
        <v>42087.792303240742</v>
      </c>
      <c r="L3776" s="14">
        <f t="shared" si="350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51"/>
        <v>1</v>
      </c>
      <c r="R3776" s="8">
        <f t="shared" si="352"/>
        <v>100</v>
      </c>
      <c r="S3776" t="str">
        <f t="shared" si="353"/>
        <v>theater</v>
      </c>
      <c r="T3776" t="str">
        <f t="shared" si="348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4">
        <f t="shared" si="349"/>
        <v>42075.942627314813</v>
      </c>
      <c r="L3777" s="14">
        <f t="shared" si="350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51"/>
        <v>1.0024999999999999</v>
      </c>
      <c r="R3777" s="8">
        <f t="shared" si="352"/>
        <v>143.21428571428572</v>
      </c>
      <c r="S3777" t="str">
        <f t="shared" si="353"/>
        <v>theater</v>
      </c>
      <c r="T3777" t="str">
        <f t="shared" si="348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4">
        <f t="shared" si="349"/>
        <v>41814.367800925924</v>
      </c>
      <c r="L3778" s="14">
        <f t="shared" si="350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351"/>
        <v>1.0671250000000001</v>
      </c>
      <c r="R3778" s="8">
        <f t="shared" si="352"/>
        <v>90.819148936170208</v>
      </c>
      <c r="S3778" t="str">
        <f t="shared" si="353"/>
        <v>theater</v>
      </c>
      <c r="T3778" t="str">
        <f t="shared" ref="T3778:T3841" si="354">RIGHT(P3778,LEN(P3778)-FIND("/",P3778))</f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4">
        <f t="shared" ref="K3779:K3842" si="355">(((J3779/60)/60)/24)+DATE(1970,1,1)</f>
        <v>41887.111354166671</v>
      </c>
      <c r="L3779" s="14">
        <f t="shared" ref="L3779:L3842" si="356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357">E3779/D3779</f>
        <v>1.4319999999999999</v>
      </c>
      <c r="R3779" s="8">
        <f t="shared" ref="R3779:R3842" si="358">E3779/N3779</f>
        <v>48.542372881355931</v>
      </c>
      <c r="S3779" t="str">
        <f t="shared" ref="S3779:S3842" si="359">LEFT(P3779,FIND("/",P3779)-1)</f>
        <v>theater</v>
      </c>
      <c r="T3779" t="str">
        <f t="shared" si="354"/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4">
        <f t="shared" si="355"/>
        <v>41989.819212962961</v>
      </c>
      <c r="L3780" s="14">
        <f t="shared" si="356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7"/>
        <v>1.0504166666666668</v>
      </c>
      <c r="R3780" s="8">
        <f t="shared" si="358"/>
        <v>70.027777777777771</v>
      </c>
      <c r="S3780" t="str">
        <f t="shared" si="359"/>
        <v>theater</v>
      </c>
      <c r="T3780" t="str">
        <f t="shared" si="354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4">
        <f t="shared" si="355"/>
        <v>42425.735416666663</v>
      </c>
      <c r="L3781" s="14">
        <f t="shared" si="356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7"/>
        <v>1.0398000000000001</v>
      </c>
      <c r="R3781" s="8">
        <f t="shared" si="358"/>
        <v>135.62608695652173</v>
      </c>
      <c r="S3781" t="str">
        <f t="shared" si="359"/>
        <v>theater</v>
      </c>
      <c r="T3781" t="str">
        <f t="shared" si="354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4">
        <f t="shared" si="355"/>
        <v>42166.219733796301</v>
      </c>
      <c r="L3782" s="14">
        <f t="shared" si="356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7"/>
        <v>1.2</v>
      </c>
      <c r="R3782" s="8">
        <f t="shared" si="358"/>
        <v>100</v>
      </c>
      <c r="S3782" t="str">
        <f t="shared" si="359"/>
        <v>theater</v>
      </c>
      <c r="T3782" t="str">
        <f t="shared" si="354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4">
        <f t="shared" si="355"/>
        <v>41865.882928240739</v>
      </c>
      <c r="L3783" s="14">
        <f t="shared" si="356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7"/>
        <v>1.0966666666666667</v>
      </c>
      <c r="R3783" s="8">
        <f t="shared" si="358"/>
        <v>94.90384615384616</v>
      </c>
      <c r="S3783" t="str">
        <f t="shared" si="359"/>
        <v>theater</v>
      </c>
      <c r="T3783" t="str">
        <f t="shared" si="354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4">
        <f t="shared" si="355"/>
        <v>42546.862233796302</v>
      </c>
      <c r="L3784" s="14">
        <f t="shared" si="356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7"/>
        <v>1.0175000000000001</v>
      </c>
      <c r="R3784" s="8">
        <f t="shared" si="358"/>
        <v>75.370370370370367</v>
      </c>
      <c r="S3784" t="str">
        <f t="shared" si="359"/>
        <v>theater</v>
      </c>
      <c r="T3784" t="str">
        <f t="shared" si="354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4">
        <f t="shared" si="355"/>
        <v>42420.140277777777</v>
      </c>
      <c r="L3785" s="14">
        <f t="shared" si="356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7"/>
        <v>1.2891666666666666</v>
      </c>
      <c r="R3785" s="8">
        <f t="shared" si="358"/>
        <v>64.458333333333329</v>
      </c>
      <c r="S3785" t="str">
        <f t="shared" si="359"/>
        <v>theater</v>
      </c>
      <c r="T3785" t="str">
        <f t="shared" si="354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4">
        <f t="shared" si="355"/>
        <v>42531.980694444443</v>
      </c>
      <c r="L3786" s="14">
        <f t="shared" si="356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7"/>
        <v>1.1499999999999999</v>
      </c>
      <c r="R3786" s="8">
        <f t="shared" si="358"/>
        <v>115</v>
      </c>
      <c r="S3786" t="str">
        <f t="shared" si="359"/>
        <v>theater</v>
      </c>
      <c r="T3786" t="str">
        <f t="shared" si="354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4">
        <f t="shared" si="355"/>
        <v>42548.63853009259</v>
      </c>
      <c r="L3787" s="14">
        <f t="shared" si="356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7"/>
        <v>1.5075000000000001</v>
      </c>
      <c r="R3787" s="8">
        <f t="shared" si="358"/>
        <v>100.5</v>
      </c>
      <c r="S3787" t="str">
        <f t="shared" si="359"/>
        <v>theater</v>
      </c>
      <c r="T3787" t="str">
        <f t="shared" si="354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4">
        <f t="shared" si="355"/>
        <v>42487.037905092591</v>
      </c>
      <c r="L3788" s="14">
        <f t="shared" si="356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7"/>
        <v>1.1096666666666666</v>
      </c>
      <c r="R3788" s="8">
        <f t="shared" si="358"/>
        <v>93.774647887323937</v>
      </c>
      <c r="S3788" t="str">
        <f t="shared" si="359"/>
        <v>theater</v>
      </c>
      <c r="T3788" t="str">
        <f t="shared" si="354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4">
        <f t="shared" si="355"/>
        <v>42167.534791666665</v>
      </c>
      <c r="L3789" s="14">
        <f t="shared" si="356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7"/>
        <v>1.0028571428571429</v>
      </c>
      <c r="R3789" s="8">
        <f t="shared" si="358"/>
        <v>35.1</v>
      </c>
      <c r="S3789" t="str">
        <f t="shared" si="359"/>
        <v>theater</v>
      </c>
      <c r="T3789" t="str">
        <f t="shared" si="354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4">
        <f t="shared" si="355"/>
        <v>42333.695821759262</v>
      </c>
      <c r="L3790" s="14">
        <f t="shared" si="356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7"/>
        <v>6.6666666666666671E-3</v>
      </c>
      <c r="R3790" s="8">
        <f t="shared" si="358"/>
        <v>500</v>
      </c>
      <c r="S3790" t="str">
        <f t="shared" si="359"/>
        <v>theater</v>
      </c>
      <c r="T3790" t="str">
        <f t="shared" si="354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4">
        <f t="shared" si="355"/>
        <v>42138.798819444448</v>
      </c>
      <c r="L3791" s="14">
        <f t="shared" si="356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7"/>
        <v>3.267605633802817E-2</v>
      </c>
      <c r="R3791" s="8">
        <f t="shared" si="358"/>
        <v>29</v>
      </c>
      <c r="S3791" t="str">
        <f t="shared" si="359"/>
        <v>theater</v>
      </c>
      <c r="T3791" t="str">
        <f t="shared" si="354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4">
        <f t="shared" si="355"/>
        <v>42666.666932870372</v>
      </c>
      <c r="L3792" s="14">
        <f t="shared" si="356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7"/>
        <v>0</v>
      </c>
      <c r="R3792" s="8" t="e">
        <f t="shared" si="358"/>
        <v>#DIV/0!</v>
      </c>
      <c r="S3792" t="str">
        <f t="shared" si="359"/>
        <v>theater</v>
      </c>
      <c r="T3792" t="str">
        <f t="shared" si="354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4">
        <f t="shared" si="355"/>
        <v>41766.692037037035</v>
      </c>
      <c r="L3793" s="14">
        <f t="shared" si="356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7"/>
        <v>0</v>
      </c>
      <c r="R3793" s="8" t="e">
        <f t="shared" si="358"/>
        <v>#DIV/0!</v>
      </c>
      <c r="S3793" t="str">
        <f t="shared" si="359"/>
        <v>theater</v>
      </c>
      <c r="T3793" t="str">
        <f t="shared" si="354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4">
        <f t="shared" si="355"/>
        <v>42170.447013888886</v>
      </c>
      <c r="L3794" s="14">
        <f t="shared" si="356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7"/>
        <v>2.8E-3</v>
      </c>
      <c r="R3794" s="8">
        <f t="shared" si="358"/>
        <v>17.5</v>
      </c>
      <c r="S3794" t="str">
        <f t="shared" si="359"/>
        <v>theater</v>
      </c>
      <c r="T3794" t="str">
        <f t="shared" si="354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4">
        <f t="shared" si="355"/>
        <v>41968.938993055555</v>
      </c>
      <c r="L3795" s="14">
        <f t="shared" si="356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7"/>
        <v>0.59657142857142853</v>
      </c>
      <c r="R3795" s="8">
        <f t="shared" si="358"/>
        <v>174</v>
      </c>
      <c r="S3795" t="str">
        <f t="shared" si="359"/>
        <v>theater</v>
      </c>
      <c r="T3795" t="str">
        <f t="shared" si="354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4">
        <f t="shared" si="355"/>
        <v>42132.58048611111</v>
      </c>
      <c r="L3796" s="14">
        <f t="shared" si="356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7"/>
        <v>0.01</v>
      </c>
      <c r="R3796" s="8">
        <f t="shared" si="358"/>
        <v>50</v>
      </c>
      <c r="S3796" t="str">
        <f t="shared" si="359"/>
        <v>theater</v>
      </c>
      <c r="T3796" t="str">
        <f t="shared" si="354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4">
        <f t="shared" si="355"/>
        <v>42201.436226851853</v>
      </c>
      <c r="L3797" s="14">
        <f t="shared" si="356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7"/>
        <v>1.6666666666666666E-2</v>
      </c>
      <c r="R3797" s="8">
        <f t="shared" si="358"/>
        <v>5</v>
      </c>
      <c r="S3797" t="str">
        <f t="shared" si="359"/>
        <v>theater</v>
      </c>
      <c r="T3797" t="str">
        <f t="shared" si="354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4">
        <f t="shared" si="355"/>
        <v>42689.029583333337</v>
      </c>
      <c r="L3798" s="14">
        <f t="shared" si="356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7"/>
        <v>4.4444444444444447E-5</v>
      </c>
      <c r="R3798" s="8">
        <f t="shared" si="358"/>
        <v>1</v>
      </c>
      <c r="S3798" t="str">
        <f t="shared" si="359"/>
        <v>theater</v>
      </c>
      <c r="T3798" t="str">
        <f t="shared" si="354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4">
        <f t="shared" si="355"/>
        <v>42084.881539351853</v>
      </c>
      <c r="L3799" s="14">
        <f t="shared" si="356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7"/>
        <v>0.89666666666666661</v>
      </c>
      <c r="R3799" s="8">
        <f t="shared" si="358"/>
        <v>145.40540540540542</v>
      </c>
      <c r="S3799" t="str">
        <f t="shared" si="359"/>
        <v>theater</v>
      </c>
      <c r="T3799" t="str">
        <f t="shared" si="354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4">
        <f t="shared" si="355"/>
        <v>41831.722777777781</v>
      </c>
      <c r="L3800" s="14">
        <f t="shared" si="356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7"/>
        <v>1.4642857142857143E-2</v>
      </c>
      <c r="R3800" s="8">
        <f t="shared" si="358"/>
        <v>205</v>
      </c>
      <c r="S3800" t="str">
        <f t="shared" si="359"/>
        <v>theater</v>
      </c>
      <c r="T3800" t="str">
        <f t="shared" si="354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4">
        <f t="shared" si="355"/>
        <v>42410.93105324074</v>
      </c>
      <c r="L3801" s="14">
        <f t="shared" si="356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7"/>
        <v>4.02E-2</v>
      </c>
      <c r="R3801" s="8">
        <f t="shared" si="358"/>
        <v>100.5</v>
      </c>
      <c r="S3801" t="str">
        <f t="shared" si="359"/>
        <v>theater</v>
      </c>
      <c r="T3801" t="str">
        <f t="shared" si="354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4">
        <f t="shared" si="355"/>
        <v>41982.737071759257</v>
      </c>
      <c r="L3802" s="14">
        <f t="shared" si="356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7"/>
        <v>4.0045454545454544E-2</v>
      </c>
      <c r="R3802" s="8">
        <f t="shared" si="358"/>
        <v>55.0625</v>
      </c>
      <c r="S3802" t="str">
        <f t="shared" si="359"/>
        <v>theater</v>
      </c>
      <c r="T3802" t="str">
        <f t="shared" si="354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4">
        <f t="shared" si="355"/>
        <v>41975.676111111112</v>
      </c>
      <c r="L3803" s="14">
        <f t="shared" si="356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7"/>
        <v>8.5199999999999998E-2</v>
      </c>
      <c r="R3803" s="8">
        <f t="shared" si="358"/>
        <v>47.333333333333336</v>
      </c>
      <c r="S3803" t="str">
        <f t="shared" si="359"/>
        <v>theater</v>
      </c>
      <c r="T3803" t="str">
        <f t="shared" si="354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4">
        <f t="shared" si="355"/>
        <v>42269.126226851848</v>
      </c>
      <c r="L3804" s="14">
        <f t="shared" si="356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7"/>
        <v>0</v>
      </c>
      <c r="R3804" s="8" t="e">
        <f t="shared" si="358"/>
        <v>#DIV/0!</v>
      </c>
      <c r="S3804" t="str">
        <f t="shared" si="359"/>
        <v>theater</v>
      </c>
      <c r="T3804" t="str">
        <f t="shared" si="354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4">
        <f t="shared" si="355"/>
        <v>42403.971851851849</v>
      </c>
      <c r="L3805" s="14">
        <f t="shared" si="356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7"/>
        <v>0.19650000000000001</v>
      </c>
      <c r="R3805" s="8">
        <f t="shared" si="358"/>
        <v>58.95</v>
      </c>
      <c r="S3805" t="str">
        <f t="shared" si="359"/>
        <v>theater</v>
      </c>
      <c r="T3805" t="str">
        <f t="shared" si="354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4">
        <f t="shared" si="355"/>
        <v>42527.00953703704</v>
      </c>
      <c r="L3806" s="14">
        <f t="shared" si="356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7"/>
        <v>0</v>
      </c>
      <c r="R3806" s="8" t="e">
        <f t="shared" si="358"/>
        <v>#DIV/0!</v>
      </c>
      <c r="S3806" t="str">
        <f t="shared" si="359"/>
        <v>theater</v>
      </c>
      <c r="T3806" t="str">
        <f t="shared" si="354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4">
        <f t="shared" si="355"/>
        <v>41849.887037037035</v>
      </c>
      <c r="L3807" s="14">
        <f t="shared" si="356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7"/>
        <v>2.0000000000000002E-5</v>
      </c>
      <c r="R3807" s="8">
        <f t="shared" si="358"/>
        <v>1.5</v>
      </c>
      <c r="S3807" t="str">
        <f t="shared" si="359"/>
        <v>theater</v>
      </c>
      <c r="T3807" t="str">
        <f t="shared" si="354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4">
        <f t="shared" si="355"/>
        <v>41799.259039351848</v>
      </c>
      <c r="L3808" s="14">
        <f t="shared" si="356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7"/>
        <v>6.6666666666666664E-4</v>
      </c>
      <c r="R3808" s="8">
        <f t="shared" si="358"/>
        <v>5</v>
      </c>
      <c r="S3808" t="str">
        <f t="shared" si="359"/>
        <v>theater</v>
      </c>
      <c r="T3808" t="str">
        <f t="shared" si="354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4">
        <f t="shared" si="355"/>
        <v>42090.909016203703</v>
      </c>
      <c r="L3809" s="14">
        <f t="shared" si="356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7"/>
        <v>0.30333333333333334</v>
      </c>
      <c r="R3809" s="8">
        <f t="shared" si="358"/>
        <v>50.555555555555557</v>
      </c>
      <c r="S3809" t="str">
        <f t="shared" si="359"/>
        <v>theater</v>
      </c>
      <c r="T3809" t="str">
        <f t="shared" si="354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4">
        <f t="shared" si="355"/>
        <v>42059.453923611116</v>
      </c>
      <c r="L3810" s="14">
        <f t="shared" si="356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7"/>
        <v>1</v>
      </c>
      <c r="R3810" s="8">
        <f t="shared" si="358"/>
        <v>41.666666666666664</v>
      </c>
      <c r="S3810" t="str">
        <f t="shared" si="359"/>
        <v>theater</v>
      </c>
      <c r="T3810" t="str">
        <f t="shared" si="354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4">
        <f t="shared" si="355"/>
        <v>41800.526701388888</v>
      </c>
      <c r="L3811" s="14">
        <f t="shared" si="356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7"/>
        <v>1.0125</v>
      </c>
      <c r="R3811" s="8">
        <f t="shared" si="358"/>
        <v>53.289473684210527</v>
      </c>
      <c r="S3811" t="str">
        <f t="shared" si="359"/>
        <v>theater</v>
      </c>
      <c r="T3811" t="str">
        <f t="shared" si="354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4">
        <f t="shared" si="355"/>
        <v>42054.849050925928</v>
      </c>
      <c r="L3812" s="14">
        <f t="shared" si="356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7"/>
        <v>1.2173333333333334</v>
      </c>
      <c r="R3812" s="8">
        <f t="shared" si="358"/>
        <v>70.230769230769226</v>
      </c>
      <c r="S3812" t="str">
        <f t="shared" si="359"/>
        <v>theater</v>
      </c>
      <c r="T3812" t="str">
        <f t="shared" si="354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4">
        <f t="shared" si="355"/>
        <v>42487.62700231481</v>
      </c>
      <c r="L3813" s="14">
        <f t="shared" si="356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7"/>
        <v>3.3</v>
      </c>
      <c r="R3813" s="8">
        <f t="shared" si="358"/>
        <v>43.421052631578945</v>
      </c>
      <c r="S3813" t="str">
        <f t="shared" si="359"/>
        <v>theater</v>
      </c>
      <c r="T3813" t="str">
        <f t="shared" si="354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4">
        <f t="shared" si="355"/>
        <v>42109.751250000001</v>
      </c>
      <c r="L3814" s="14">
        <f t="shared" si="356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7"/>
        <v>1.0954999999999999</v>
      </c>
      <c r="R3814" s="8">
        <f t="shared" si="358"/>
        <v>199.18181818181819</v>
      </c>
      <c r="S3814" t="str">
        <f t="shared" si="359"/>
        <v>theater</v>
      </c>
      <c r="T3814" t="str">
        <f t="shared" si="354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4">
        <f t="shared" si="355"/>
        <v>42497.275706018518</v>
      </c>
      <c r="L3815" s="14">
        <f t="shared" si="356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7"/>
        <v>1.0095190476190474</v>
      </c>
      <c r="R3815" s="8">
        <f t="shared" si="358"/>
        <v>78.518148148148143</v>
      </c>
      <c r="S3815" t="str">
        <f t="shared" si="359"/>
        <v>theater</v>
      </c>
      <c r="T3815" t="str">
        <f t="shared" si="354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4">
        <f t="shared" si="355"/>
        <v>42058.904074074075</v>
      </c>
      <c r="L3816" s="14">
        <f t="shared" si="356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7"/>
        <v>1.4013333333333333</v>
      </c>
      <c r="R3816" s="8">
        <f t="shared" si="358"/>
        <v>61.823529411764703</v>
      </c>
      <c r="S3816" t="str">
        <f t="shared" si="359"/>
        <v>theater</v>
      </c>
      <c r="T3816" t="str">
        <f t="shared" si="354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4">
        <f t="shared" si="355"/>
        <v>42207.259918981479</v>
      </c>
      <c r="L3817" s="14">
        <f t="shared" si="356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7"/>
        <v>1.0000100000000001</v>
      </c>
      <c r="R3817" s="8">
        <f t="shared" si="358"/>
        <v>50.000500000000002</v>
      </c>
      <c r="S3817" t="str">
        <f t="shared" si="359"/>
        <v>theater</v>
      </c>
      <c r="T3817" t="str">
        <f t="shared" si="354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4">
        <f t="shared" si="355"/>
        <v>41807.690081018518</v>
      </c>
      <c r="L3818" s="14">
        <f t="shared" si="356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7"/>
        <v>1.19238</v>
      </c>
      <c r="R3818" s="8">
        <f t="shared" si="358"/>
        <v>48.339729729729726</v>
      </c>
      <c r="S3818" t="str">
        <f t="shared" si="359"/>
        <v>theater</v>
      </c>
      <c r="T3818" t="str">
        <f t="shared" si="354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4">
        <f t="shared" si="355"/>
        <v>42284.69694444444</v>
      </c>
      <c r="L3819" s="14">
        <f t="shared" si="356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7"/>
        <v>1.0725</v>
      </c>
      <c r="R3819" s="8">
        <f t="shared" si="358"/>
        <v>107.25</v>
      </c>
      <c r="S3819" t="str">
        <f t="shared" si="359"/>
        <v>theater</v>
      </c>
      <c r="T3819" t="str">
        <f t="shared" si="354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4">
        <f t="shared" si="355"/>
        <v>42045.84238425926</v>
      </c>
      <c r="L3820" s="14">
        <f t="shared" si="356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7"/>
        <v>2.2799999999999998</v>
      </c>
      <c r="R3820" s="8">
        <f t="shared" si="358"/>
        <v>57</v>
      </c>
      <c r="S3820" t="str">
        <f t="shared" si="359"/>
        <v>theater</v>
      </c>
      <c r="T3820" t="str">
        <f t="shared" si="354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4">
        <f t="shared" si="355"/>
        <v>42184.209537037037</v>
      </c>
      <c r="L3821" s="14">
        <f t="shared" si="356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7"/>
        <v>1.0640000000000001</v>
      </c>
      <c r="R3821" s="8">
        <f t="shared" si="358"/>
        <v>40.92307692307692</v>
      </c>
      <c r="S3821" t="str">
        <f t="shared" si="359"/>
        <v>theater</v>
      </c>
      <c r="T3821" t="str">
        <f t="shared" si="354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4">
        <f t="shared" si="355"/>
        <v>42160.651817129634</v>
      </c>
      <c r="L3822" s="14">
        <f t="shared" si="356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7"/>
        <v>1.4333333333333333</v>
      </c>
      <c r="R3822" s="8">
        <f t="shared" si="358"/>
        <v>21.5</v>
      </c>
      <c r="S3822" t="str">
        <f t="shared" si="359"/>
        <v>theater</v>
      </c>
      <c r="T3822" t="str">
        <f t="shared" si="354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4">
        <f t="shared" si="355"/>
        <v>42341.180636574078</v>
      </c>
      <c r="L3823" s="14">
        <f t="shared" si="356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7"/>
        <v>1.0454285714285714</v>
      </c>
      <c r="R3823" s="8">
        <f t="shared" si="358"/>
        <v>79.543478260869563</v>
      </c>
      <c r="S3823" t="str">
        <f t="shared" si="359"/>
        <v>theater</v>
      </c>
      <c r="T3823" t="str">
        <f t="shared" si="354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4">
        <f t="shared" si="355"/>
        <v>42329.838159722218</v>
      </c>
      <c r="L3824" s="14">
        <f t="shared" si="356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7"/>
        <v>1.1002000000000001</v>
      </c>
      <c r="R3824" s="8">
        <f t="shared" si="358"/>
        <v>72.381578947368425</v>
      </c>
      <c r="S3824" t="str">
        <f t="shared" si="359"/>
        <v>theater</v>
      </c>
      <c r="T3824" t="str">
        <f t="shared" si="354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4">
        <f t="shared" si="355"/>
        <v>42170.910231481481</v>
      </c>
      <c r="L3825" s="14">
        <f t="shared" si="356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7"/>
        <v>1.06</v>
      </c>
      <c r="R3825" s="8">
        <f t="shared" si="358"/>
        <v>64.634146341463421</v>
      </c>
      <c r="S3825" t="str">
        <f t="shared" si="359"/>
        <v>theater</v>
      </c>
      <c r="T3825" t="str">
        <f t="shared" si="354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4">
        <f t="shared" si="355"/>
        <v>42571.626192129625</v>
      </c>
      <c r="L3826" s="14">
        <f t="shared" si="356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7"/>
        <v>1.08</v>
      </c>
      <c r="R3826" s="8">
        <f t="shared" si="358"/>
        <v>38.571428571428569</v>
      </c>
      <c r="S3826" t="str">
        <f t="shared" si="359"/>
        <v>theater</v>
      </c>
      <c r="T3826" t="str">
        <f t="shared" si="354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4">
        <f t="shared" si="355"/>
        <v>42151.069606481484</v>
      </c>
      <c r="L3827" s="14">
        <f t="shared" si="356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7"/>
        <v>1.0542</v>
      </c>
      <c r="R3827" s="8">
        <f t="shared" si="358"/>
        <v>107.57142857142857</v>
      </c>
      <c r="S3827" t="str">
        <f t="shared" si="359"/>
        <v>theater</v>
      </c>
      <c r="T3827" t="str">
        <f t="shared" si="354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4">
        <f t="shared" si="355"/>
        <v>42101.423541666663</v>
      </c>
      <c r="L3828" s="14">
        <f t="shared" si="356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7"/>
        <v>1.1916666666666667</v>
      </c>
      <c r="R3828" s="8">
        <f t="shared" si="358"/>
        <v>27.5</v>
      </c>
      <c r="S3828" t="str">
        <f t="shared" si="359"/>
        <v>theater</v>
      </c>
      <c r="T3828" t="str">
        <f t="shared" si="354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4">
        <f t="shared" si="355"/>
        <v>42034.928252314814</v>
      </c>
      <c r="L3829" s="14">
        <f t="shared" si="356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7"/>
        <v>1.5266666666666666</v>
      </c>
      <c r="R3829" s="8">
        <f t="shared" si="358"/>
        <v>70.461538461538467</v>
      </c>
      <c r="S3829" t="str">
        <f t="shared" si="359"/>
        <v>theater</v>
      </c>
      <c r="T3829" t="str">
        <f t="shared" si="354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4">
        <f t="shared" si="355"/>
        <v>41944.527627314819</v>
      </c>
      <c r="L3830" s="14">
        <f t="shared" si="356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7"/>
        <v>1</v>
      </c>
      <c r="R3830" s="8">
        <f t="shared" si="358"/>
        <v>178.57142857142858</v>
      </c>
      <c r="S3830" t="str">
        <f t="shared" si="359"/>
        <v>theater</v>
      </c>
      <c r="T3830" t="str">
        <f t="shared" si="354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4">
        <f t="shared" si="355"/>
        <v>42593.865405092598</v>
      </c>
      <c r="L3831" s="14">
        <f t="shared" si="356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7"/>
        <v>1.002</v>
      </c>
      <c r="R3831" s="8">
        <f t="shared" si="358"/>
        <v>62.625</v>
      </c>
      <c r="S3831" t="str">
        <f t="shared" si="359"/>
        <v>theater</v>
      </c>
      <c r="T3831" t="str">
        <f t="shared" si="354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4">
        <f t="shared" si="355"/>
        <v>42503.740868055553</v>
      </c>
      <c r="L3832" s="14">
        <f t="shared" si="356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7"/>
        <v>2.25</v>
      </c>
      <c r="R3832" s="8">
        <f t="shared" si="358"/>
        <v>75</v>
      </c>
      <c r="S3832" t="str">
        <f t="shared" si="359"/>
        <v>theater</v>
      </c>
      <c r="T3832" t="str">
        <f t="shared" si="354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4">
        <f t="shared" si="355"/>
        <v>41927.848900462966</v>
      </c>
      <c r="L3833" s="14">
        <f t="shared" si="356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7"/>
        <v>1.0602199999999999</v>
      </c>
      <c r="R3833" s="8">
        <f t="shared" si="358"/>
        <v>58.901111111111113</v>
      </c>
      <c r="S3833" t="str">
        <f t="shared" si="359"/>
        <v>theater</v>
      </c>
      <c r="T3833" t="str">
        <f t="shared" si="354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4">
        <f t="shared" si="355"/>
        <v>42375.114988425921</v>
      </c>
      <c r="L3834" s="14">
        <f t="shared" si="356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7"/>
        <v>1.0466666666666666</v>
      </c>
      <c r="R3834" s="8">
        <f t="shared" si="358"/>
        <v>139.55555555555554</v>
      </c>
      <c r="S3834" t="str">
        <f t="shared" si="359"/>
        <v>theater</v>
      </c>
      <c r="T3834" t="str">
        <f t="shared" si="354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4">
        <f t="shared" si="355"/>
        <v>41963.872361111105</v>
      </c>
      <c r="L3835" s="14">
        <f t="shared" si="356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7"/>
        <v>1.1666666666666667</v>
      </c>
      <c r="R3835" s="8">
        <f t="shared" si="358"/>
        <v>70</v>
      </c>
      <c r="S3835" t="str">
        <f t="shared" si="359"/>
        <v>theater</v>
      </c>
      <c r="T3835" t="str">
        <f t="shared" si="354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4">
        <f t="shared" si="355"/>
        <v>42143.445219907408</v>
      </c>
      <c r="L3836" s="14">
        <f t="shared" si="356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7"/>
        <v>1.0903333333333334</v>
      </c>
      <c r="R3836" s="8">
        <f t="shared" si="358"/>
        <v>57.385964912280699</v>
      </c>
      <c r="S3836" t="str">
        <f t="shared" si="359"/>
        <v>theater</v>
      </c>
      <c r="T3836" t="str">
        <f t="shared" si="354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4">
        <f t="shared" si="355"/>
        <v>42460.94222222222</v>
      </c>
      <c r="L3837" s="14">
        <f t="shared" si="356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7"/>
        <v>1.6</v>
      </c>
      <c r="R3837" s="8">
        <f t="shared" si="358"/>
        <v>40</v>
      </c>
      <c r="S3837" t="str">
        <f t="shared" si="359"/>
        <v>theater</v>
      </c>
      <c r="T3837" t="str">
        <f t="shared" si="354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4">
        <f t="shared" si="355"/>
        <v>42553.926527777774</v>
      </c>
      <c r="L3838" s="14">
        <f t="shared" si="356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7"/>
        <v>1.125</v>
      </c>
      <c r="R3838" s="8">
        <f t="shared" si="358"/>
        <v>64.285714285714292</v>
      </c>
      <c r="S3838" t="str">
        <f t="shared" si="359"/>
        <v>theater</v>
      </c>
      <c r="T3838" t="str">
        <f t="shared" si="354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4">
        <f t="shared" si="355"/>
        <v>42152.765717592592</v>
      </c>
      <c r="L3839" s="14">
        <f t="shared" si="356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7"/>
        <v>1.0209999999999999</v>
      </c>
      <c r="R3839" s="8">
        <f t="shared" si="358"/>
        <v>120.11764705882354</v>
      </c>
      <c r="S3839" t="str">
        <f t="shared" si="359"/>
        <v>theater</v>
      </c>
      <c r="T3839" t="str">
        <f t="shared" si="354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4">
        <f t="shared" si="355"/>
        <v>42116.710752314815</v>
      </c>
      <c r="L3840" s="14">
        <f t="shared" si="356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7"/>
        <v>1.00824</v>
      </c>
      <c r="R3840" s="8">
        <f t="shared" si="358"/>
        <v>1008.24</v>
      </c>
      <c r="S3840" t="str">
        <f t="shared" si="359"/>
        <v>theater</v>
      </c>
      <c r="T3840" t="str">
        <f t="shared" si="354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4">
        <f t="shared" si="355"/>
        <v>42155.142638888887</v>
      </c>
      <c r="L3841" s="14">
        <f t="shared" si="356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7"/>
        <v>1.0125</v>
      </c>
      <c r="R3841" s="8">
        <f t="shared" si="358"/>
        <v>63.28125</v>
      </c>
      <c r="S3841" t="str">
        <f t="shared" si="359"/>
        <v>theater</v>
      </c>
      <c r="T3841" t="str">
        <f t="shared" si="354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4">
        <f t="shared" si="355"/>
        <v>42432.701724537037</v>
      </c>
      <c r="L3842" s="14">
        <f t="shared" si="356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357"/>
        <v>65</v>
      </c>
      <c r="R3842" s="8">
        <f t="shared" si="358"/>
        <v>21.666666666666668</v>
      </c>
      <c r="S3842" t="str">
        <f t="shared" si="359"/>
        <v>theater</v>
      </c>
      <c r="T3842" t="str">
        <f t="shared" ref="T3842:T3905" si="360">RIGHT(P3842,LEN(P3842)-FIND("/",P3842))</f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4">
        <f t="shared" ref="K3843:K3906" si="361">(((J3843/60)/60)/24)+DATE(1970,1,1)</f>
        <v>41780.785729166666</v>
      </c>
      <c r="L3843" s="14">
        <f t="shared" ref="L3843:L3906" si="36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363">E3843/D3843</f>
        <v>8.72E-2</v>
      </c>
      <c r="R3843" s="8">
        <f t="shared" ref="R3843:R3906" si="364">E3843/N3843</f>
        <v>25.647058823529413</v>
      </c>
      <c r="S3843" t="str">
        <f t="shared" ref="S3843:S3906" si="365">LEFT(P3843,FIND("/",P3843)-1)</f>
        <v>theater</v>
      </c>
      <c r="T3843" t="str">
        <f t="shared" si="360"/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4">
        <f t="shared" si="361"/>
        <v>41740.493657407409</v>
      </c>
      <c r="L3844" s="14">
        <f t="shared" si="362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3"/>
        <v>0.21940000000000001</v>
      </c>
      <c r="R3844" s="8">
        <f t="shared" si="364"/>
        <v>47.695652173913047</v>
      </c>
      <c r="S3844" t="str">
        <f t="shared" si="365"/>
        <v>theater</v>
      </c>
      <c r="T3844" t="str">
        <f t="shared" si="360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4">
        <f t="shared" si="361"/>
        <v>41766.072500000002</v>
      </c>
      <c r="L3845" s="14">
        <f t="shared" si="362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3"/>
        <v>0.21299999999999999</v>
      </c>
      <c r="R3845" s="8">
        <f t="shared" si="364"/>
        <v>56.05263157894737</v>
      </c>
      <c r="S3845" t="str">
        <f t="shared" si="365"/>
        <v>theater</v>
      </c>
      <c r="T3845" t="str">
        <f t="shared" si="360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4">
        <f t="shared" si="361"/>
        <v>41766.617291666669</v>
      </c>
      <c r="L3846" s="14">
        <f t="shared" si="362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3"/>
        <v>0.41489795918367345</v>
      </c>
      <c r="R3846" s="8">
        <f t="shared" si="364"/>
        <v>81.319999999999993</v>
      </c>
      <c r="S3846" t="str">
        <f t="shared" si="365"/>
        <v>theater</v>
      </c>
      <c r="T3846" t="str">
        <f t="shared" si="360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4">
        <f t="shared" si="361"/>
        <v>42248.627013888887</v>
      </c>
      <c r="L3847" s="14">
        <f t="shared" si="362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3"/>
        <v>2.1049999999999999E-2</v>
      </c>
      <c r="R3847" s="8">
        <f t="shared" si="364"/>
        <v>70.166666666666671</v>
      </c>
      <c r="S3847" t="str">
        <f t="shared" si="365"/>
        <v>theater</v>
      </c>
      <c r="T3847" t="str">
        <f t="shared" si="360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4">
        <f t="shared" si="361"/>
        <v>41885.221550925926</v>
      </c>
      <c r="L3848" s="14">
        <f t="shared" si="362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3"/>
        <v>2.7E-2</v>
      </c>
      <c r="R3848" s="8">
        <f t="shared" si="364"/>
        <v>23.625</v>
      </c>
      <c r="S3848" t="str">
        <f t="shared" si="365"/>
        <v>theater</v>
      </c>
      <c r="T3848" t="str">
        <f t="shared" si="360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4">
        <f t="shared" si="361"/>
        <v>42159.224432870367</v>
      </c>
      <c r="L3849" s="14">
        <f t="shared" si="362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3"/>
        <v>0.16161904761904761</v>
      </c>
      <c r="R3849" s="8">
        <f t="shared" si="364"/>
        <v>188.55555555555554</v>
      </c>
      <c r="S3849" t="str">
        <f t="shared" si="365"/>
        <v>theater</v>
      </c>
      <c r="T3849" t="str">
        <f t="shared" si="360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4">
        <f t="shared" si="361"/>
        <v>42265.817002314812</v>
      </c>
      <c r="L3850" s="14">
        <f t="shared" si="362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3"/>
        <v>0.16376923076923078</v>
      </c>
      <c r="R3850" s="8">
        <f t="shared" si="364"/>
        <v>49.511627906976742</v>
      </c>
      <c r="S3850" t="str">
        <f t="shared" si="365"/>
        <v>theater</v>
      </c>
      <c r="T3850" t="str">
        <f t="shared" si="360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4">
        <f t="shared" si="361"/>
        <v>42136.767175925925</v>
      </c>
      <c r="L3851" s="14">
        <f t="shared" si="362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3"/>
        <v>7.0433333333333334E-2</v>
      </c>
      <c r="R3851" s="8">
        <f t="shared" si="364"/>
        <v>75.464285714285708</v>
      </c>
      <c r="S3851" t="str">
        <f t="shared" si="365"/>
        <v>theater</v>
      </c>
      <c r="T3851" t="str">
        <f t="shared" si="360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4">
        <f t="shared" si="361"/>
        <v>41975.124340277776</v>
      </c>
      <c r="L3852" s="14">
        <f t="shared" si="362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3"/>
        <v>3.7999999999999999E-2</v>
      </c>
      <c r="R3852" s="8">
        <f t="shared" si="364"/>
        <v>9.5</v>
      </c>
      <c r="S3852" t="str">
        <f t="shared" si="365"/>
        <v>theater</v>
      </c>
      <c r="T3852" t="str">
        <f t="shared" si="360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4">
        <f t="shared" si="361"/>
        <v>42172.439571759256</v>
      </c>
      <c r="L3853" s="14">
        <f t="shared" si="362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3"/>
        <v>0.34079999999999999</v>
      </c>
      <c r="R3853" s="8">
        <f t="shared" si="364"/>
        <v>35.5</v>
      </c>
      <c r="S3853" t="str">
        <f t="shared" si="365"/>
        <v>theater</v>
      </c>
      <c r="T3853" t="str">
        <f t="shared" si="360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4">
        <f t="shared" si="361"/>
        <v>42065.190694444449</v>
      </c>
      <c r="L3854" s="14">
        <f t="shared" si="362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3"/>
        <v>2E-3</v>
      </c>
      <c r="R3854" s="8">
        <f t="shared" si="364"/>
        <v>10</v>
      </c>
      <c r="S3854" t="str">
        <f t="shared" si="365"/>
        <v>theater</v>
      </c>
      <c r="T3854" t="str">
        <f t="shared" si="360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4">
        <f t="shared" si="361"/>
        <v>41848.84002314815</v>
      </c>
      <c r="L3855" s="14">
        <f t="shared" si="362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3"/>
        <v>2.5999999999999998E-4</v>
      </c>
      <c r="R3855" s="8">
        <f t="shared" si="364"/>
        <v>13</v>
      </c>
      <c r="S3855" t="str">
        <f t="shared" si="365"/>
        <v>theater</v>
      </c>
      <c r="T3855" t="str">
        <f t="shared" si="360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4">
        <f t="shared" si="361"/>
        <v>42103.884930555556</v>
      </c>
      <c r="L3856" s="14">
        <f t="shared" si="362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3"/>
        <v>0.16254545454545455</v>
      </c>
      <c r="R3856" s="8">
        <f t="shared" si="364"/>
        <v>89.4</v>
      </c>
      <c r="S3856" t="str">
        <f t="shared" si="365"/>
        <v>theater</v>
      </c>
      <c r="T3856" t="str">
        <f t="shared" si="360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4">
        <f t="shared" si="361"/>
        <v>42059.970729166671</v>
      </c>
      <c r="L3857" s="14">
        <f t="shared" si="362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3"/>
        <v>2.5000000000000001E-2</v>
      </c>
      <c r="R3857" s="8">
        <f t="shared" si="364"/>
        <v>25</v>
      </c>
      <c r="S3857" t="str">
        <f t="shared" si="365"/>
        <v>theater</v>
      </c>
      <c r="T3857" t="str">
        <f t="shared" si="360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4">
        <f t="shared" si="361"/>
        <v>42041.743090277778</v>
      </c>
      <c r="L3858" s="14">
        <f t="shared" si="362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3"/>
        <v>2.0000000000000001E-4</v>
      </c>
      <c r="R3858" s="8">
        <f t="shared" si="364"/>
        <v>1</v>
      </c>
      <c r="S3858" t="str">
        <f t="shared" si="365"/>
        <v>theater</v>
      </c>
      <c r="T3858" t="str">
        <f t="shared" si="360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4">
        <f t="shared" si="361"/>
        <v>41829.73715277778</v>
      </c>
      <c r="L3859" s="14">
        <f t="shared" si="362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3"/>
        <v>5.1999999999999998E-2</v>
      </c>
      <c r="R3859" s="8">
        <f t="shared" si="364"/>
        <v>65</v>
      </c>
      <c r="S3859" t="str">
        <f t="shared" si="365"/>
        <v>theater</v>
      </c>
      <c r="T3859" t="str">
        <f t="shared" si="360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4">
        <f t="shared" si="361"/>
        <v>42128.431064814817</v>
      </c>
      <c r="L3860" s="14">
        <f t="shared" si="362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3"/>
        <v>0.02</v>
      </c>
      <c r="R3860" s="8">
        <f t="shared" si="364"/>
        <v>10</v>
      </c>
      <c r="S3860" t="str">
        <f t="shared" si="365"/>
        <v>theater</v>
      </c>
      <c r="T3860" t="str">
        <f t="shared" si="360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4">
        <f t="shared" si="361"/>
        <v>41789.893599537041</v>
      </c>
      <c r="L3861" s="14">
        <f t="shared" si="362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3"/>
        <v>4.0000000000000002E-4</v>
      </c>
      <c r="R3861" s="8">
        <f t="shared" si="364"/>
        <v>1</v>
      </c>
      <c r="S3861" t="str">
        <f t="shared" si="365"/>
        <v>theater</v>
      </c>
      <c r="T3861" t="str">
        <f t="shared" si="360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4">
        <f t="shared" si="361"/>
        <v>41833.660995370366</v>
      </c>
      <c r="L3862" s="14">
        <f t="shared" si="362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3"/>
        <v>0.17666666666666667</v>
      </c>
      <c r="R3862" s="8">
        <f t="shared" si="364"/>
        <v>81.538461538461533</v>
      </c>
      <c r="S3862" t="str">
        <f t="shared" si="365"/>
        <v>theater</v>
      </c>
      <c r="T3862" t="str">
        <f t="shared" si="360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4">
        <f t="shared" si="361"/>
        <v>41914.590011574073</v>
      </c>
      <c r="L3863" s="14">
        <f t="shared" si="362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3"/>
        <v>0.05</v>
      </c>
      <c r="R3863" s="8">
        <f t="shared" si="364"/>
        <v>100</v>
      </c>
      <c r="S3863" t="str">
        <f t="shared" si="365"/>
        <v>theater</v>
      </c>
      <c r="T3863" t="str">
        <f t="shared" si="360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4">
        <f t="shared" si="361"/>
        <v>42611.261064814811</v>
      </c>
      <c r="L3864" s="14">
        <f t="shared" si="362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3"/>
        <v>1.3333333333333334E-4</v>
      </c>
      <c r="R3864" s="8">
        <f t="shared" si="364"/>
        <v>1</v>
      </c>
      <c r="S3864" t="str">
        <f t="shared" si="365"/>
        <v>theater</v>
      </c>
      <c r="T3864" t="str">
        <f t="shared" si="360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4">
        <f t="shared" si="361"/>
        <v>42253.633159722223</v>
      </c>
      <c r="L3865" s="14">
        <f t="shared" si="362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3"/>
        <v>0</v>
      </c>
      <c r="R3865" s="8" t="e">
        <f t="shared" si="364"/>
        <v>#DIV/0!</v>
      </c>
      <c r="S3865" t="str">
        <f t="shared" si="365"/>
        <v>theater</v>
      </c>
      <c r="T3865" t="str">
        <f t="shared" si="360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4">
        <f t="shared" si="361"/>
        <v>42295.891828703709</v>
      </c>
      <c r="L3866" s="14">
        <f t="shared" si="362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3"/>
        <v>1.2E-2</v>
      </c>
      <c r="R3866" s="8">
        <f t="shared" si="364"/>
        <v>20</v>
      </c>
      <c r="S3866" t="str">
        <f t="shared" si="365"/>
        <v>theater</v>
      </c>
      <c r="T3866" t="str">
        <f t="shared" si="360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4">
        <f t="shared" si="361"/>
        <v>41841.651597222226</v>
      </c>
      <c r="L3867" s="14">
        <f t="shared" si="362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3"/>
        <v>0.26937422295897223</v>
      </c>
      <c r="R3867" s="8">
        <f t="shared" si="364"/>
        <v>46.428571428571431</v>
      </c>
      <c r="S3867" t="str">
        <f t="shared" si="365"/>
        <v>theater</v>
      </c>
      <c r="T3867" t="str">
        <f t="shared" si="360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4">
        <f t="shared" si="361"/>
        <v>42402.947002314817</v>
      </c>
      <c r="L3868" s="14">
        <f t="shared" si="362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3"/>
        <v>5.4999999999999997E-3</v>
      </c>
      <c r="R3868" s="8">
        <f t="shared" si="364"/>
        <v>5.5</v>
      </c>
      <c r="S3868" t="str">
        <f t="shared" si="365"/>
        <v>theater</v>
      </c>
      <c r="T3868" t="str">
        <f t="shared" si="360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4">
        <f t="shared" si="361"/>
        <v>42509.814108796301</v>
      </c>
      <c r="L3869" s="14">
        <f t="shared" si="362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3"/>
        <v>0.1255</v>
      </c>
      <c r="R3869" s="8">
        <f t="shared" si="364"/>
        <v>50.2</v>
      </c>
      <c r="S3869" t="str">
        <f t="shared" si="365"/>
        <v>theater</v>
      </c>
      <c r="T3869" t="str">
        <f t="shared" si="360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4">
        <f t="shared" si="361"/>
        <v>41865.659780092588</v>
      </c>
      <c r="L3870" s="14">
        <f t="shared" si="362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3"/>
        <v>2E-3</v>
      </c>
      <c r="R3870" s="8">
        <f t="shared" si="364"/>
        <v>10</v>
      </c>
      <c r="S3870" t="str">
        <f t="shared" si="365"/>
        <v>theater</v>
      </c>
      <c r="T3870" t="str">
        <f t="shared" si="360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4">
        <f t="shared" si="361"/>
        <v>42047.724444444444</v>
      </c>
      <c r="L3871" s="14">
        <f t="shared" si="362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3"/>
        <v>3.44748684310884E-2</v>
      </c>
      <c r="R3871" s="8">
        <f t="shared" si="364"/>
        <v>30.133333333333333</v>
      </c>
      <c r="S3871" t="str">
        <f t="shared" si="365"/>
        <v>theater</v>
      </c>
      <c r="T3871" t="str">
        <f t="shared" si="360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4">
        <f t="shared" si="361"/>
        <v>41793.17219907407</v>
      </c>
      <c r="L3872" s="14">
        <f t="shared" si="362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3"/>
        <v>0.15</v>
      </c>
      <c r="R3872" s="8">
        <f t="shared" si="364"/>
        <v>150</v>
      </c>
      <c r="S3872" t="str">
        <f t="shared" si="365"/>
        <v>theater</v>
      </c>
      <c r="T3872" t="str">
        <f t="shared" si="360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4">
        <f t="shared" si="361"/>
        <v>42763.780671296292</v>
      </c>
      <c r="L3873" s="14">
        <f t="shared" si="362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3"/>
        <v>2.6666666666666668E-2</v>
      </c>
      <c r="R3873" s="8">
        <f t="shared" si="364"/>
        <v>13.333333333333334</v>
      </c>
      <c r="S3873" t="str">
        <f t="shared" si="365"/>
        <v>theater</v>
      </c>
      <c r="T3873" t="str">
        <f t="shared" si="360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4">
        <f t="shared" si="361"/>
        <v>42180.145787037036</v>
      </c>
      <c r="L3874" s="14">
        <f t="shared" si="362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3"/>
        <v>0</v>
      </c>
      <c r="R3874" s="8" t="e">
        <f t="shared" si="364"/>
        <v>#DIV/0!</v>
      </c>
      <c r="S3874" t="str">
        <f t="shared" si="365"/>
        <v>theater</v>
      </c>
      <c r="T3874" t="str">
        <f t="shared" si="360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4">
        <f t="shared" si="361"/>
        <v>42255.696006944447</v>
      </c>
      <c r="L3875" s="14">
        <f t="shared" si="362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3"/>
        <v>0</v>
      </c>
      <c r="R3875" s="8" t="e">
        <f t="shared" si="364"/>
        <v>#DIV/0!</v>
      </c>
      <c r="S3875" t="str">
        <f t="shared" si="365"/>
        <v>theater</v>
      </c>
      <c r="T3875" t="str">
        <f t="shared" si="360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4">
        <f t="shared" si="361"/>
        <v>42007.016458333332</v>
      </c>
      <c r="L3876" s="14">
        <f t="shared" si="362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3"/>
        <v>0</v>
      </c>
      <c r="R3876" s="8" t="e">
        <f t="shared" si="364"/>
        <v>#DIV/0!</v>
      </c>
      <c r="S3876" t="str">
        <f t="shared" si="365"/>
        <v>theater</v>
      </c>
      <c r="T3876" t="str">
        <f t="shared" si="360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4">
        <f t="shared" si="361"/>
        <v>42615.346817129626</v>
      </c>
      <c r="L3877" s="14">
        <f t="shared" si="362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3"/>
        <v>0</v>
      </c>
      <c r="R3877" s="8" t="e">
        <f t="shared" si="364"/>
        <v>#DIV/0!</v>
      </c>
      <c r="S3877" t="str">
        <f t="shared" si="365"/>
        <v>theater</v>
      </c>
      <c r="T3877" t="str">
        <f t="shared" si="360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4">
        <f t="shared" si="361"/>
        <v>42372.624166666668</v>
      </c>
      <c r="L3878" s="14">
        <f t="shared" si="362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3"/>
        <v>0.52794871794871789</v>
      </c>
      <c r="R3878" s="8">
        <f t="shared" si="364"/>
        <v>44.760869565217391</v>
      </c>
      <c r="S3878" t="str">
        <f t="shared" si="365"/>
        <v>theater</v>
      </c>
      <c r="T3878" t="str">
        <f t="shared" si="360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4">
        <f t="shared" si="361"/>
        <v>42682.67768518519</v>
      </c>
      <c r="L3879" s="14">
        <f t="shared" si="362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3"/>
        <v>4.9639999999999997E-2</v>
      </c>
      <c r="R3879" s="8">
        <f t="shared" si="364"/>
        <v>88.642857142857139</v>
      </c>
      <c r="S3879" t="str">
        <f t="shared" si="365"/>
        <v>theater</v>
      </c>
      <c r="T3879" t="str">
        <f t="shared" si="360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4">
        <f t="shared" si="361"/>
        <v>42154.818819444445</v>
      </c>
      <c r="L3880" s="14">
        <f t="shared" si="362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3"/>
        <v>5.5555555555555556E-4</v>
      </c>
      <c r="R3880" s="8">
        <f t="shared" si="364"/>
        <v>10</v>
      </c>
      <c r="S3880" t="str">
        <f t="shared" si="365"/>
        <v>theater</v>
      </c>
      <c r="T3880" t="str">
        <f t="shared" si="360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4">
        <f t="shared" si="361"/>
        <v>41999.861064814817</v>
      </c>
      <c r="L3881" s="14">
        <f t="shared" si="362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3"/>
        <v>0</v>
      </c>
      <c r="R3881" s="8" t="e">
        <f t="shared" si="364"/>
        <v>#DIV/0!</v>
      </c>
      <c r="S3881" t="str">
        <f t="shared" si="365"/>
        <v>theater</v>
      </c>
      <c r="T3881" t="str">
        <f t="shared" si="360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4">
        <f t="shared" si="361"/>
        <v>41815.815046296295</v>
      </c>
      <c r="L3882" s="14">
        <f t="shared" si="362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3"/>
        <v>0.13066666666666665</v>
      </c>
      <c r="R3882" s="8">
        <f t="shared" si="364"/>
        <v>57.647058823529413</v>
      </c>
      <c r="S3882" t="str">
        <f t="shared" si="365"/>
        <v>theater</v>
      </c>
      <c r="T3882" t="str">
        <f t="shared" si="360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4">
        <f t="shared" si="361"/>
        <v>42756.018506944441</v>
      </c>
      <c r="L3883" s="14">
        <f t="shared" si="362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3"/>
        <v>0.05</v>
      </c>
      <c r="R3883" s="8">
        <f t="shared" si="364"/>
        <v>25</v>
      </c>
      <c r="S3883" t="str">
        <f t="shared" si="365"/>
        <v>theater</v>
      </c>
      <c r="T3883" t="str">
        <f t="shared" si="360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4">
        <f t="shared" si="361"/>
        <v>42373.983449074076</v>
      </c>
      <c r="L3884" s="14">
        <f t="shared" si="362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3"/>
        <v>0</v>
      </c>
      <c r="R3884" s="8" t="e">
        <f t="shared" si="364"/>
        <v>#DIV/0!</v>
      </c>
      <c r="S3884" t="str">
        <f t="shared" si="365"/>
        <v>theater</v>
      </c>
      <c r="T3884" t="str">
        <f t="shared" si="360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4">
        <f t="shared" si="361"/>
        <v>41854.602650462963</v>
      </c>
      <c r="L3885" s="14">
        <f t="shared" si="362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3"/>
        <v>0</v>
      </c>
      <c r="R3885" s="8" t="e">
        <f t="shared" si="364"/>
        <v>#DIV/0!</v>
      </c>
      <c r="S3885" t="str">
        <f t="shared" si="365"/>
        <v>theater</v>
      </c>
      <c r="T3885" t="str">
        <f t="shared" si="360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4">
        <f t="shared" si="361"/>
        <v>42065.791574074072</v>
      </c>
      <c r="L3886" s="14">
        <f t="shared" si="362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3"/>
        <v>0</v>
      </c>
      <c r="R3886" s="8" t="e">
        <f t="shared" si="364"/>
        <v>#DIV/0!</v>
      </c>
      <c r="S3886" t="str">
        <f t="shared" si="365"/>
        <v>theater</v>
      </c>
      <c r="T3886" t="str">
        <f t="shared" si="360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4">
        <f t="shared" si="361"/>
        <v>42469.951284722221</v>
      </c>
      <c r="L3887" s="14">
        <f t="shared" si="362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3"/>
        <v>0</v>
      </c>
      <c r="R3887" s="8" t="e">
        <f t="shared" si="364"/>
        <v>#DIV/0!</v>
      </c>
      <c r="S3887" t="str">
        <f t="shared" si="365"/>
        <v>theater</v>
      </c>
      <c r="T3887" t="str">
        <f t="shared" si="360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4">
        <f t="shared" si="361"/>
        <v>41954.228032407409</v>
      </c>
      <c r="L3888" s="14">
        <f t="shared" si="362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3"/>
        <v>0</v>
      </c>
      <c r="R3888" s="8" t="e">
        <f t="shared" si="364"/>
        <v>#DIV/0!</v>
      </c>
      <c r="S3888" t="str">
        <f t="shared" si="365"/>
        <v>theater</v>
      </c>
      <c r="T3888" t="str">
        <f t="shared" si="360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4">
        <f t="shared" si="361"/>
        <v>42079.857974537037</v>
      </c>
      <c r="L3889" s="14">
        <f t="shared" si="362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3"/>
        <v>1.7500000000000002E-2</v>
      </c>
      <c r="R3889" s="8">
        <f t="shared" si="364"/>
        <v>17.5</v>
      </c>
      <c r="S3889" t="str">
        <f t="shared" si="365"/>
        <v>theater</v>
      </c>
      <c r="T3889" t="str">
        <f t="shared" si="360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4">
        <f t="shared" si="361"/>
        <v>42762.545810185184</v>
      </c>
      <c r="L3890" s="14">
        <f t="shared" si="362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3"/>
        <v>0.27100000000000002</v>
      </c>
      <c r="R3890" s="8">
        <f t="shared" si="364"/>
        <v>38.714285714285715</v>
      </c>
      <c r="S3890" t="str">
        <f t="shared" si="365"/>
        <v>theater</v>
      </c>
      <c r="T3890" t="str">
        <f t="shared" si="360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4">
        <f t="shared" si="361"/>
        <v>41977.004976851851</v>
      </c>
      <c r="L3891" s="14">
        <f t="shared" si="362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3"/>
        <v>1.4749999999999999E-2</v>
      </c>
      <c r="R3891" s="8">
        <f t="shared" si="364"/>
        <v>13.111111111111111</v>
      </c>
      <c r="S3891" t="str">
        <f t="shared" si="365"/>
        <v>theater</v>
      </c>
      <c r="T3891" t="str">
        <f t="shared" si="360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4">
        <f t="shared" si="361"/>
        <v>42171.758611111116</v>
      </c>
      <c r="L3892" s="14">
        <f t="shared" si="362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3"/>
        <v>0.16826666666666668</v>
      </c>
      <c r="R3892" s="8">
        <f t="shared" si="364"/>
        <v>315.5</v>
      </c>
      <c r="S3892" t="str">
        <f t="shared" si="365"/>
        <v>theater</v>
      </c>
      <c r="T3892" t="str">
        <f t="shared" si="360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4">
        <f t="shared" si="361"/>
        <v>42056.1324537037</v>
      </c>
      <c r="L3893" s="14">
        <f t="shared" si="362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3"/>
        <v>0.32500000000000001</v>
      </c>
      <c r="R3893" s="8">
        <f t="shared" si="364"/>
        <v>37.142857142857146</v>
      </c>
      <c r="S3893" t="str">
        <f t="shared" si="365"/>
        <v>theater</v>
      </c>
      <c r="T3893" t="str">
        <f t="shared" si="360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4">
        <f t="shared" si="361"/>
        <v>41867.652280092596</v>
      </c>
      <c r="L3894" s="14">
        <f t="shared" si="362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3"/>
        <v>0</v>
      </c>
      <c r="R3894" s="8" t="e">
        <f t="shared" si="364"/>
        <v>#DIV/0!</v>
      </c>
      <c r="S3894" t="str">
        <f t="shared" si="365"/>
        <v>theater</v>
      </c>
      <c r="T3894" t="str">
        <f t="shared" si="360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4">
        <f t="shared" si="361"/>
        <v>41779.657870370371</v>
      </c>
      <c r="L3895" s="14">
        <f t="shared" si="362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3"/>
        <v>0.2155</v>
      </c>
      <c r="R3895" s="8">
        <f t="shared" si="364"/>
        <v>128.27380952380952</v>
      </c>
      <c r="S3895" t="str">
        <f t="shared" si="365"/>
        <v>theater</v>
      </c>
      <c r="T3895" t="str">
        <f t="shared" si="360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4">
        <f t="shared" si="361"/>
        <v>42679.958472222221</v>
      </c>
      <c r="L3896" s="14">
        <f t="shared" si="362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3"/>
        <v>3.4666666666666665E-2</v>
      </c>
      <c r="R3896" s="8">
        <f t="shared" si="364"/>
        <v>47.272727272727273</v>
      </c>
      <c r="S3896" t="str">
        <f t="shared" si="365"/>
        <v>theater</v>
      </c>
      <c r="T3896" t="str">
        <f t="shared" si="360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4">
        <f t="shared" si="361"/>
        <v>42032.250208333338</v>
      </c>
      <c r="L3897" s="14">
        <f t="shared" si="362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3"/>
        <v>0.05</v>
      </c>
      <c r="R3897" s="8">
        <f t="shared" si="364"/>
        <v>50</v>
      </c>
      <c r="S3897" t="str">
        <f t="shared" si="365"/>
        <v>theater</v>
      </c>
      <c r="T3897" t="str">
        <f t="shared" si="360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4">
        <f t="shared" si="361"/>
        <v>41793.191875000004</v>
      </c>
      <c r="L3898" s="14">
        <f t="shared" si="362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3"/>
        <v>0.10625</v>
      </c>
      <c r="R3898" s="8">
        <f t="shared" si="364"/>
        <v>42.5</v>
      </c>
      <c r="S3898" t="str">
        <f t="shared" si="365"/>
        <v>theater</v>
      </c>
      <c r="T3898" t="str">
        <f t="shared" si="360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4">
        <f t="shared" si="361"/>
        <v>41982.87364583333</v>
      </c>
      <c r="L3899" s="14">
        <f t="shared" si="362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3"/>
        <v>0.17599999999999999</v>
      </c>
      <c r="R3899" s="8">
        <f t="shared" si="364"/>
        <v>44</v>
      </c>
      <c r="S3899" t="str">
        <f t="shared" si="365"/>
        <v>theater</v>
      </c>
      <c r="T3899" t="str">
        <f t="shared" si="360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4">
        <f t="shared" si="361"/>
        <v>42193.482291666667</v>
      </c>
      <c r="L3900" s="14">
        <f t="shared" si="362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3"/>
        <v>0.3256</v>
      </c>
      <c r="R3900" s="8">
        <f t="shared" si="364"/>
        <v>50.875</v>
      </c>
      <c r="S3900" t="str">
        <f t="shared" si="365"/>
        <v>theater</v>
      </c>
      <c r="T3900" t="str">
        <f t="shared" si="360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4">
        <f t="shared" si="361"/>
        <v>41843.775011574071</v>
      </c>
      <c r="L3901" s="14">
        <f t="shared" si="362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3"/>
        <v>1.2500000000000001E-2</v>
      </c>
      <c r="R3901" s="8">
        <f t="shared" si="364"/>
        <v>62.5</v>
      </c>
      <c r="S3901" t="str">
        <f t="shared" si="365"/>
        <v>theater</v>
      </c>
      <c r="T3901" t="str">
        <f t="shared" si="360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4">
        <f t="shared" si="361"/>
        <v>42136.092488425929</v>
      </c>
      <c r="L3902" s="14">
        <f t="shared" si="362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3"/>
        <v>5.3999999999999999E-2</v>
      </c>
      <c r="R3902" s="8">
        <f t="shared" si="364"/>
        <v>27</v>
      </c>
      <c r="S3902" t="str">
        <f t="shared" si="365"/>
        <v>theater</v>
      </c>
      <c r="T3902" t="str">
        <f t="shared" si="360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4">
        <f t="shared" si="361"/>
        <v>42317.826377314821</v>
      </c>
      <c r="L3903" s="14">
        <f t="shared" si="362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3"/>
        <v>8.3333333333333332E-3</v>
      </c>
      <c r="R3903" s="8">
        <f t="shared" si="364"/>
        <v>25</v>
      </c>
      <c r="S3903" t="str">
        <f t="shared" si="365"/>
        <v>theater</v>
      </c>
      <c r="T3903" t="str">
        <f t="shared" si="360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4">
        <f t="shared" si="361"/>
        <v>42663.468078703707</v>
      </c>
      <c r="L3904" s="14">
        <f t="shared" si="362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3"/>
        <v>0.48833333333333334</v>
      </c>
      <c r="R3904" s="8">
        <f t="shared" si="364"/>
        <v>47.258064516129032</v>
      </c>
      <c r="S3904" t="str">
        <f t="shared" si="365"/>
        <v>theater</v>
      </c>
      <c r="T3904" t="str">
        <f t="shared" si="360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4">
        <f t="shared" si="361"/>
        <v>42186.01116898148</v>
      </c>
      <c r="L3905" s="14">
        <f t="shared" si="362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3"/>
        <v>0</v>
      </c>
      <c r="R3905" s="8" t="e">
        <f t="shared" si="364"/>
        <v>#DIV/0!</v>
      </c>
      <c r="S3905" t="str">
        <f t="shared" si="365"/>
        <v>theater</v>
      </c>
      <c r="T3905" t="str">
        <f t="shared" si="360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4">
        <f t="shared" si="361"/>
        <v>42095.229166666672</v>
      </c>
      <c r="L3906" s="14">
        <f t="shared" si="362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363"/>
        <v>2.9999999999999997E-4</v>
      </c>
      <c r="R3906" s="8">
        <f t="shared" si="364"/>
        <v>1.5</v>
      </c>
      <c r="S3906" t="str">
        <f t="shared" si="365"/>
        <v>theater</v>
      </c>
      <c r="T3906" t="str">
        <f t="shared" ref="T3906:T3969" si="366">RIGHT(P3906,LEN(P3906)-FIND("/",P3906))</f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4">
        <f t="shared" ref="K3907:K3970" si="367">(((J3907/60)/60)/24)+DATE(1970,1,1)</f>
        <v>42124.623877314814</v>
      </c>
      <c r="L3907" s="14">
        <f t="shared" ref="L3907:L3970" si="368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369">E3907/D3907</f>
        <v>0.11533333333333333</v>
      </c>
      <c r="R3907" s="8">
        <f t="shared" ref="R3907:R3970" si="370">E3907/N3907</f>
        <v>24.714285714285715</v>
      </c>
      <c r="S3907" t="str">
        <f t="shared" ref="S3907:S3970" si="371">LEFT(P3907,FIND("/",P3907)-1)</f>
        <v>theater</v>
      </c>
      <c r="T3907" t="str">
        <f t="shared" si="366"/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4">
        <f t="shared" si="367"/>
        <v>42143.917743055557</v>
      </c>
      <c r="L3908" s="14">
        <f t="shared" si="368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9"/>
        <v>0.67333333333333334</v>
      </c>
      <c r="R3908" s="8">
        <f t="shared" si="370"/>
        <v>63.125</v>
      </c>
      <c r="S3908" t="str">
        <f t="shared" si="371"/>
        <v>theater</v>
      </c>
      <c r="T3908" t="str">
        <f t="shared" si="366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4">
        <f t="shared" si="367"/>
        <v>41906.819513888891</v>
      </c>
      <c r="L3909" s="14">
        <f t="shared" si="368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9"/>
        <v>0.153</v>
      </c>
      <c r="R3909" s="8">
        <f t="shared" si="370"/>
        <v>38.25</v>
      </c>
      <c r="S3909" t="str">
        <f t="shared" si="371"/>
        <v>theater</v>
      </c>
      <c r="T3909" t="str">
        <f t="shared" si="366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4">
        <f t="shared" si="367"/>
        <v>41834.135370370372</v>
      </c>
      <c r="L3910" s="14">
        <f t="shared" si="368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9"/>
        <v>8.666666666666667E-2</v>
      </c>
      <c r="R3910" s="8">
        <f t="shared" si="370"/>
        <v>16.25</v>
      </c>
      <c r="S3910" t="str">
        <f t="shared" si="371"/>
        <v>theater</v>
      </c>
      <c r="T3910" t="str">
        <f t="shared" si="366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4">
        <f t="shared" si="367"/>
        <v>41863.359282407408</v>
      </c>
      <c r="L3911" s="14">
        <f t="shared" si="368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9"/>
        <v>2.2499999999999998E-3</v>
      </c>
      <c r="R3911" s="8">
        <f t="shared" si="370"/>
        <v>33.75</v>
      </c>
      <c r="S3911" t="str">
        <f t="shared" si="371"/>
        <v>theater</v>
      </c>
      <c r="T3911" t="str">
        <f t="shared" si="366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4">
        <f t="shared" si="367"/>
        <v>42224.756909722222</v>
      </c>
      <c r="L3912" s="14">
        <f t="shared" si="368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9"/>
        <v>3.0833333333333334E-2</v>
      </c>
      <c r="R3912" s="8">
        <f t="shared" si="370"/>
        <v>61.666666666666664</v>
      </c>
      <c r="S3912" t="str">
        <f t="shared" si="371"/>
        <v>theater</v>
      </c>
      <c r="T3912" t="str">
        <f t="shared" si="366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4">
        <f t="shared" si="367"/>
        <v>41939.8122337963</v>
      </c>
      <c r="L3913" s="14">
        <f t="shared" si="368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9"/>
        <v>0.37412499999999999</v>
      </c>
      <c r="R3913" s="8">
        <f t="shared" si="370"/>
        <v>83.138888888888886</v>
      </c>
      <c r="S3913" t="str">
        <f t="shared" si="371"/>
        <v>theater</v>
      </c>
      <c r="T3913" t="str">
        <f t="shared" si="366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4">
        <f t="shared" si="367"/>
        <v>42059.270023148143</v>
      </c>
      <c r="L3914" s="14">
        <f t="shared" si="368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9"/>
        <v>6.666666666666667E-5</v>
      </c>
      <c r="R3914" s="8">
        <f t="shared" si="370"/>
        <v>1</v>
      </c>
      <c r="S3914" t="str">
        <f t="shared" si="371"/>
        <v>theater</v>
      </c>
      <c r="T3914" t="str">
        <f t="shared" si="366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4">
        <f t="shared" si="367"/>
        <v>42308.211215277777</v>
      </c>
      <c r="L3915" s="14">
        <f t="shared" si="368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9"/>
        <v>0.1</v>
      </c>
      <c r="R3915" s="8">
        <f t="shared" si="370"/>
        <v>142.85714285714286</v>
      </c>
      <c r="S3915" t="str">
        <f t="shared" si="371"/>
        <v>theater</v>
      </c>
      <c r="T3915" t="str">
        <f t="shared" si="366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4">
        <f t="shared" si="367"/>
        <v>42114.818935185183</v>
      </c>
      <c r="L3916" s="14">
        <f t="shared" si="368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9"/>
        <v>0.36359999999999998</v>
      </c>
      <c r="R3916" s="8">
        <f t="shared" si="370"/>
        <v>33.666666666666664</v>
      </c>
      <c r="S3916" t="str">
        <f t="shared" si="371"/>
        <v>theater</v>
      </c>
      <c r="T3916" t="str">
        <f t="shared" si="366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4">
        <f t="shared" si="367"/>
        <v>42492.98505787037</v>
      </c>
      <c r="L3917" s="14">
        <f t="shared" si="368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9"/>
        <v>3.3333333333333335E-3</v>
      </c>
      <c r="R3917" s="8">
        <f t="shared" si="370"/>
        <v>5</v>
      </c>
      <c r="S3917" t="str">
        <f t="shared" si="371"/>
        <v>theater</v>
      </c>
      <c r="T3917" t="str">
        <f t="shared" si="366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4">
        <f t="shared" si="367"/>
        <v>42494.471666666665</v>
      </c>
      <c r="L3918" s="14">
        <f t="shared" si="368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9"/>
        <v>0</v>
      </c>
      <c r="R3918" s="8" t="e">
        <f t="shared" si="370"/>
        <v>#DIV/0!</v>
      </c>
      <c r="S3918" t="str">
        <f t="shared" si="371"/>
        <v>theater</v>
      </c>
      <c r="T3918" t="str">
        <f t="shared" si="366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4">
        <f t="shared" si="367"/>
        <v>41863.527326388888</v>
      </c>
      <c r="L3919" s="14">
        <f t="shared" si="368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9"/>
        <v>2.8571428571428571E-3</v>
      </c>
      <c r="R3919" s="8">
        <f t="shared" si="370"/>
        <v>10</v>
      </c>
      <c r="S3919" t="str">
        <f t="shared" si="371"/>
        <v>theater</v>
      </c>
      <c r="T3919" t="str">
        <f t="shared" si="366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4">
        <f t="shared" si="367"/>
        <v>41843.664618055554</v>
      </c>
      <c r="L3920" s="14">
        <f t="shared" si="368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9"/>
        <v>2E-3</v>
      </c>
      <c r="R3920" s="8">
        <f t="shared" si="370"/>
        <v>40</v>
      </c>
      <c r="S3920" t="str">
        <f t="shared" si="371"/>
        <v>theater</v>
      </c>
      <c r="T3920" t="str">
        <f t="shared" si="366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4">
        <f t="shared" si="367"/>
        <v>42358.684872685189</v>
      </c>
      <c r="L3921" s="14">
        <f t="shared" si="368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9"/>
        <v>1.7999999999999999E-2</v>
      </c>
      <c r="R3921" s="8">
        <f t="shared" si="370"/>
        <v>30</v>
      </c>
      <c r="S3921" t="str">
        <f t="shared" si="371"/>
        <v>theater</v>
      </c>
      <c r="T3921" t="str">
        <f t="shared" si="366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4">
        <f t="shared" si="367"/>
        <v>42657.38726851852</v>
      </c>
      <c r="L3922" s="14">
        <f t="shared" si="368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9"/>
        <v>5.3999999999999999E-2</v>
      </c>
      <c r="R3922" s="8">
        <f t="shared" si="370"/>
        <v>45</v>
      </c>
      <c r="S3922" t="str">
        <f t="shared" si="371"/>
        <v>theater</v>
      </c>
      <c r="T3922" t="str">
        <f t="shared" si="366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4">
        <f t="shared" si="367"/>
        <v>41926.542303240742</v>
      </c>
      <c r="L3923" s="14">
        <f t="shared" si="368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9"/>
        <v>0</v>
      </c>
      <c r="R3923" s="8" t="e">
        <f t="shared" si="370"/>
        <v>#DIV/0!</v>
      </c>
      <c r="S3923" t="str">
        <f t="shared" si="371"/>
        <v>theater</v>
      </c>
      <c r="T3923" t="str">
        <f t="shared" si="366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4">
        <f t="shared" si="367"/>
        <v>42020.768634259264</v>
      </c>
      <c r="L3924" s="14">
        <f t="shared" si="368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9"/>
        <v>8.1333333333333327E-2</v>
      </c>
      <c r="R3924" s="8">
        <f t="shared" si="370"/>
        <v>10.166666666666666</v>
      </c>
      <c r="S3924" t="str">
        <f t="shared" si="371"/>
        <v>theater</v>
      </c>
      <c r="T3924" t="str">
        <f t="shared" si="366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4">
        <f t="shared" si="367"/>
        <v>42075.979988425926</v>
      </c>
      <c r="L3925" s="14">
        <f t="shared" si="368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9"/>
        <v>0.12034782608695652</v>
      </c>
      <c r="R3925" s="8">
        <f t="shared" si="370"/>
        <v>81.411764705882348</v>
      </c>
      <c r="S3925" t="str">
        <f t="shared" si="371"/>
        <v>theater</v>
      </c>
      <c r="T3925" t="str">
        <f t="shared" si="366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4">
        <f t="shared" si="367"/>
        <v>41786.959745370368</v>
      </c>
      <c r="L3926" s="14">
        <f t="shared" si="368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9"/>
        <v>0.15266666666666667</v>
      </c>
      <c r="R3926" s="8">
        <f t="shared" si="370"/>
        <v>57.25</v>
      </c>
      <c r="S3926" t="str">
        <f t="shared" si="371"/>
        <v>theater</v>
      </c>
      <c r="T3926" t="str">
        <f t="shared" si="366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4">
        <f t="shared" si="367"/>
        <v>41820.870821759258</v>
      </c>
      <c r="L3927" s="14">
        <f t="shared" si="368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9"/>
        <v>0.1</v>
      </c>
      <c r="R3927" s="8">
        <f t="shared" si="370"/>
        <v>5</v>
      </c>
      <c r="S3927" t="str">
        <f t="shared" si="371"/>
        <v>theater</v>
      </c>
      <c r="T3927" t="str">
        <f t="shared" si="366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4">
        <f t="shared" si="367"/>
        <v>41970.085046296299</v>
      </c>
      <c r="L3928" s="14">
        <f t="shared" si="368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9"/>
        <v>3.0000000000000001E-3</v>
      </c>
      <c r="R3928" s="8">
        <f t="shared" si="370"/>
        <v>15</v>
      </c>
      <c r="S3928" t="str">
        <f t="shared" si="371"/>
        <v>theater</v>
      </c>
      <c r="T3928" t="str">
        <f t="shared" si="366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4">
        <f t="shared" si="367"/>
        <v>41830.267407407409</v>
      </c>
      <c r="L3929" s="14">
        <f t="shared" si="368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9"/>
        <v>0.01</v>
      </c>
      <c r="R3929" s="8">
        <f t="shared" si="370"/>
        <v>12.5</v>
      </c>
      <c r="S3929" t="str">
        <f t="shared" si="371"/>
        <v>theater</v>
      </c>
      <c r="T3929" t="str">
        <f t="shared" si="366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4">
        <f t="shared" si="367"/>
        <v>42265.683182870373</v>
      </c>
      <c r="L3930" s="14">
        <f t="shared" si="368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9"/>
        <v>0.13020000000000001</v>
      </c>
      <c r="R3930" s="8">
        <f t="shared" si="370"/>
        <v>93</v>
      </c>
      <c r="S3930" t="str">
        <f t="shared" si="371"/>
        <v>theater</v>
      </c>
      <c r="T3930" t="str">
        <f t="shared" si="366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4">
        <f t="shared" si="367"/>
        <v>42601.827141203699</v>
      </c>
      <c r="L3931" s="14">
        <f t="shared" si="368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9"/>
        <v>2.265E-2</v>
      </c>
      <c r="R3931" s="8">
        <f t="shared" si="370"/>
        <v>32.357142857142854</v>
      </c>
      <c r="S3931" t="str">
        <f t="shared" si="371"/>
        <v>theater</v>
      </c>
      <c r="T3931" t="str">
        <f t="shared" si="366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4">
        <f t="shared" si="367"/>
        <v>42433.338749999995</v>
      </c>
      <c r="L3932" s="14">
        <f t="shared" si="368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9"/>
        <v>0</v>
      </c>
      <c r="R3932" s="8" t="e">
        <f t="shared" si="370"/>
        <v>#DIV/0!</v>
      </c>
      <c r="S3932" t="str">
        <f t="shared" si="371"/>
        <v>theater</v>
      </c>
      <c r="T3932" t="str">
        <f t="shared" si="366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4">
        <f t="shared" si="367"/>
        <v>42228.151701388888</v>
      </c>
      <c r="L3933" s="14">
        <f t="shared" si="368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9"/>
        <v>0</v>
      </c>
      <c r="R3933" s="8" t="e">
        <f t="shared" si="370"/>
        <v>#DIV/0!</v>
      </c>
      <c r="S3933" t="str">
        <f t="shared" si="371"/>
        <v>theater</v>
      </c>
      <c r="T3933" t="str">
        <f t="shared" si="366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4">
        <f t="shared" si="367"/>
        <v>42415.168564814812</v>
      </c>
      <c r="L3934" s="14">
        <f t="shared" si="368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9"/>
        <v>8.3333333333333331E-5</v>
      </c>
      <c r="R3934" s="8">
        <f t="shared" si="370"/>
        <v>1</v>
      </c>
      <c r="S3934" t="str">
        <f t="shared" si="371"/>
        <v>theater</v>
      </c>
      <c r="T3934" t="str">
        <f t="shared" si="366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4">
        <f t="shared" si="367"/>
        <v>42538.968310185184</v>
      </c>
      <c r="L3935" s="14">
        <f t="shared" si="368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9"/>
        <v>0.15742857142857142</v>
      </c>
      <c r="R3935" s="8">
        <f t="shared" si="370"/>
        <v>91.833333333333329</v>
      </c>
      <c r="S3935" t="str">
        <f t="shared" si="371"/>
        <v>theater</v>
      </c>
      <c r="T3935" t="str">
        <f t="shared" si="366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4">
        <f t="shared" si="367"/>
        <v>42233.671747685185</v>
      </c>
      <c r="L3936" s="14">
        <f t="shared" si="368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9"/>
        <v>0.11</v>
      </c>
      <c r="R3936" s="8">
        <f t="shared" si="370"/>
        <v>45.833333333333336</v>
      </c>
      <c r="S3936" t="str">
        <f t="shared" si="371"/>
        <v>theater</v>
      </c>
      <c r="T3936" t="str">
        <f t="shared" si="366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4">
        <f t="shared" si="367"/>
        <v>42221.656782407401</v>
      </c>
      <c r="L3937" s="14">
        <f t="shared" si="368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9"/>
        <v>0.43833333333333335</v>
      </c>
      <c r="R3937" s="8">
        <f t="shared" si="370"/>
        <v>57.173913043478258</v>
      </c>
      <c r="S3937" t="str">
        <f t="shared" si="371"/>
        <v>theater</v>
      </c>
      <c r="T3937" t="str">
        <f t="shared" si="366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4">
        <f t="shared" si="367"/>
        <v>42675.262962962966</v>
      </c>
      <c r="L3938" s="14">
        <f t="shared" si="368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9"/>
        <v>0</v>
      </c>
      <c r="R3938" s="8" t="e">
        <f t="shared" si="370"/>
        <v>#DIV/0!</v>
      </c>
      <c r="S3938" t="str">
        <f t="shared" si="371"/>
        <v>theater</v>
      </c>
      <c r="T3938" t="str">
        <f t="shared" si="366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4">
        <f t="shared" si="367"/>
        <v>42534.631481481483</v>
      </c>
      <c r="L3939" s="14">
        <f t="shared" si="368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9"/>
        <v>0.86135181975736563</v>
      </c>
      <c r="R3939" s="8">
        <f t="shared" si="370"/>
        <v>248.5</v>
      </c>
      <c r="S3939" t="str">
        <f t="shared" si="371"/>
        <v>theater</v>
      </c>
      <c r="T3939" t="str">
        <f t="shared" si="366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4">
        <f t="shared" si="367"/>
        <v>42151.905717592599</v>
      </c>
      <c r="L3940" s="14">
        <f t="shared" si="368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9"/>
        <v>0.12196620583717357</v>
      </c>
      <c r="R3940" s="8">
        <f t="shared" si="370"/>
        <v>79.400000000000006</v>
      </c>
      <c r="S3940" t="str">
        <f t="shared" si="371"/>
        <v>theater</v>
      </c>
      <c r="T3940" t="str">
        <f t="shared" si="366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4">
        <f t="shared" si="367"/>
        <v>41915.400219907409</v>
      </c>
      <c r="L3941" s="14">
        <f t="shared" si="368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9"/>
        <v>1E-3</v>
      </c>
      <c r="R3941" s="8">
        <f t="shared" si="370"/>
        <v>5</v>
      </c>
      <c r="S3941" t="str">
        <f t="shared" si="371"/>
        <v>theater</v>
      </c>
      <c r="T3941" t="str">
        <f t="shared" si="366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4">
        <f t="shared" si="367"/>
        <v>41961.492488425924</v>
      </c>
      <c r="L3942" s="14">
        <f t="shared" si="368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9"/>
        <v>2.2000000000000001E-3</v>
      </c>
      <c r="R3942" s="8">
        <f t="shared" si="370"/>
        <v>5.5</v>
      </c>
      <c r="S3942" t="str">
        <f t="shared" si="371"/>
        <v>theater</v>
      </c>
      <c r="T3942" t="str">
        <f t="shared" si="366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4">
        <f t="shared" si="367"/>
        <v>41940.587233796294</v>
      </c>
      <c r="L3943" s="14">
        <f t="shared" si="368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9"/>
        <v>9.0909090909090905E-3</v>
      </c>
      <c r="R3943" s="8">
        <f t="shared" si="370"/>
        <v>25</v>
      </c>
      <c r="S3943" t="str">
        <f t="shared" si="371"/>
        <v>theater</v>
      </c>
      <c r="T3943" t="str">
        <f t="shared" si="366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4">
        <f t="shared" si="367"/>
        <v>42111.904097222221</v>
      </c>
      <c r="L3944" s="14">
        <f t="shared" si="368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9"/>
        <v>0</v>
      </c>
      <c r="R3944" s="8" t="e">
        <f t="shared" si="370"/>
        <v>#DIV/0!</v>
      </c>
      <c r="S3944" t="str">
        <f t="shared" si="371"/>
        <v>theater</v>
      </c>
      <c r="T3944" t="str">
        <f t="shared" si="366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4">
        <f t="shared" si="367"/>
        <v>42279.778564814813</v>
      </c>
      <c r="L3945" s="14">
        <f t="shared" si="368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9"/>
        <v>0.35639999999999999</v>
      </c>
      <c r="R3945" s="8">
        <f t="shared" si="370"/>
        <v>137.07692307692307</v>
      </c>
      <c r="S3945" t="str">
        <f t="shared" si="371"/>
        <v>theater</v>
      </c>
      <c r="T3945" t="str">
        <f t="shared" si="366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4">
        <f t="shared" si="367"/>
        <v>42213.662905092591</v>
      </c>
      <c r="L3946" s="14">
        <f t="shared" si="368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9"/>
        <v>0</v>
      </c>
      <c r="R3946" s="8" t="e">
        <f t="shared" si="370"/>
        <v>#DIV/0!</v>
      </c>
      <c r="S3946" t="str">
        <f t="shared" si="371"/>
        <v>theater</v>
      </c>
      <c r="T3946" t="str">
        <f t="shared" si="366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4">
        <f t="shared" si="367"/>
        <v>42109.801712962959</v>
      </c>
      <c r="L3947" s="14">
        <f t="shared" si="368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9"/>
        <v>2.5000000000000001E-3</v>
      </c>
      <c r="R3947" s="8">
        <f t="shared" si="370"/>
        <v>5</v>
      </c>
      <c r="S3947" t="str">
        <f t="shared" si="371"/>
        <v>theater</v>
      </c>
      <c r="T3947" t="str">
        <f t="shared" si="366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4">
        <f t="shared" si="367"/>
        <v>42031.833587962959</v>
      </c>
      <c r="L3948" s="14">
        <f t="shared" si="368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9"/>
        <v>3.2500000000000001E-2</v>
      </c>
      <c r="R3948" s="8">
        <f t="shared" si="370"/>
        <v>39</v>
      </c>
      <c r="S3948" t="str">
        <f t="shared" si="371"/>
        <v>theater</v>
      </c>
      <c r="T3948" t="str">
        <f t="shared" si="366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4">
        <f t="shared" si="367"/>
        <v>42615.142870370371</v>
      </c>
      <c r="L3949" s="14">
        <f t="shared" si="368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9"/>
        <v>3.3666666666666664E-2</v>
      </c>
      <c r="R3949" s="8">
        <f t="shared" si="370"/>
        <v>50.5</v>
      </c>
      <c r="S3949" t="str">
        <f t="shared" si="371"/>
        <v>theater</v>
      </c>
      <c r="T3949" t="str">
        <f t="shared" si="366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4">
        <f t="shared" si="367"/>
        <v>41829.325497685182</v>
      </c>
      <c r="L3950" s="14">
        <f t="shared" si="368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9"/>
        <v>0</v>
      </c>
      <c r="R3950" s="8" t="e">
        <f t="shared" si="370"/>
        <v>#DIV/0!</v>
      </c>
      <c r="S3950" t="str">
        <f t="shared" si="371"/>
        <v>theater</v>
      </c>
      <c r="T3950" t="str">
        <f t="shared" si="366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4">
        <f t="shared" si="367"/>
        <v>42016.120613425926</v>
      </c>
      <c r="L3951" s="14">
        <f t="shared" si="368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9"/>
        <v>0.15770000000000001</v>
      </c>
      <c r="R3951" s="8">
        <f t="shared" si="370"/>
        <v>49.28125</v>
      </c>
      <c r="S3951" t="str">
        <f t="shared" si="371"/>
        <v>theater</v>
      </c>
      <c r="T3951" t="str">
        <f t="shared" si="366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4">
        <f t="shared" si="367"/>
        <v>42439.702314814815</v>
      </c>
      <c r="L3952" s="14">
        <f t="shared" si="368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9"/>
        <v>6.2500000000000003E-3</v>
      </c>
      <c r="R3952" s="8">
        <f t="shared" si="370"/>
        <v>25</v>
      </c>
      <c r="S3952" t="str">
        <f t="shared" si="371"/>
        <v>theater</v>
      </c>
      <c r="T3952" t="str">
        <f t="shared" si="366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4">
        <f t="shared" si="367"/>
        <v>42433.825717592597</v>
      </c>
      <c r="L3953" s="14">
        <f t="shared" si="368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9"/>
        <v>5.0000000000000004E-6</v>
      </c>
      <c r="R3953" s="8">
        <f t="shared" si="370"/>
        <v>1</v>
      </c>
      <c r="S3953" t="str">
        <f t="shared" si="371"/>
        <v>theater</v>
      </c>
      <c r="T3953" t="str">
        <f t="shared" si="366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4">
        <f t="shared" si="367"/>
        <v>42243.790393518517</v>
      </c>
      <c r="L3954" s="14">
        <f t="shared" si="368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9"/>
        <v>9.6153846153846159E-4</v>
      </c>
      <c r="R3954" s="8">
        <f t="shared" si="370"/>
        <v>25</v>
      </c>
      <c r="S3954" t="str">
        <f t="shared" si="371"/>
        <v>theater</v>
      </c>
      <c r="T3954" t="str">
        <f t="shared" si="366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4">
        <f t="shared" si="367"/>
        <v>42550.048449074078</v>
      </c>
      <c r="L3955" s="14">
        <f t="shared" si="368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9"/>
        <v>0</v>
      </c>
      <c r="R3955" s="8" t="e">
        <f t="shared" si="370"/>
        <v>#DIV/0!</v>
      </c>
      <c r="S3955" t="str">
        <f t="shared" si="371"/>
        <v>theater</v>
      </c>
      <c r="T3955" t="str">
        <f t="shared" si="366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4">
        <f t="shared" si="367"/>
        <v>41774.651203703703</v>
      </c>
      <c r="L3956" s="14">
        <f t="shared" si="368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9"/>
        <v>0</v>
      </c>
      <c r="R3956" s="8" t="e">
        <f t="shared" si="370"/>
        <v>#DIV/0!</v>
      </c>
      <c r="S3956" t="str">
        <f t="shared" si="371"/>
        <v>theater</v>
      </c>
      <c r="T3956" t="str">
        <f t="shared" si="366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4">
        <f t="shared" si="367"/>
        <v>42306.848854166667</v>
      </c>
      <c r="L3957" s="14">
        <f t="shared" si="368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9"/>
        <v>0.24285714285714285</v>
      </c>
      <c r="R3957" s="8">
        <f t="shared" si="370"/>
        <v>53.125</v>
      </c>
      <c r="S3957" t="str">
        <f t="shared" si="371"/>
        <v>theater</v>
      </c>
      <c r="T3957" t="str">
        <f t="shared" si="366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4">
        <f t="shared" si="367"/>
        <v>42457.932025462964</v>
      </c>
      <c r="L3958" s="14">
        <f t="shared" si="368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9"/>
        <v>0</v>
      </c>
      <c r="R3958" s="8" t="e">
        <f t="shared" si="370"/>
        <v>#DIV/0!</v>
      </c>
      <c r="S3958" t="str">
        <f t="shared" si="371"/>
        <v>theater</v>
      </c>
      <c r="T3958" t="str">
        <f t="shared" si="366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4">
        <f t="shared" si="367"/>
        <v>42513.976319444439</v>
      </c>
      <c r="L3959" s="14">
        <f t="shared" si="368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9"/>
        <v>2.5000000000000001E-4</v>
      </c>
      <c r="R3959" s="8">
        <f t="shared" si="370"/>
        <v>7</v>
      </c>
      <c r="S3959" t="str">
        <f t="shared" si="371"/>
        <v>theater</v>
      </c>
      <c r="T3959" t="str">
        <f t="shared" si="366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4">
        <f t="shared" si="367"/>
        <v>41816.950370370374</v>
      </c>
      <c r="L3960" s="14">
        <f t="shared" si="368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9"/>
        <v>0.32050000000000001</v>
      </c>
      <c r="R3960" s="8">
        <f t="shared" si="370"/>
        <v>40.0625</v>
      </c>
      <c r="S3960" t="str">
        <f t="shared" si="371"/>
        <v>theater</v>
      </c>
      <c r="T3960" t="str">
        <f t="shared" si="366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4">
        <f t="shared" si="367"/>
        <v>41880.788842592592</v>
      </c>
      <c r="L3961" s="14">
        <f t="shared" si="368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9"/>
        <v>0.24333333333333335</v>
      </c>
      <c r="R3961" s="8">
        <f t="shared" si="370"/>
        <v>24.333333333333332</v>
      </c>
      <c r="S3961" t="str">
        <f t="shared" si="371"/>
        <v>theater</v>
      </c>
      <c r="T3961" t="str">
        <f t="shared" si="366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4">
        <f t="shared" si="367"/>
        <v>42342.845555555556</v>
      </c>
      <c r="L3962" s="14">
        <f t="shared" si="368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9"/>
        <v>1.4999999999999999E-2</v>
      </c>
      <c r="R3962" s="8">
        <f t="shared" si="370"/>
        <v>11.25</v>
      </c>
      <c r="S3962" t="str">
        <f t="shared" si="371"/>
        <v>theater</v>
      </c>
      <c r="T3962" t="str">
        <f t="shared" si="366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4">
        <f t="shared" si="367"/>
        <v>41745.891319444447</v>
      </c>
      <c r="L3963" s="14">
        <f t="shared" si="368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9"/>
        <v>4.1999999999999997E-3</v>
      </c>
      <c r="R3963" s="8">
        <f t="shared" si="370"/>
        <v>10.5</v>
      </c>
      <c r="S3963" t="str">
        <f t="shared" si="371"/>
        <v>theater</v>
      </c>
      <c r="T3963" t="str">
        <f t="shared" si="366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4">
        <f t="shared" si="367"/>
        <v>42311.621458333335</v>
      </c>
      <c r="L3964" s="14">
        <f t="shared" si="368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9"/>
        <v>3.214285714285714E-2</v>
      </c>
      <c r="R3964" s="8">
        <f t="shared" si="370"/>
        <v>15</v>
      </c>
      <c r="S3964" t="str">
        <f t="shared" si="371"/>
        <v>theater</v>
      </c>
      <c r="T3964" t="str">
        <f t="shared" si="366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4">
        <f t="shared" si="367"/>
        <v>42296.154131944444</v>
      </c>
      <c r="L3965" s="14">
        <f t="shared" si="368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9"/>
        <v>0</v>
      </c>
      <c r="R3965" s="8" t="e">
        <f t="shared" si="370"/>
        <v>#DIV/0!</v>
      </c>
      <c r="S3965" t="str">
        <f t="shared" si="371"/>
        <v>theater</v>
      </c>
      <c r="T3965" t="str">
        <f t="shared" si="366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4">
        <f t="shared" si="367"/>
        <v>42053.722060185188</v>
      </c>
      <c r="L3966" s="14">
        <f t="shared" si="368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9"/>
        <v>6.3E-2</v>
      </c>
      <c r="R3966" s="8">
        <f t="shared" si="370"/>
        <v>42</v>
      </c>
      <c r="S3966" t="str">
        <f t="shared" si="371"/>
        <v>theater</v>
      </c>
      <c r="T3966" t="str">
        <f t="shared" si="366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4">
        <f t="shared" si="367"/>
        <v>42414.235879629632</v>
      </c>
      <c r="L3967" s="14">
        <f t="shared" si="368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9"/>
        <v>0.14249999999999999</v>
      </c>
      <c r="R3967" s="8">
        <f t="shared" si="370"/>
        <v>71.25</v>
      </c>
      <c r="S3967" t="str">
        <f t="shared" si="371"/>
        <v>theater</v>
      </c>
      <c r="T3967" t="str">
        <f t="shared" si="366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4">
        <f t="shared" si="367"/>
        <v>41801.711550925924</v>
      </c>
      <c r="L3968" s="14">
        <f t="shared" si="368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9"/>
        <v>6.0000000000000001E-3</v>
      </c>
      <c r="R3968" s="8">
        <f t="shared" si="370"/>
        <v>22.5</v>
      </c>
      <c r="S3968" t="str">
        <f t="shared" si="371"/>
        <v>theater</v>
      </c>
      <c r="T3968" t="str">
        <f t="shared" si="366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4">
        <f t="shared" si="367"/>
        <v>42770.290590277778</v>
      </c>
      <c r="L3969" s="14">
        <f t="shared" si="368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9"/>
        <v>0.2411764705882353</v>
      </c>
      <c r="R3969" s="8">
        <f t="shared" si="370"/>
        <v>41</v>
      </c>
      <c r="S3969" t="str">
        <f t="shared" si="371"/>
        <v>theater</v>
      </c>
      <c r="T3969" t="str">
        <f t="shared" si="366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4">
        <f t="shared" si="367"/>
        <v>42452.815659722226</v>
      </c>
      <c r="L3970" s="14">
        <f t="shared" si="368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369"/>
        <v>0.10539999999999999</v>
      </c>
      <c r="R3970" s="8">
        <f t="shared" si="370"/>
        <v>47.909090909090907</v>
      </c>
      <c r="S3970" t="str">
        <f t="shared" si="371"/>
        <v>theater</v>
      </c>
      <c r="T3970" t="str">
        <f t="shared" ref="T3970:T4033" si="372">RIGHT(P3970,LEN(P3970)-FIND("/",P3970))</f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4">
        <f t="shared" ref="K3971:K4034" si="373">(((J3971/60)/60)/24)+DATE(1970,1,1)</f>
        <v>42601.854699074072</v>
      </c>
      <c r="L3971" s="14">
        <f t="shared" ref="L3971:L4034" si="374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375">E3971/D3971</f>
        <v>7.4690265486725665E-2</v>
      </c>
      <c r="R3971" s="8">
        <f t="shared" ref="R3971:R4034" si="376">E3971/N3971</f>
        <v>35.166666666666664</v>
      </c>
      <c r="S3971" t="str">
        <f t="shared" ref="S3971:S4034" si="377">LEFT(P3971,FIND("/",P3971)-1)</f>
        <v>theater</v>
      </c>
      <c r="T3971" t="str">
        <f t="shared" si="372"/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4">
        <f t="shared" si="373"/>
        <v>42447.863553240735</v>
      </c>
      <c r="L3972" s="14">
        <f t="shared" si="374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5"/>
        <v>7.3333333333333334E-4</v>
      </c>
      <c r="R3972" s="8">
        <f t="shared" si="376"/>
        <v>5.5</v>
      </c>
      <c r="S3972" t="str">
        <f t="shared" si="377"/>
        <v>theater</v>
      </c>
      <c r="T3972" t="str">
        <f t="shared" si="372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4">
        <f t="shared" si="373"/>
        <v>41811.536180555559</v>
      </c>
      <c r="L3973" s="14">
        <f t="shared" si="374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5"/>
        <v>9.7142857142857135E-3</v>
      </c>
      <c r="R3973" s="8">
        <f t="shared" si="376"/>
        <v>22.666666666666668</v>
      </c>
      <c r="S3973" t="str">
        <f t="shared" si="377"/>
        <v>theater</v>
      </c>
      <c r="T3973" t="str">
        <f t="shared" si="372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4">
        <f t="shared" si="373"/>
        <v>41981.067523148144</v>
      </c>
      <c r="L3974" s="14">
        <f t="shared" si="374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5"/>
        <v>0.21099999999999999</v>
      </c>
      <c r="R3974" s="8">
        <f t="shared" si="376"/>
        <v>26.375</v>
      </c>
      <c r="S3974" t="str">
        <f t="shared" si="377"/>
        <v>theater</v>
      </c>
      <c r="T3974" t="str">
        <f t="shared" si="372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4">
        <f t="shared" si="373"/>
        <v>42469.68414351852</v>
      </c>
      <c r="L3975" s="14">
        <f t="shared" si="374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5"/>
        <v>0.78100000000000003</v>
      </c>
      <c r="R3975" s="8">
        <f t="shared" si="376"/>
        <v>105.54054054054055</v>
      </c>
      <c r="S3975" t="str">
        <f t="shared" si="377"/>
        <v>theater</v>
      </c>
      <c r="T3975" t="str">
        <f t="shared" si="372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4">
        <f t="shared" si="373"/>
        <v>42493.546851851846</v>
      </c>
      <c r="L3976" s="14">
        <f t="shared" si="374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5"/>
        <v>0.32</v>
      </c>
      <c r="R3976" s="8">
        <f t="shared" si="376"/>
        <v>29.09090909090909</v>
      </c>
      <c r="S3976" t="str">
        <f t="shared" si="377"/>
        <v>theater</v>
      </c>
      <c r="T3976" t="str">
        <f t="shared" si="372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4">
        <f t="shared" si="373"/>
        <v>42534.866875</v>
      </c>
      <c r="L3977" s="14">
        <f t="shared" si="374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5"/>
        <v>0</v>
      </c>
      <c r="R3977" s="8" t="e">
        <f t="shared" si="376"/>
        <v>#DIV/0!</v>
      </c>
      <c r="S3977" t="str">
        <f t="shared" si="377"/>
        <v>theater</v>
      </c>
      <c r="T3977" t="str">
        <f t="shared" si="372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4">
        <f t="shared" si="373"/>
        <v>41830.858344907407</v>
      </c>
      <c r="L3978" s="14">
        <f t="shared" si="374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5"/>
        <v>0.47692307692307695</v>
      </c>
      <c r="R3978" s="8">
        <f t="shared" si="376"/>
        <v>62</v>
      </c>
      <c r="S3978" t="str">
        <f t="shared" si="377"/>
        <v>theater</v>
      </c>
      <c r="T3978" t="str">
        <f t="shared" si="372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4">
        <f t="shared" si="373"/>
        <v>42543.788564814815</v>
      </c>
      <c r="L3979" s="14">
        <f t="shared" si="374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5"/>
        <v>1.4500000000000001E-2</v>
      </c>
      <c r="R3979" s="8">
        <f t="shared" si="376"/>
        <v>217.5</v>
      </c>
      <c r="S3979" t="str">
        <f t="shared" si="377"/>
        <v>theater</v>
      </c>
      <c r="T3979" t="str">
        <f t="shared" si="372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4">
        <f t="shared" si="373"/>
        <v>41975.642974537041</v>
      </c>
      <c r="L3980" s="14">
        <f t="shared" si="374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5"/>
        <v>0.107</v>
      </c>
      <c r="R3980" s="8">
        <f t="shared" si="376"/>
        <v>26.75</v>
      </c>
      <c r="S3980" t="str">
        <f t="shared" si="377"/>
        <v>theater</v>
      </c>
      <c r="T3980" t="str">
        <f t="shared" si="372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4">
        <f t="shared" si="373"/>
        <v>42069.903437500005</v>
      </c>
      <c r="L3981" s="14">
        <f t="shared" si="374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5"/>
        <v>1.8333333333333333E-2</v>
      </c>
      <c r="R3981" s="8">
        <f t="shared" si="376"/>
        <v>18.333333333333332</v>
      </c>
      <c r="S3981" t="str">
        <f t="shared" si="377"/>
        <v>theater</v>
      </c>
      <c r="T3981" t="str">
        <f t="shared" si="372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4">
        <f t="shared" si="373"/>
        <v>41795.598923611113</v>
      </c>
      <c r="L3982" s="14">
        <f t="shared" si="374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5"/>
        <v>0.18</v>
      </c>
      <c r="R3982" s="8">
        <f t="shared" si="376"/>
        <v>64.285714285714292</v>
      </c>
      <c r="S3982" t="str">
        <f t="shared" si="377"/>
        <v>theater</v>
      </c>
      <c r="T3982" t="str">
        <f t="shared" si="372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4">
        <f t="shared" si="373"/>
        <v>42508.179965277777</v>
      </c>
      <c r="L3983" s="14">
        <f t="shared" si="374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5"/>
        <v>4.0833333333333333E-2</v>
      </c>
      <c r="R3983" s="8">
        <f t="shared" si="376"/>
        <v>175</v>
      </c>
      <c r="S3983" t="str">
        <f t="shared" si="377"/>
        <v>theater</v>
      </c>
      <c r="T3983" t="str">
        <f t="shared" si="372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4">
        <f t="shared" si="373"/>
        <v>42132.809953703705</v>
      </c>
      <c r="L3984" s="14">
        <f t="shared" si="374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5"/>
        <v>0.2</v>
      </c>
      <c r="R3984" s="8">
        <f t="shared" si="376"/>
        <v>34</v>
      </c>
      <c r="S3984" t="str">
        <f t="shared" si="377"/>
        <v>theater</v>
      </c>
      <c r="T3984" t="str">
        <f t="shared" si="372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4">
        <f t="shared" si="373"/>
        <v>41747.86986111111</v>
      </c>
      <c r="L3985" s="14">
        <f t="shared" si="374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5"/>
        <v>0.34802513464991025</v>
      </c>
      <c r="R3985" s="8">
        <f t="shared" si="376"/>
        <v>84.282608695652172</v>
      </c>
      <c r="S3985" t="str">
        <f t="shared" si="377"/>
        <v>theater</v>
      </c>
      <c r="T3985" t="str">
        <f t="shared" si="372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4">
        <f t="shared" si="373"/>
        <v>41920.963472222218</v>
      </c>
      <c r="L3986" s="14">
        <f t="shared" si="374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5"/>
        <v>6.3333333333333339E-2</v>
      </c>
      <c r="R3986" s="8">
        <f t="shared" si="376"/>
        <v>9.5</v>
      </c>
      <c r="S3986" t="str">
        <f t="shared" si="377"/>
        <v>theater</v>
      </c>
      <c r="T3986" t="str">
        <f t="shared" si="372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4">
        <f t="shared" si="373"/>
        <v>42399.707407407404</v>
      </c>
      <c r="L3987" s="14">
        <f t="shared" si="374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5"/>
        <v>0.32050000000000001</v>
      </c>
      <c r="R3987" s="8">
        <f t="shared" si="376"/>
        <v>33.736842105263158</v>
      </c>
      <c r="S3987" t="str">
        <f t="shared" si="377"/>
        <v>theater</v>
      </c>
      <c r="T3987" t="str">
        <f t="shared" si="372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4">
        <f t="shared" si="373"/>
        <v>42467.548541666663</v>
      </c>
      <c r="L3988" s="14">
        <f t="shared" si="374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5"/>
        <v>9.7600000000000006E-2</v>
      </c>
      <c r="R3988" s="8">
        <f t="shared" si="376"/>
        <v>37.53846153846154</v>
      </c>
      <c r="S3988" t="str">
        <f t="shared" si="377"/>
        <v>theater</v>
      </c>
      <c r="T3988" t="str">
        <f t="shared" si="372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4">
        <f t="shared" si="373"/>
        <v>41765.92465277778</v>
      </c>
      <c r="L3989" s="14">
        <f t="shared" si="374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5"/>
        <v>0.3775</v>
      </c>
      <c r="R3989" s="8">
        <f t="shared" si="376"/>
        <v>11.615384615384615</v>
      </c>
      <c r="S3989" t="str">
        <f t="shared" si="377"/>
        <v>theater</v>
      </c>
      <c r="T3989" t="str">
        <f t="shared" si="372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4">
        <f t="shared" si="373"/>
        <v>42230.08116898148</v>
      </c>
      <c r="L3990" s="14">
        <f t="shared" si="374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5"/>
        <v>2.1333333333333333E-2</v>
      </c>
      <c r="R3990" s="8">
        <f t="shared" si="376"/>
        <v>8</v>
      </c>
      <c r="S3990" t="str">
        <f t="shared" si="377"/>
        <v>theater</v>
      </c>
      <c r="T3990" t="str">
        <f t="shared" si="372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4">
        <f t="shared" si="373"/>
        <v>42286.749780092592</v>
      </c>
      <c r="L3991" s="14">
        <f t="shared" si="374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5"/>
        <v>0</v>
      </c>
      <c r="R3991" s="8" t="e">
        <f t="shared" si="376"/>
        <v>#DIV/0!</v>
      </c>
      <c r="S3991" t="str">
        <f t="shared" si="377"/>
        <v>theater</v>
      </c>
      <c r="T3991" t="str">
        <f t="shared" si="372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4">
        <f t="shared" si="373"/>
        <v>42401.672372685185</v>
      </c>
      <c r="L3992" s="14">
        <f t="shared" si="374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5"/>
        <v>4.1818181818181817E-2</v>
      </c>
      <c r="R3992" s="8">
        <f t="shared" si="376"/>
        <v>23</v>
      </c>
      <c r="S3992" t="str">
        <f t="shared" si="377"/>
        <v>theater</v>
      </c>
      <c r="T3992" t="str">
        <f t="shared" si="372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4">
        <f t="shared" si="373"/>
        <v>42125.644467592589</v>
      </c>
      <c r="L3993" s="14">
        <f t="shared" si="374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5"/>
        <v>0.2</v>
      </c>
      <c r="R3993" s="8">
        <f t="shared" si="376"/>
        <v>100</v>
      </c>
      <c r="S3993" t="str">
        <f t="shared" si="377"/>
        <v>theater</v>
      </c>
      <c r="T3993" t="str">
        <f t="shared" si="372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4">
        <f t="shared" si="373"/>
        <v>42289.94049768518</v>
      </c>
      <c r="L3994" s="14">
        <f t="shared" si="374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5"/>
        <v>5.4100000000000002E-2</v>
      </c>
      <c r="R3994" s="8">
        <f t="shared" si="376"/>
        <v>60.111111111111114</v>
      </c>
      <c r="S3994" t="str">
        <f t="shared" si="377"/>
        <v>theater</v>
      </c>
      <c r="T3994" t="str">
        <f t="shared" si="372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4">
        <f t="shared" si="373"/>
        <v>42107.864722222221</v>
      </c>
      <c r="L3995" s="14">
        <f t="shared" si="374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5"/>
        <v>6.0000000000000002E-5</v>
      </c>
      <c r="R3995" s="8">
        <f t="shared" si="376"/>
        <v>3</v>
      </c>
      <c r="S3995" t="str">
        <f t="shared" si="377"/>
        <v>theater</v>
      </c>
      <c r="T3995" t="str">
        <f t="shared" si="372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4">
        <f t="shared" si="373"/>
        <v>41809.389930555553</v>
      </c>
      <c r="L3996" s="14">
        <f t="shared" si="374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5"/>
        <v>2.5000000000000001E-3</v>
      </c>
      <c r="R3996" s="8">
        <f t="shared" si="376"/>
        <v>5</v>
      </c>
      <c r="S3996" t="str">
        <f t="shared" si="377"/>
        <v>theater</v>
      </c>
      <c r="T3996" t="str">
        <f t="shared" si="372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4">
        <f t="shared" si="373"/>
        <v>42019.683761574073</v>
      </c>
      <c r="L3997" s="14">
        <f t="shared" si="374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5"/>
        <v>0.35</v>
      </c>
      <c r="R3997" s="8">
        <f t="shared" si="376"/>
        <v>17.5</v>
      </c>
      <c r="S3997" t="str">
        <f t="shared" si="377"/>
        <v>theater</v>
      </c>
      <c r="T3997" t="str">
        <f t="shared" si="372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4">
        <f t="shared" si="373"/>
        <v>41950.26694444444</v>
      </c>
      <c r="L3998" s="14">
        <f t="shared" si="374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5"/>
        <v>0.16566666666666666</v>
      </c>
      <c r="R3998" s="8">
        <f t="shared" si="376"/>
        <v>29.235294117647058</v>
      </c>
      <c r="S3998" t="str">
        <f t="shared" si="377"/>
        <v>theater</v>
      </c>
      <c r="T3998" t="str">
        <f t="shared" si="372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4">
        <f t="shared" si="373"/>
        <v>42069.391446759255</v>
      </c>
      <c r="L3999" s="14">
        <f t="shared" si="374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5"/>
        <v>0</v>
      </c>
      <c r="R3999" s="8" t="e">
        <f t="shared" si="376"/>
        <v>#DIV/0!</v>
      </c>
      <c r="S3999" t="str">
        <f t="shared" si="377"/>
        <v>theater</v>
      </c>
      <c r="T3999" t="str">
        <f t="shared" si="372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4">
        <f t="shared" si="373"/>
        <v>42061.963263888887</v>
      </c>
      <c r="L4000" s="14">
        <f t="shared" si="374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5"/>
        <v>0.57199999999999995</v>
      </c>
      <c r="R4000" s="8">
        <f t="shared" si="376"/>
        <v>59.583333333333336</v>
      </c>
      <c r="S4000" t="str">
        <f t="shared" si="377"/>
        <v>theater</v>
      </c>
      <c r="T4000" t="str">
        <f t="shared" si="372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4">
        <f t="shared" si="373"/>
        <v>41842.828680555554</v>
      </c>
      <c r="L4001" s="14">
        <f t="shared" si="374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5"/>
        <v>0.16514285714285715</v>
      </c>
      <c r="R4001" s="8">
        <f t="shared" si="376"/>
        <v>82.571428571428569</v>
      </c>
      <c r="S4001" t="str">
        <f t="shared" si="377"/>
        <v>theater</v>
      </c>
      <c r="T4001" t="str">
        <f t="shared" si="372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4">
        <f t="shared" si="373"/>
        <v>42437.64534722222</v>
      </c>
      <c r="L4002" s="14">
        <f t="shared" si="374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5"/>
        <v>1.25E-3</v>
      </c>
      <c r="R4002" s="8">
        <f t="shared" si="376"/>
        <v>10</v>
      </c>
      <c r="S4002" t="str">
        <f t="shared" si="377"/>
        <v>theater</v>
      </c>
      <c r="T4002" t="str">
        <f t="shared" si="372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4">
        <f t="shared" si="373"/>
        <v>42775.964212962965</v>
      </c>
      <c r="L4003" s="14">
        <f t="shared" si="374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5"/>
        <v>0.3775</v>
      </c>
      <c r="R4003" s="8">
        <f t="shared" si="376"/>
        <v>32.357142857142854</v>
      </c>
      <c r="S4003" t="str">
        <f t="shared" si="377"/>
        <v>theater</v>
      </c>
      <c r="T4003" t="str">
        <f t="shared" si="372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4">
        <f t="shared" si="373"/>
        <v>41879.043530092589</v>
      </c>
      <c r="L4004" s="14">
        <f t="shared" si="374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5"/>
        <v>1.84E-2</v>
      </c>
      <c r="R4004" s="8">
        <f t="shared" si="376"/>
        <v>5.75</v>
      </c>
      <c r="S4004" t="str">
        <f t="shared" si="377"/>
        <v>theater</v>
      </c>
      <c r="T4004" t="str">
        <f t="shared" si="372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4">
        <f t="shared" si="373"/>
        <v>42020.587349537032</v>
      </c>
      <c r="L4005" s="14">
        <f t="shared" si="374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5"/>
        <v>0.10050000000000001</v>
      </c>
      <c r="R4005" s="8">
        <f t="shared" si="376"/>
        <v>100.5</v>
      </c>
      <c r="S4005" t="str">
        <f t="shared" si="377"/>
        <v>theater</v>
      </c>
      <c r="T4005" t="str">
        <f t="shared" si="372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4">
        <f t="shared" si="373"/>
        <v>41890.16269675926</v>
      </c>
      <c r="L4006" s="14">
        <f t="shared" si="374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5"/>
        <v>2E-3</v>
      </c>
      <c r="R4006" s="8">
        <f t="shared" si="376"/>
        <v>1</v>
      </c>
      <c r="S4006" t="str">
        <f t="shared" si="377"/>
        <v>theater</v>
      </c>
      <c r="T4006" t="str">
        <f t="shared" si="372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4">
        <f t="shared" si="373"/>
        <v>41872.807696759257</v>
      </c>
      <c r="L4007" s="14">
        <f t="shared" si="374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5"/>
        <v>1.3333333333333334E-2</v>
      </c>
      <c r="R4007" s="8">
        <f t="shared" si="376"/>
        <v>20</v>
      </c>
      <c r="S4007" t="str">
        <f t="shared" si="377"/>
        <v>theater</v>
      </c>
      <c r="T4007" t="str">
        <f t="shared" si="372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4">
        <f t="shared" si="373"/>
        <v>42391.772997685184</v>
      </c>
      <c r="L4008" s="14">
        <f t="shared" si="374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5"/>
        <v>6.666666666666667E-5</v>
      </c>
      <c r="R4008" s="8">
        <f t="shared" si="376"/>
        <v>2</v>
      </c>
      <c r="S4008" t="str">
        <f t="shared" si="377"/>
        <v>theater</v>
      </c>
      <c r="T4008" t="str">
        <f t="shared" si="372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4">
        <f t="shared" si="373"/>
        <v>41848.772928240738</v>
      </c>
      <c r="L4009" s="14">
        <f t="shared" si="374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5"/>
        <v>2.5000000000000001E-3</v>
      </c>
      <c r="R4009" s="8">
        <f t="shared" si="376"/>
        <v>5</v>
      </c>
      <c r="S4009" t="str">
        <f t="shared" si="377"/>
        <v>theater</v>
      </c>
      <c r="T4009" t="str">
        <f t="shared" si="372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4">
        <f t="shared" si="373"/>
        <v>42177.964201388888</v>
      </c>
      <c r="L4010" s="14">
        <f t="shared" si="374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5"/>
        <v>0.06</v>
      </c>
      <c r="R4010" s="8">
        <f t="shared" si="376"/>
        <v>15</v>
      </c>
      <c r="S4010" t="str">
        <f t="shared" si="377"/>
        <v>theater</v>
      </c>
      <c r="T4010" t="str">
        <f t="shared" si="372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4">
        <f t="shared" si="373"/>
        <v>41851.700925925928</v>
      </c>
      <c r="L4011" s="14">
        <f t="shared" si="374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5"/>
        <v>3.8860103626943004E-2</v>
      </c>
      <c r="R4011" s="8">
        <f t="shared" si="376"/>
        <v>25</v>
      </c>
      <c r="S4011" t="str">
        <f t="shared" si="377"/>
        <v>theater</v>
      </c>
      <c r="T4011" t="str">
        <f t="shared" si="372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4">
        <f t="shared" si="373"/>
        <v>41921.770439814813</v>
      </c>
      <c r="L4012" s="14">
        <f t="shared" si="374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5"/>
        <v>0.24194444444444443</v>
      </c>
      <c r="R4012" s="8">
        <f t="shared" si="376"/>
        <v>45.842105263157897</v>
      </c>
      <c r="S4012" t="str">
        <f t="shared" si="377"/>
        <v>theater</v>
      </c>
      <c r="T4012" t="str">
        <f t="shared" si="372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4">
        <f t="shared" si="373"/>
        <v>42002.54488425926</v>
      </c>
      <c r="L4013" s="14">
        <f t="shared" si="374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5"/>
        <v>7.5999999999999998E-2</v>
      </c>
      <c r="R4013" s="8">
        <f t="shared" si="376"/>
        <v>4.75</v>
      </c>
      <c r="S4013" t="str">
        <f t="shared" si="377"/>
        <v>theater</v>
      </c>
      <c r="T4013" t="str">
        <f t="shared" si="372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4">
        <f t="shared" si="373"/>
        <v>42096.544548611113</v>
      </c>
      <c r="L4014" s="14">
        <f t="shared" si="374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5"/>
        <v>0</v>
      </c>
      <c r="R4014" s="8" t="e">
        <f t="shared" si="376"/>
        <v>#DIV/0!</v>
      </c>
      <c r="S4014" t="str">
        <f t="shared" si="377"/>
        <v>theater</v>
      </c>
      <c r="T4014" t="str">
        <f t="shared" si="372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4">
        <f t="shared" si="373"/>
        <v>42021.301192129627</v>
      </c>
      <c r="L4015" s="14">
        <f t="shared" si="374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5"/>
        <v>1.2999999999999999E-2</v>
      </c>
      <c r="R4015" s="8">
        <f t="shared" si="376"/>
        <v>13</v>
      </c>
      <c r="S4015" t="str">
        <f t="shared" si="377"/>
        <v>theater</v>
      </c>
      <c r="T4015" t="str">
        <f t="shared" si="372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4">
        <f t="shared" si="373"/>
        <v>42419.246168981481</v>
      </c>
      <c r="L4016" s="14">
        <f t="shared" si="374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5"/>
        <v>0</v>
      </c>
      <c r="R4016" s="8" t="e">
        <f t="shared" si="376"/>
        <v>#DIV/0!</v>
      </c>
      <c r="S4016" t="str">
        <f t="shared" si="377"/>
        <v>theater</v>
      </c>
      <c r="T4016" t="str">
        <f t="shared" si="372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4">
        <f t="shared" si="373"/>
        <v>42174.780821759254</v>
      </c>
      <c r="L4017" s="14">
        <f t="shared" si="374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5"/>
        <v>1.4285714285714287E-4</v>
      </c>
      <c r="R4017" s="8">
        <f t="shared" si="376"/>
        <v>1</v>
      </c>
      <c r="S4017" t="str">
        <f t="shared" si="377"/>
        <v>theater</v>
      </c>
      <c r="T4017" t="str">
        <f t="shared" si="372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4">
        <f t="shared" si="373"/>
        <v>41869.872685185182</v>
      </c>
      <c r="L4018" s="14">
        <f t="shared" si="374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5"/>
        <v>0.14000000000000001</v>
      </c>
      <c r="R4018" s="8">
        <f t="shared" si="376"/>
        <v>10</v>
      </c>
      <c r="S4018" t="str">
        <f t="shared" si="377"/>
        <v>theater</v>
      </c>
      <c r="T4018" t="str">
        <f t="shared" si="372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4">
        <f t="shared" si="373"/>
        <v>41856.672152777777</v>
      </c>
      <c r="L4019" s="14">
        <f t="shared" si="374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5"/>
        <v>1.0500000000000001E-2</v>
      </c>
      <c r="R4019" s="8">
        <f t="shared" si="376"/>
        <v>52.5</v>
      </c>
      <c r="S4019" t="str">
        <f t="shared" si="377"/>
        <v>theater</v>
      </c>
      <c r="T4019" t="str">
        <f t="shared" si="372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4">
        <f t="shared" si="373"/>
        <v>42620.91097222222</v>
      </c>
      <c r="L4020" s="14">
        <f t="shared" si="374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5"/>
        <v>8.666666666666667E-2</v>
      </c>
      <c r="R4020" s="8">
        <f t="shared" si="376"/>
        <v>32.5</v>
      </c>
      <c r="S4020" t="str">
        <f t="shared" si="377"/>
        <v>theater</v>
      </c>
      <c r="T4020" t="str">
        <f t="shared" si="372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4">
        <f t="shared" si="373"/>
        <v>42417.675879629634</v>
      </c>
      <c r="L4021" s="14">
        <f t="shared" si="374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5"/>
        <v>8.2857142857142851E-3</v>
      </c>
      <c r="R4021" s="8">
        <f t="shared" si="376"/>
        <v>7.25</v>
      </c>
      <c r="S4021" t="str">
        <f t="shared" si="377"/>
        <v>theater</v>
      </c>
      <c r="T4021" t="str">
        <f t="shared" si="372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4">
        <f t="shared" si="373"/>
        <v>42057.190960648149</v>
      </c>
      <c r="L4022" s="14">
        <f t="shared" si="374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5"/>
        <v>0.16666666666666666</v>
      </c>
      <c r="R4022" s="8">
        <f t="shared" si="376"/>
        <v>33.333333333333336</v>
      </c>
      <c r="S4022" t="str">
        <f t="shared" si="377"/>
        <v>theater</v>
      </c>
      <c r="T4022" t="str">
        <f t="shared" si="372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4">
        <f t="shared" si="373"/>
        <v>41878.911550925928</v>
      </c>
      <c r="L4023" s="14">
        <f t="shared" si="374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5"/>
        <v>8.3333333333333332E-3</v>
      </c>
      <c r="R4023" s="8">
        <f t="shared" si="376"/>
        <v>62.5</v>
      </c>
      <c r="S4023" t="str">
        <f t="shared" si="377"/>
        <v>theater</v>
      </c>
      <c r="T4023" t="str">
        <f t="shared" si="372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4">
        <f t="shared" si="373"/>
        <v>41990.584108796291</v>
      </c>
      <c r="L4024" s="14">
        <f t="shared" si="374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5"/>
        <v>0.69561111111111107</v>
      </c>
      <c r="R4024" s="8">
        <f t="shared" si="376"/>
        <v>63.558375634517766</v>
      </c>
      <c r="S4024" t="str">
        <f t="shared" si="377"/>
        <v>theater</v>
      </c>
      <c r="T4024" t="str">
        <f t="shared" si="372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4">
        <f t="shared" si="373"/>
        <v>42408.999571759254</v>
      </c>
      <c r="L4025" s="14">
        <f t="shared" si="374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5"/>
        <v>0</v>
      </c>
      <c r="R4025" s="8" t="e">
        <f t="shared" si="376"/>
        <v>#DIV/0!</v>
      </c>
      <c r="S4025" t="str">
        <f t="shared" si="377"/>
        <v>theater</v>
      </c>
      <c r="T4025" t="str">
        <f t="shared" si="372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4">
        <f t="shared" si="373"/>
        <v>42217.670104166667</v>
      </c>
      <c r="L4026" s="14">
        <f t="shared" si="374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5"/>
        <v>1.2500000000000001E-2</v>
      </c>
      <c r="R4026" s="8">
        <f t="shared" si="376"/>
        <v>10</v>
      </c>
      <c r="S4026" t="str">
        <f t="shared" si="377"/>
        <v>theater</v>
      </c>
      <c r="T4026" t="str">
        <f t="shared" si="372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4">
        <f t="shared" si="373"/>
        <v>42151.237685185188</v>
      </c>
      <c r="L4027" s="14">
        <f t="shared" si="374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5"/>
        <v>0.05</v>
      </c>
      <c r="R4027" s="8">
        <f t="shared" si="376"/>
        <v>62.5</v>
      </c>
      <c r="S4027" t="str">
        <f t="shared" si="377"/>
        <v>theater</v>
      </c>
      <c r="T4027" t="str">
        <f t="shared" si="372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4">
        <f t="shared" si="373"/>
        <v>42282.655543981484</v>
      </c>
      <c r="L4028" s="14">
        <f t="shared" si="374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5"/>
        <v>0</v>
      </c>
      <c r="R4028" s="8" t="e">
        <f t="shared" si="376"/>
        <v>#DIV/0!</v>
      </c>
      <c r="S4028" t="str">
        <f t="shared" si="377"/>
        <v>theater</v>
      </c>
      <c r="T4028" t="str">
        <f t="shared" si="372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4">
        <f t="shared" si="373"/>
        <v>42768.97084490741</v>
      </c>
      <c r="L4029" s="14">
        <f t="shared" si="374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5"/>
        <v>7.166666666666667E-2</v>
      </c>
      <c r="R4029" s="8">
        <f t="shared" si="376"/>
        <v>30.714285714285715</v>
      </c>
      <c r="S4029" t="str">
        <f t="shared" si="377"/>
        <v>theater</v>
      </c>
      <c r="T4029" t="str">
        <f t="shared" si="372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4">
        <f t="shared" si="373"/>
        <v>41765.938657407409</v>
      </c>
      <c r="L4030" s="14">
        <f t="shared" si="374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5"/>
        <v>0.28050000000000003</v>
      </c>
      <c r="R4030" s="8">
        <f t="shared" si="376"/>
        <v>51</v>
      </c>
      <c r="S4030" t="str">
        <f t="shared" si="377"/>
        <v>theater</v>
      </c>
      <c r="T4030" t="str">
        <f t="shared" si="372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4">
        <f t="shared" si="373"/>
        <v>42322.025115740747</v>
      </c>
      <c r="L4031" s="14">
        <f t="shared" si="374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5"/>
        <v>0</v>
      </c>
      <c r="R4031" s="8" t="e">
        <f t="shared" si="376"/>
        <v>#DIV/0!</v>
      </c>
      <c r="S4031" t="str">
        <f t="shared" si="377"/>
        <v>theater</v>
      </c>
      <c r="T4031" t="str">
        <f t="shared" si="372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4">
        <f t="shared" si="373"/>
        <v>42374.655081018514</v>
      </c>
      <c r="L4032" s="14">
        <f t="shared" si="374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5"/>
        <v>0.16</v>
      </c>
      <c r="R4032" s="8">
        <f t="shared" si="376"/>
        <v>66.666666666666671</v>
      </c>
      <c r="S4032" t="str">
        <f t="shared" si="377"/>
        <v>theater</v>
      </c>
      <c r="T4032" t="str">
        <f t="shared" si="372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4">
        <f t="shared" si="373"/>
        <v>41941.585231481484</v>
      </c>
      <c r="L4033" s="14">
        <f t="shared" si="374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5"/>
        <v>0</v>
      </c>
      <c r="R4033" s="8" t="e">
        <f t="shared" si="376"/>
        <v>#DIV/0!</v>
      </c>
      <c r="S4033" t="str">
        <f t="shared" si="377"/>
        <v>theater</v>
      </c>
      <c r="T4033" t="str">
        <f t="shared" si="372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4">
        <f t="shared" si="373"/>
        <v>42293.809212962966</v>
      </c>
      <c r="L4034" s="14">
        <f t="shared" si="374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375"/>
        <v>6.8287037037037035E-2</v>
      </c>
      <c r="R4034" s="8">
        <f t="shared" si="376"/>
        <v>59</v>
      </c>
      <c r="S4034" t="str">
        <f t="shared" si="377"/>
        <v>theater</v>
      </c>
      <c r="T4034" t="str">
        <f t="shared" ref="T4034:T4097" si="378">RIGHT(P4034,LEN(P4034)-FIND("/",P4034))</f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4">
        <f t="shared" ref="K4035:K4098" si="379">(((J4035/60)/60)/24)+DATE(1970,1,1)</f>
        <v>42614.268796296295</v>
      </c>
      <c r="L4035" s="14">
        <f t="shared" ref="L4035:L4098" si="380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381">E4035/D4035</f>
        <v>0.25698702928870293</v>
      </c>
      <c r="R4035" s="8">
        <f t="shared" ref="R4035:R4098" si="382">E4035/N4035</f>
        <v>65.340319148936175</v>
      </c>
      <c r="S4035" t="str">
        <f t="shared" ref="S4035:S4098" si="383">LEFT(P4035,FIND("/",P4035)-1)</f>
        <v>theater</v>
      </c>
      <c r="T4035" t="str">
        <f t="shared" si="378"/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4">
        <f t="shared" si="379"/>
        <v>42067.947337962964</v>
      </c>
      <c r="L4036" s="14">
        <f t="shared" si="380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81"/>
        <v>1.4814814814814815E-2</v>
      </c>
      <c r="R4036" s="8">
        <f t="shared" si="382"/>
        <v>100</v>
      </c>
      <c r="S4036" t="str">
        <f t="shared" si="383"/>
        <v>theater</v>
      </c>
      <c r="T4036" t="str">
        <f t="shared" si="378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4">
        <f t="shared" si="379"/>
        <v>41903.882951388885</v>
      </c>
      <c r="L4037" s="14">
        <f t="shared" si="380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81"/>
        <v>0.36849999999999999</v>
      </c>
      <c r="R4037" s="8">
        <f t="shared" si="382"/>
        <v>147.4</v>
      </c>
      <c r="S4037" t="str">
        <f t="shared" si="383"/>
        <v>theater</v>
      </c>
      <c r="T4037" t="str">
        <f t="shared" si="378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4">
        <f t="shared" si="379"/>
        <v>41804.937083333331</v>
      </c>
      <c r="L4038" s="14">
        <f t="shared" si="380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81"/>
        <v>0.47049999999999997</v>
      </c>
      <c r="R4038" s="8">
        <f t="shared" si="382"/>
        <v>166.05882352941177</v>
      </c>
      <c r="S4038" t="str">
        <f t="shared" si="383"/>
        <v>theater</v>
      </c>
      <c r="T4038" t="str">
        <f t="shared" si="378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4">
        <f t="shared" si="379"/>
        <v>42497.070775462969</v>
      </c>
      <c r="L4039" s="14">
        <f t="shared" si="380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81"/>
        <v>0.11428571428571428</v>
      </c>
      <c r="R4039" s="8">
        <f t="shared" si="382"/>
        <v>40</v>
      </c>
      <c r="S4039" t="str">
        <f t="shared" si="383"/>
        <v>theater</v>
      </c>
      <c r="T4039" t="str">
        <f t="shared" si="378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4">
        <f t="shared" si="379"/>
        <v>41869.798726851855</v>
      </c>
      <c r="L4040" s="14">
        <f t="shared" si="380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81"/>
        <v>0.12039999999999999</v>
      </c>
      <c r="R4040" s="8">
        <f t="shared" si="382"/>
        <v>75.25</v>
      </c>
      <c r="S4040" t="str">
        <f t="shared" si="383"/>
        <v>theater</v>
      </c>
      <c r="T4040" t="str">
        <f t="shared" si="378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4">
        <f t="shared" si="379"/>
        <v>42305.670914351853</v>
      </c>
      <c r="L4041" s="14">
        <f t="shared" si="380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81"/>
        <v>0.6</v>
      </c>
      <c r="R4041" s="8">
        <f t="shared" si="382"/>
        <v>60</v>
      </c>
      <c r="S4041" t="str">
        <f t="shared" si="383"/>
        <v>theater</v>
      </c>
      <c r="T4041" t="str">
        <f t="shared" si="378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4">
        <f t="shared" si="379"/>
        <v>42144.231527777782</v>
      </c>
      <c r="L4042" s="14">
        <f t="shared" si="380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81"/>
        <v>0.3125</v>
      </c>
      <c r="R4042" s="8">
        <f t="shared" si="382"/>
        <v>1250</v>
      </c>
      <c r="S4042" t="str">
        <f t="shared" si="383"/>
        <v>theater</v>
      </c>
      <c r="T4042" t="str">
        <f t="shared" si="378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4">
        <f t="shared" si="379"/>
        <v>42559.474004629628</v>
      </c>
      <c r="L4043" s="14">
        <f t="shared" si="380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81"/>
        <v>4.1999999999999997E-3</v>
      </c>
      <c r="R4043" s="8">
        <f t="shared" si="382"/>
        <v>10.5</v>
      </c>
      <c r="S4043" t="str">
        <f t="shared" si="383"/>
        <v>theater</v>
      </c>
      <c r="T4043" t="str">
        <f t="shared" si="378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4">
        <f t="shared" si="379"/>
        <v>41995.084074074075</v>
      </c>
      <c r="L4044" s="14">
        <f t="shared" si="380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81"/>
        <v>2.0999999999999999E-3</v>
      </c>
      <c r="R4044" s="8">
        <f t="shared" si="382"/>
        <v>7</v>
      </c>
      <c r="S4044" t="str">
        <f t="shared" si="383"/>
        <v>theater</v>
      </c>
      <c r="T4044" t="str">
        <f t="shared" si="378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4">
        <f t="shared" si="379"/>
        <v>41948.957465277781</v>
      </c>
      <c r="L4045" s="14">
        <f t="shared" si="380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81"/>
        <v>0</v>
      </c>
      <c r="R4045" s="8" t="e">
        <f t="shared" si="382"/>
        <v>#DIV/0!</v>
      </c>
      <c r="S4045" t="str">
        <f t="shared" si="383"/>
        <v>theater</v>
      </c>
      <c r="T4045" t="str">
        <f t="shared" si="378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4">
        <f t="shared" si="379"/>
        <v>42074.219699074078</v>
      </c>
      <c r="L4046" s="14">
        <f t="shared" si="380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81"/>
        <v>0.375</v>
      </c>
      <c r="R4046" s="8">
        <f t="shared" si="382"/>
        <v>56.25</v>
      </c>
      <c r="S4046" t="str">
        <f t="shared" si="383"/>
        <v>theater</v>
      </c>
      <c r="T4046" t="str">
        <f t="shared" si="378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4">
        <f t="shared" si="379"/>
        <v>41842.201261574075</v>
      </c>
      <c r="L4047" s="14">
        <f t="shared" si="380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81"/>
        <v>2.0000000000000001E-4</v>
      </c>
      <c r="R4047" s="8">
        <f t="shared" si="382"/>
        <v>1</v>
      </c>
      <c r="S4047" t="str">
        <f t="shared" si="383"/>
        <v>theater</v>
      </c>
      <c r="T4047" t="str">
        <f t="shared" si="378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4">
        <f t="shared" si="379"/>
        <v>41904.650578703702</v>
      </c>
      <c r="L4048" s="14">
        <f t="shared" si="380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81"/>
        <v>8.2142857142857142E-2</v>
      </c>
      <c r="R4048" s="8">
        <f t="shared" si="382"/>
        <v>38.333333333333336</v>
      </c>
      <c r="S4048" t="str">
        <f t="shared" si="383"/>
        <v>theater</v>
      </c>
      <c r="T4048" t="str">
        <f t="shared" si="378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4">
        <f t="shared" si="379"/>
        <v>41991.022488425922</v>
      </c>
      <c r="L4049" s="14">
        <f t="shared" si="380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81"/>
        <v>2.1999999999999999E-2</v>
      </c>
      <c r="R4049" s="8">
        <f t="shared" si="382"/>
        <v>27.5</v>
      </c>
      <c r="S4049" t="str">
        <f t="shared" si="383"/>
        <v>theater</v>
      </c>
      <c r="T4049" t="str">
        <f t="shared" si="378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4">
        <f t="shared" si="379"/>
        <v>42436.509108796294</v>
      </c>
      <c r="L4050" s="14">
        <f t="shared" si="380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81"/>
        <v>0.17652941176470588</v>
      </c>
      <c r="R4050" s="8">
        <f t="shared" si="382"/>
        <v>32.978021978021978</v>
      </c>
      <c r="S4050" t="str">
        <f t="shared" si="383"/>
        <v>theater</v>
      </c>
      <c r="T4050" t="str">
        <f t="shared" si="378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4">
        <f t="shared" si="379"/>
        <v>42169.958506944444</v>
      </c>
      <c r="L4051" s="14">
        <f t="shared" si="380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81"/>
        <v>8.0000000000000004E-4</v>
      </c>
      <c r="R4051" s="8">
        <f t="shared" si="382"/>
        <v>16</v>
      </c>
      <c r="S4051" t="str">
        <f t="shared" si="383"/>
        <v>theater</v>
      </c>
      <c r="T4051" t="str">
        <f t="shared" si="378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4">
        <f t="shared" si="379"/>
        <v>41905.636469907404</v>
      </c>
      <c r="L4052" s="14">
        <f t="shared" si="380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81"/>
        <v>6.6666666666666664E-4</v>
      </c>
      <c r="R4052" s="8">
        <f t="shared" si="382"/>
        <v>1</v>
      </c>
      <c r="S4052" t="str">
        <f t="shared" si="383"/>
        <v>theater</v>
      </c>
      <c r="T4052" t="str">
        <f t="shared" si="378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4">
        <f t="shared" si="379"/>
        <v>41761.810150462967</v>
      </c>
      <c r="L4053" s="14">
        <f t="shared" si="380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81"/>
        <v>0</v>
      </c>
      <c r="R4053" s="8" t="e">
        <f t="shared" si="382"/>
        <v>#DIV/0!</v>
      </c>
      <c r="S4053" t="str">
        <f t="shared" si="383"/>
        <v>theater</v>
      </c>
      <c r="T4053" t="str">
        <f t="shared" si="378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4">
        <f t="shared" si="379"/>
        <v>41865.878657407404</v>
      </c>
      <c r="L4054" s="14">
        <f t="shared" si="380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81"/>
        <v>0.37533333333333335</v>
      </c>
      <c r="R4054" s="8">
        <f t="shared" si="382"/>
        <v>86.615384615384613</v>
      </c>
      <c r="S4054" t="str">
        <f t="shared" si="383"/>
        <v>theater</v>
      </c>
      <c r="T4054" t="str">
        <f t="shared" si="378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4">
        <f t="shared" si="379"/>
        <v>41928.690138888887</v>
      </c>
      <c r="L4055" s="14">
        <f t="shared" si="380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81"/>
        <v>0.22</v>
      </c>
      <c r="R4055" s="8">
        <f t="shared" si="382"/>
        <v>55</v>
      </c>
      <c r="S4055" t="str">
        <f t="shared" si="383"/>
        <v>theater</v>
      </c>
      <c r="T4055" t="str">
        <f t="shared" si="378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4">
        <f t="shared" si="379"/>
        <v>42613.841261574074</v>
      </c>
      <c r="L4056" s="14">
        <f t="shared" si="380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81"/>
        <v>0</v>
      </c>
      <c r="R4056" s="8" t="e">
        <f t="shared" si="382"/>
        <v>#DIV/0!</v>
      </c>
      <c r="S4056" t="str">
        <f t="shared" si="383"/>
        <v>theater</v>
      </c>
      <c r="T4056" t="str">
        <f t="shared" si="378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4">
        <f t="shared" si="379"/>
        <v>41779.648506944446</v>
      </c>
      <c r="L4057" s="14">
        <f t="shared" si="380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81"/>
        <v>0.1762</v>
      </c>
      <c r="R4057" s="8">
        <f t="shared" si="382"/>
        <v>41.952380952380949</v>
      </c>
      <c r="S4057" t="str">
        <f t="shared" si="383"/>
        <v>theater</v>
      </c>
      <c r="T4057" t="str">
        <f t="shared" si="378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4">
        <f t="shared" si="379"/>
        <v>42534.933321759265</v>
      </c>
      <c r="L4058" s="14">
        <f t="shared" si="380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81"/>
        <v>0.53</v>
      </c>
      <c r="R4058" s="8">
        <f t="shared" si="382"/>
        <v>88.333333333333329</v>
      </c>
      <c r="S4058" t="str">
        <f t="shared" si="383"/>
        <v>theater</v>
      </c>
      <c r="T4058" t="str">
        <f t="shared" si="378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4">
        <f t="shared" si="379"/>
        <v>42310.968518518523</v>
      </c>
      <c r="L4059" s="14">
        <f t="shared" si="380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81"/>
        <v>0.22142857142857142</v>
      </c>
      <c r="R4059" s="8">
        <f t="shared" si="382"/>
        <v>129.16666666666666</v>
      </c>
      <c r="S4059" t="str">
        <f t="shared" si="383"/>
        <v>theater</v>
      </c>
      <c r="T4059" t="str">
        <f t="shared" si="378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4">
        <f t="shared" si="379"/>
        <v>42446.060694444444</v>
      </c>
      <c r="L4060" s="14">
        <f t="shared" si="380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81"/>
        <v>2.5333333333333333E-2</v>
      </c>
      <c r="R4060" s="8">
        <f t="shared" si="382"/>
        <v>23.75</v>
      </c>
      <c r="S4060" t="str">
        <f t="shared" si="383"/>
        <v>theater</v>
      </c>
      <c r="T4060" t="str">
        <f t="shared" si="378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4">
        <f t="shared" si="379"/>
        <v>41866.640648148146</v>
      </c>
      <c r="L4061" s="14">
        <f t="shared" si="380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81"/>
        <v>2.5000000000000001E-2</v>
      </c>
      <c r="R4061" s="8">
        <f t="shared" si="382"/>
        <v>35.714285714285715</v>
      </c>
      <c r="S4061" t="str">
        <f t="shared" si="383"/>
        <v>theater</v>
      </c>
      <c r="T4061" t="str">
        <f t="shared" si="378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4">
        <f t="shared" si="379"/>
        <v>41779.695092592592</v>
      </c>
      <c r="L4062" s="14">
        <f t="shared" si="380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81"/>
        <v>2.8500000000000001E-2</v>
      </c>
      <c r="R4062" s="8">
        <f t="shared" si="382"/>
        <v>57</v>
      </c>
      <c r="S4062" t="str">
        <f t="shared" si="383"/>
        <v>theater</v>
      </c>
      <c r="T4062" t="str">
        <f t="shared" si="378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4">
        <f t="shared" si="379"/>
        <v>42421.141469907408</v>
      </c>
      <c r="L4063" s="14">
        <f t="shared" si="380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81"/>
        <v>0</v>
      </c>
      <c r="R4063" s="8" t="e">
        <f t="shared" si="382"/>
        <v>#DIV/0!</v>
      </c>
      <c r="S4063" t="str">
        <f t="shared" si="383"/>
        <v>theater</v>
      </c>
      <c r="T4063" t="str">
        <f t="shared" si="378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4">
        <f t="shared" si="379"/>
        <v>42523.739212962959</v>
      </c>
      <c r="L4064" s="14">
        <f t="shared" si="380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81"/>
        <v>2.4500000000000001E-2</v>
      </c>
      <c r="R4064" s="8">
        <f t="shared" si="382"/>
        <v>163.33333333333334</v>
      </c>
      <c r="S4064" t="str">
        <f t="shared" si="383"/>
        <v>theater</v>
      </c>
      <c r="T4064" t="str">
        <f t="shared" si="378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4">
        <f t="shared" si="379"/>
        <v>41787.681527777779</v>
      </c>
      <c r="L4065" s="14">
        <f t="shared" si="380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81"/>
        <v>1.4210526315789474E-2</v>
      </c>
      <c r="R4065" s="8">
        <f t="shared" si="382"/>
        <v>15</v>
      </c>
      <c r="S4065" t="str">
        <f t="shared" si="383"/>
        <v>theater</v>
      </c>
      <c r="T4065" t="str">
        <f t="shared" si="378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4">
        <f t="shared" si="379"/>
        <v>42093.588263888887</v>
      </c>
      <c r="L4066" s="14">
        <f t="shared" si="380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81"/>
        <v>0.1925</v>
      </c>
      <c r="R4066" s="8">
        <f t="shared" si="382"/>
        <v>64.166666666666671</v>
      </c>
      <c r="S4066" t="str">
        <f t="shared" si="383"/>
        <v>theater</v>
      </c>
      <c r="T4066" t="str">
        <f t="shared" si="378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4">
        <f t="shared" si="379"/>
        <v>41833.951516203706</v>
      </c>
      <c r="L4067" s="14">
        <f t="shared" si="380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81"/>
        <v>6.7499999999999999E-3</v>
      </c>
      <c r="R4067" s="8">
        <f t="shared" si="382"/>
        <v>6.75</v>
      </c>
      <c r="S4067" t="str">
        <f t="shared" si="383"/>
        <v>theater</v>
      </c>
      <c r="T4067" t="str">
        <f t="shared" si="378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4">
        <f t="shared" si="379"/>
        <v>42479.039212962962</v>
      </c>
      <c r="L4068" s="14">
        <f t="shared" si="380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81"/>
        <v>1.6666666666666668E-3</v>
      </c>
      <c r="R4068" s="8">
        <f t="shared" si="382"/>
        <v>25</v>
      </c>
      <c r="S4068" t="str">
        <f t="shared" si="383"/>
        <v>theater</v>
      </c>
      <c r="T4068" t="str">
        <f t="shared" si="378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4">
        <f t="shared" si="379"/>
        <v>42235.117476851854</v>
      </c>
      <c r="L4069" s="14">
        <f t="shared" si="380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81"/>
        <v>0.60899999999999999</v>
      </c>
      <c r="R4069" s="8">
        <f t="shared" si="382"/>
        <v>179.11764705882354</v>
      </c>
      <c r="S4069" t="str">
        <f t="shared" si="383"/>
        <v>theater</v>
      </c>
      <c r="T4069" t="str">
        <f t="shared" si="378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4">
        <f t="shared" si="379"/>
        <v>42718.963599537034</v>
      </c>
      <c r="L4070" s="14">
        <f t="shared" si="380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81"/>
        <v>0.01</v>
      </c>
      <c r="R4070" s="8">
        <f t="shared" si="382"/>
        <v>34.950000000000003</v>
      </c>
      <c r="S4070" t="str">
        <f t="shared" si="383"/>
        <v>theater</v>
      </c>
      <c r="T4070" t="str">
        <f t="shared" si="378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4">
        <f t="shared" si="379"/>
        <v>42022.661527777775</v>
      </c>
      <c r="L4071" s="14">
        <f t="shared" si="380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81"/>
        <v>0.34399999999999997</v>
      </c>
      <c r="R4071" s="8">
        <f t="shared" si="382"/>
        <v>33.07692307692308</v>
      </c>
      <c r="S4071" t="str">
        <f t="shared" si="383"/>
        <v>theater</v>
      </c>
      <c r="T4071" t="str">
        <f t="shared" si="378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4">
        <f t="shared" si="379"/>
        <v>42031.666898148149</v>
      </c>
      <c r="L4072" s="14">
        <f t="shared" si="380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81"/>
        <v>0.16500000000000001</v>
      </c>
      <c r="R4072" s="8">
        <f t="shared" si="382"/>
        <v>27.5</v>
      </c>
      <c r="S4072" t="str">
        <f t="shared" si="383"/>
        <v>theater</v>
      </c>
      <c r="T4072" t="str">
        <f t="shared" si="378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4">
        <f t="shared" si="379"/>
        <v>42700.804756944446</v>
      </c>
      <c r="L4073" s="14">
        <f t="shared" si="380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81"/>
        <v>0</v>
      </c>
      <c r="R4073" s="8" t="e">
        <f t="shared" si="382"/>
        <v>#DIV/0!</v>
      </c>
      <c r="S4073" t="str">
        <f t="shared" si="383"/>
        <v>theater</v>
      </c>
      <c r="T4073" t="str">
        <f t="shared" si="378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4">
        <f t="shared" si="379"/>
        <v>41812.77443287037</v>
      </c>
      <c r="L4074" s="14">
        <f t="shared" si="380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81"/>
        <v>4.0000000000000001E-3</v>
      </c>
      <c r="R4074" s="8">
        <f t="shared" si="382"/>
        <v>2</v>
      </c>
      <c r="S4074" t="str">
        <f t="shared" si="383"/>
        <v>theater</v>
      </c>
      <c r="T4074" t="str">
        <f t="shared" si="378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4">
        <f t="shared" si="379"/>
        <v>42078.34520833334</v>
      </c>
      <c r="L4075" s="14">
        <f t="shared" si="380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81"/>
        <v>1.0571428571428572E-2</v>
      </c>
      <c r="R4075" s="8">
        <f t="shared" si="382"/>
        <v>18.5</v>
      </c>
      <c r="S4075" t="str">
        <f t="shared" si="383"/>
        <v>theater</v>
      </c>
      <c r="T4075" t="str">
        <f t="shared" si="378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4">
        <f t="shared" si="379"/>
        <v>42283.552951388891</v>
      </c>
      <c r="L4076" s="14">
        <f t="shared" si="380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81"/>
        <v>0.26727272727272727</v>
      </c>
      <c r="R4076" s="8">
        <f t="shared" si="382"/>
        <v>35</v>
      </c>
      <c r="S4076" t="str">
        <f t="shared" si="383"/>
        <v>theater</v>
      </c>
      <c r="T4076" t="str">
        <f t="shared" si="378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4">
        <f t="shared" si="379"/>
        <v>41779.045937499999</v>
      </c>
      <c r="L4077" s="14">
        <f t="shared" si="380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81"/>
        <v>0.28799999999999998</v>
      </c>
      <c r="R4077" s="8">
        <f t="shared" si="382"/>
        <v>44.307692307692307</v>
      </c>
      <c r="S4077" t="str">
        <f t="shared" si="383"/>
        <v>theater</v>
      </c>
      <c r="T4077" t="str">
        <f t="shared" si="378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4">
        <f t="shared" si="379"/>
        <v>41905.795706018522</v>
      </c>
      <c r="L4078" s="14">
        <f t="shared" si="380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81"/>
        <v>0</v>
      </c>
      <c r="R4078" s="8" t="e">
        <f t="shared" si="382"/>
        <v>#DIV/0!</v>
      </c>
      <c r="S4078" t="str">
        <f t="shared" si="383"/>
        <v>theater</v>
      </c>
      <c r="T4078" t="str">
        <f t="shared" si="378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4">
        <f t="shared" si="379"/>
        <v>42695.7105787037</v>
      </c>
      <c r="L4079" s="14">
        <f t="shared" si="380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81"/>
        <v>8.8999999999999996E-2</v>
      </c>
      <c r="R4079" s="8">
        <f t="shared" si="382"/>
        <v>222.5</v>
      </c>
      <c r="S4079" t="str">
        <f t="shared" si="383"/>
        <v>theater</v>
      </c>
      <c r="T4079" t="str">
        <f t="shared" si="378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4">
        <f t="shared" si="379"/>
        <v>42732.787523148145</v>
      </c>
      <c r="L4080" s="14">
        <f t="shared" si="380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81"/>
        <v>0</v>
      </c>
      <c r="R4080" s="8" t="e">
        <f t="shared" si="382"/>
        <v>#DIV/0!</v>
      </c>
      <c r="S4080" t="str">
        <f t="shared" si="383"/>
        <v>theater</v>
      </c>
      <c r="T4080" t="str">
        <f t="shared" si="378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4">
        <f t="shared" si="379"/>
        <v>42510.938900462963</v>
      </c>
      <c r="L4081" s="14">
        <f t="shared" si="380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81"/>
        <v>1.6666666666666668E-3</v>
      </c>
      <c r="R4081" s="8">
        <f t="shared" si="382"/>
        <v>5</v>
      </c>
      <c r="S4081" t="str">
        <f t="shared" si="383"/>
        <v>theater</v>
      </c>
      <c r="T4081" t="str">
        <f t="shared" si="378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4">
        <f t="shared" si="379"/>
        <v>42511.698101851856</v>
      </c>
      <c r="L4082" s="14">
        <f t="shared" si="380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81"/>
        <v>0</v>
      </c>
      <c r="R4082" s="8" t="e">
        <f t="shared" si="382"/>
        <v>#DIV/0!</v>
      </c>
      <c r="S4082" t="str">
        <f t="shared" si="383"/>
        <v>theater</v>
      </c>
      <c r="T4082" t="str">
        <f t="shared" si="378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4">
        <f t="shared" si="379"/>
        <v>42041.581307870365</v>
      </c>
      <c r="L4083" s="14">
        <f t="shared" si="380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81"/>
        <v>0.15737410071942445</v>
      </c>
      <c r="R4083" s="8">
        <f t="shared" si="382"/>
        <v>29.166666666666668</v>
      </c>
      <c r="S4083" t="str">
        <f t="shared" si="383"/>
        <v>theater</v>
      </c>
      <c r="T4083" t="str">
        <f t="shared" si="378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4">
        <f t="shared" si="379"/>
        <v>42307.189270833333</v>
      </c>
      <c r="L4084" s="14">
        <f t="shared" si="380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81"/>
        <v>0.02</v>
      </c>
      <c r="R4084" s="8">
        <f t="shared" si="382"/>
        <v>1.5</v>
      </c>
      <c r="S4084" t="str">
        <f t="shared" si="383"/>
        <v>theater</v>
      </c>
      <c r="T4084" t="str">
        <f t="shared" si="378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4">
        <f t="shared" si="379"/>
        <v>42353.761759259258</v>
      </c>
      <c r="L4085" s="14">
        <f t="shared" si="380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81"/>
        <v>0.21685714285714286</v>
      </c>
      <c r="R4085" s="8">
        <f t="shared" si="382"/>
        <v>126.5</v>
      </c>
      <c r="S4085" t="str">
        <f t="shared" si="383"/>
        <v>theater</v>
      </c>
      <c r="T4085" t="str">
        <f t="shared" si="378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4">
        <f t="shared" si="379"/>
        <v>42622.436412037037</v>
      </c>
      <c r="L4086" s="14">
        <f t="shared" si="380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81"/>
        <v>3.3333333333333335E-3</v>
      </c>
      <c r="R4086" s="8">
        <f t="shared" si="382"/>
        <v>10</v>
      </c>
      <c r="S4086" t="str">
        <f t="shared" si="383"/>
        <v>theater</v>
      </c>
      <c r="T4086" t="str">
        <f t="shared" si="378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4">
        <f t="shared" si="379"/>
        <v>42058.603877314818</v>
      </c>
      <c r="L4087" s="14">
        <f t="shared" si="380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81"/>
        <v>2.8571428571428571E-3</v>
      </c>
      <c r="R4087" s="8">
        <f t="shared" si="382"/>
        <v>10</v>
      </c>
      <c r="S4087" t="str">
        <f t="shared" si="383"/>
        <v>theater</v>
      </c>
      <c r="T4087" t="str">
        <f t="shared" si="378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4">
        <f t="shared" si="379"/>
        <v>42304.940960648149</v>
      </c>
      <c r="L4088" s="14">
        <f t="shared" si="380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81"/>
        <v>4.7E-2</v>
      </c>
      <c r="R4088" s="8">
        <f t="shared" si="382"/>
        <v>9.4</v>
      </c>
      <c r="S4088" t="str">
        <f t="shared" si="383"/>
        <v>theater</v>
      </c>
      <c r="T4088" t="str">
        <f t="shared" si="378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4">
        <f t="shared" si="379"/>
        <v>42538.742893518516</v>
      </c>
      <c r="L4089" s="14">
        <f t="shared" si="380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81"/>
        <v>0</v>
      </c>
      <c r="R4089" s="8" t="e">
        <f t="shared" si="382"/>
        <v>#DIV/0!</v>
      </c>
      <c r="S4089" t="str">
        <f t="shared" si="383"/>
        <v>theater</v>
      </c>
      <c r="T4089" t="str">
        <f t="shared" si="378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4">
        <f t="shared" si="379"/>
        <v>41990.612546296295</v>
      </c>
      <c r="L4090" s="14">
        <f t="shared" si="380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81"/>
        <v>0.108</v>
      </c>
      <c r="R4090" s="8">
        <f t="shared" si="382"/>
        <v>72</v>
      </c>
      <c r="S4090" t="str">
        <f t="shared" si="383"/>
        <v>theater</v>
      </c>
      <c r="T4090" t="str">
        <f t="shared" si="378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4">
        <f t="shared" si="379"/>
        <v>42122.732499999998</v>
      </c>
      <c r="L4091" s="14">
        <f t="shared" si="380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81"/>
        <v>4.8000000000000001E-2</v>
      </c>
      <c r="R4091" s="8">
        <f t="shared" si="382"/>
        <v>30</v>
      </c>
      <c r="S4091" t="str">
        <f t="shared" si="383"/>
        <v>theater</v>
      </c>
      <c r="T4091" t="str">
        <f t="shared" si="378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4">
        <f t="shared" si="379"/>
        <v>42209.67288194444</v>
      </c>
      <c r="L4092" s="14">
        <f t="shared" si="380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81"/>
        <v>3.2000000000000001E-2</v>
      </c>
      <c r="R4092" s="8">
        <f t="shared" si="382"/>
        <v>10.666666666666666</v>
      </c>
      <c r="S4092" t="str">
        <f t="shared" si="383"/>
        <v>theater</v>
      </c>
      <c r="T4092" t="str">
        <f t="shared" si="378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4">
        <f t="shared" si="379"/>
        <v>41990.506377314814</v>
      </c>
      <c r="L4093" s="14">
        <f t="shared" si="380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81"/>
        <v>0.1275</v>
      </c>
      <c r="R4093" s="8">
        <f t="shared" si="382"/>
        <v>25.5</v>
      </c>
      <c r="S4093" t="str">
        <f t="shared" si="383"/>
        <v>theater</v>
      </c>
      <c r="T4093" t="str">
        <f t="shared" si="378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4">
        <f t="shared" si="379"/>
        <v>42039.194988425923</v>
      </c>
      <c r="L4094" s="14">
        <f t="shared" si="380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81"/>
        <v>1.8181818181818181E-4</v>
      </c>
      <c r="R4094" s="8">
        <f t="shared" si="382"/>
        <v>20</v>
      </c>
      <c r="S4094" t="str">
        <f t="shared" si="383"/>
        <v>theater</v>
      </c>
      <c r="T4094" t="str">
        <f t="shared" si="378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4">
        <f t="shared" si="379"/>
        <v>42178.815891203703</v>
      </c>
      <c r="L4095" s="14">
        <f t="shared" si="380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81"/>
        <v>2.4E-2</v>
      </c>
      <c r="R4095" s="8">
        <f t="shared" si="382"/>
        <v>15</v>
      </c>
      <c r="S4095" t="str">
        <f t="shared" si="383"/>
        <v>theater</v>
      </c>
      <c r="T4095" t="str">
        <f t="shared" si="378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4">
        <f t="shared" si="379"/>
        <v>41890.086805555555</v>
      </c>
      <c r="L4096" s="14">
        <f t="shared" si="380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81"/>
        <v>0.36499999999999999</v>
      </c>
      <c r="R4096" s="8">
        <f t="shared" si="382"/>
        <v>91.25</v>
      </c>
      <c r="S4096" t="str">
        <f t="shared" si="383"/>
        <v>theater</v>
      </c>
      <c r="T4096" t="str">
        <f t="shared" si="378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4">
        <f t="shared" si="379"/>
        <v>42693.031828703708</v>
      </c>
      <c r="L4097" s="14">
        <f t="shared" si="380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81"/>
        <v>2.6666666666666668E-2</v>
      </c>
      <c r="R4097" s="8">
        <f t="shared" si="382"/>
        <v>800</v>
      </c>
      <c r="S4097" t="str">
        <f t="shared" si="383"/>
        <v>theater</v>
      </c>
      <c r="T4097" t="str">
        <f t="shared" si="378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4">
        <f t="shared" si="379"/>
        <v>42750.530312499999</v>
      </c>
      <c r="L4098" s="14">
        <f t="shared" si="380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381"/>
        <v>0.11428571428571428</v>
      </c>
      <c r="R4098" s="8">
        <f t="shared" si="382"/>
        <v>80</v>
      </c>
      <c r="S4098" t="str">
        <f t="shared" si="383"/>
        <v>theater</v>
      </c>
      <c r="T4098" t="str">
        <f t="shared" ref="T4098:T4115" si="384">RIGHT(P4098,LEN(P4098)-FIND("/",P4098))</f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4">
        <f t="shared" ref="K4099:K4115" si="385">(((J4099/60)/60)/24)+DATE(1970,1,1)</f>
        <v>42344.824502314819</v>
      </c>
      <c r="L4099" s="14">
        <f t="shared" ref="L4099:L4115" si="386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387">E4099/D4099</f>
        <v>0</v>
      </c>
      <c r="R4099" s="8" t="e">
        <f t="shared" ref="R4099:R4115" si="388">E4099/N4099</f>
        <v>#DIV/0!</v>
      </c>
      <c r="S4099" t="str">
        <f t="shared" ref="S4099:S4115" si="389">LEFT(P4099,FIND("/",P4099)-1)</f>
        <v>theater</v>
      </c>
      <c r="T4099" t="str">
        <f t="shared" si="384"/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4">
        <f t="shared" si="385"/>
        <v>42495.722187499996</v>
      </c>
      <c r="L4100" s="14">
        <f t="shared" si="386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7"/>
        <v>0</v>
      </c>
      <c r="R4100" s="8" t="e">
        <f t="shared" si="388"/>
        <v>#DIV/0!</v>
      </c>
      <c r="S4100" t="str">
        <f t="shared" si="389"/>
        <v>theater</v>
      </c>
      <c r="T4100" t="str">
        <f t="shared" si="384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4">
        <f t="shared" si="385"/>
        <v>42570.850381944445</v>
      </c>
      <c r="L4101" s="14">
        <f t="shared" si="386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7"/>
        <v>1.1111111111111112E-2</v>
      </c>
      <c r="R4101" s="8">
        <f t="shared" si="388"/>
        <v>50</v>
      </c>
      <c r="S4101" t="str">
        <f t="shared" si="389"/>
        <v>theater</v>
      </c>
      <c r="T4101" t="str">
        <f t="shared" si="384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4">
        <f t="shared" si="385"/>
        <v>41927.124884259261</v>
      </c>
      <c r="L4102" s="14">
        <f t="shared" si="386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7"/>
        <v>0</v>
      </c>
      <c r="R4102" s="8" t="e">
        <f t="shared" si="388"/>
        <v>#DIV/0!</v>
      </c>
      <c r="S4102" t="str">
        <f t="shared" si="389"/>
        <v>theater</v>
      </c>
      <c r="T4102" t="str">
        <f t="shared" si="384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4">
        <f t="shared" si="385"/>
        <v>42730.903726851851</v>
      </c>
      <c r="L4103" s="14">
        <f t="shared" si="386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7"/>
        <v>0</v>
      </c>
      <c r="R4103" s="8" t="e">
        <f t="shared" si="388"/>
        <v>#DIV/0!</v>
      </c>
      <c r="S4103" t="str">
        <f t="shared" si="389"/>
        <v>theater</v>
      </c>
      <c r="T4103" t="str">
        <f t="shared" si="384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4">
        <f t="shared" si="385"/>
        <v>42475.848067129627</v>
      </c>
      <c r="L4104" s="14">
        <f t="shared" si="386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7"/>
        <v>0.27400000000000002</v>
      </c>
      <c r="R4104" s="8">
        <f t="shared" si="388"/>
        <v>22.833333333333332</v>
      </c>
      <c r="S4104" t="str">
        <f t="shared" si="389"/>
        <v>theater</v>
      </c>
      <c r="T4104" t="str">
        <f t="shared" si="384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4">
        <f t="shared" si="385"/>
        <v>42188.83293981482</v>
      </c>
      <c r="L4105" s="14">
        <f t="shared" si="386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7"/>
        <v>0.1</v>
      </c>
      <c r="R4105" s="8">
        <f t="shared" si="388"/>
        <v>16.666666666666668</v>
      </c>
      <c r="S4105" t="str">
        <f t="shared" si="389"/>
        <v>theater</v>
      </c>
      <c r="T4105" t="str">
        <f t="shared" si="384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4">
        <f t="shared" si="385"/>
        <v>42640.278171296297</v>
      </c>
      <c r="L4106" s="14">
        <f t="shared" si="386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7"/>
        <v>0.21366666666666667</v>
      </c>
      <c r="R4106" s="8">
        <f t="shared" si="388"/>
        <v>45.785714285714285</v>
      </c>
      <c r="S4106" t="str">
        <f t="shared" si="389"/>
        <v>theater</v>
      </c>
      <c r="T4106" t="str">
        <f t="shared" si="384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4">
        <f t="shared" si="385"/>
        <v>42697.010520833333</v>
      </c>
      <c r="L4107" s="14">
        <f t="shared" si="386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7"/>
        <v>6.9696969696969702E-2</v>
      </c>
      <c r="R4107" s="8">
        <f t="shared" si="388"/>
        <v>383.33333333333331</v>
      </c>
      <c r="S4107" t="str">
        <f t="shared" si="389"/>
        <v>theater</v>
      </c>
      <c r="T4107" t="str">
        <f t="shared" si="384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4">
        <f t="shared" si="385"/>
        <v>42053.049375000002</v>
      </c>
      <c r="L4108" s="14">
        <f t="shared" si="386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7"/>
        <v>0.70599999999999996</v>
      </c>
      <c r="R4108" s="8">
        <f t="shared" si="388"/>
        <v>106.96969696969697</v>
      </c>
      <c r="S4108" t="str">
        <f t="shared" si="389"/>
        <v>theater</v>
      </c>
      <c r="T4108" t="str">
        <f t="shared" si="384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4">
        <f t="shared" si="385"/>
        <v>41883.916678240741</v>
      </c>
      <c r="L4109" s="14">
        <f t="shared" si="386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7"/>
        <v>2.0500000000000001E-2</v>
      </c>
      <c r="R4109" s="8">
        <f t="shared" si="388"/>
        <v>10.25</v>
      </c>
      <c r="S4109" t="str">
        <f t="shared" si="389"/>
        <v>theater</v>
      </c>
      <c r="T4109" t="str">
        <f t="shared" si="384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4">
        <f t="shared" si="385"/>
        <v>42767.031678240746</v>
      </c>
      <c r="L4110" s="14">
        <f t="shared" si="386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7"/>
        <v>1.9666666666666666E-2</v>
      </c>
      <c r="R4110" s="8">
        <f t="shared" si="388"/>
        <v>59</v>
      </c>
      <c r="S4110" t="str">
        <f t="shared" si="389"/>
        <v>theater</v>
      </c>
      <c r="T4110" t="str">
        <f t="shared" si="384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4">
        <f t="shared" si="385"/>
        <v>42307.539398148147</v>
      </c>
      <c r="L4111" s="14">
        <f t="shared" si="386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7"/>
        <v>0</v>
      </c>
      <c r="R4111" s="8" t="e">
        <f t="shared" si="388"/>
        <v>#DIV/0!</v>
      </c>
      <c r="S4111" t="str">
        <f t="shared" si="389"/>
        <v>theater</v>
      </c>
      <c r="T4111" t="str">
        <f t="shared" si="384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4">
        <f t="shared" si="385"/>
        <v>42512.626747685179</v>
      </c>
      <c r="L4112" s="14">
        <f t="shared" si="386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7"/>
        <v>0.28666666666666668</v>
      </c>
      <c r="R4112" s="8">
        <f t="shared" si="388"/>
        <v>14.333333333333334</v>
      </c>
      <c r="S4112" t="str">
        <f t="shared" si="389"/>
        <v>theater</v>
      </c>
      <c r="T4112" t="str">
        <f t="shared" si="384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4">
        <f t="shared" si="385"/>
        <v>42029.135879629626</v>
      </c>
      <c r="L4113" s="14">
        <f t="shared" si="386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7"/>
        <v>3.1333333333333331E-2</v>
      </c>
      <c r="R4113" s="8">
        <f t="shared" si="388"/>
        <v>15.666666666666666</v>
      </c>
      <c r="S4113" t="str">
        <f t="shared" si="389"/>
        <v>theater</v>
      </c>
      <c r="T4113" t="str">
        <f t="shared" si="384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4">
        <f t="shared" si="385"/>
        <v>42400.946597222224</v>
      </c>
      <c r="L4114" s="14">
        <f t="shared" si="386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7"/>
        <v>4.0000000000000002E-4</v>
      </c>
      <c r="R4114" s="8">
        <f t="shared" si="388"/>
        <v>1</v>
      </c>
      <c r="S4114" t="str">
        <f t="shared" si="389"/>
        <v>theater</v>
      </c>
      <c r="T4114" t="str">
        <f t="shared" si="384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4">
        <f t="shared" si="385"/>
        <v>42358.573182870372</v>
      </c>
      <c r="L4115" s="14">
        <f t="shared" si="386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7"/>
        <v>2E-3</v>
      </c>
      <c r="R4115" s="8">
        <f t="shared" si="388"/>
        <v>1</v>
      </c>
      <c r="S4115" t="str">
        <f t="shared" si="389"/>
        <v>theater</v>
      </c>
      <c r="T4115" t="str">
        <f t="shared" si="384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57DB0-868C-48D0-AFD4-BF11D58D02AA}">
  <dimension ref="A1:L4115"/>
  <sheetViews>
    <sheetView tabSelected="1" workbookViewId="0">
      <selection activeCell="O6" sqref="O6"/>
    </sheetView>
  </sheetViews>
  <sheetFormatPr defaultRowHeight="15" x14ac:dyDescent="0.25"/>
  <cols>
    <col min="1" max="2" width="15.7109375" style="16" customWidth="1"/>
    <col min="3" max="3" width="1.5703125" style="16" customWidth="1"/>
    <col min="4" max="5" width="15.7109375" style="16" customWidth="1"/>
    <col min="6" max="6" width="1.5703125" style="16" customWidth="1"/>
    <col min="7" max="7" width="18.28515625" customWidth="1"/>
    <col min="8" max="9" width="10.28515625" style="8" customWidth="1"/>
  </cols>
  <sheetData>
    <row r="1" spans="1:12" x14ac:dyDescent="0.25">
      <c r="A1" s="18" t="s">
        <v>8401</v>
      </c>
      <c r="B1" s="18"/>
      <c r="D1" s="19" t="s">
        <v>8403</v>
      </c>
      <c r="E1" s="19"/>
      <c r="G1" s="20" t="s">
        <v>8404</v>
      </c>
      <c r="H1" s="20"/>
      <c r="I1" s="20"/>
    </row>
    <row r="2" spans="1:12" x14ac:dyDescent="0.25">
      <c r="A2" s="16" t="s">
        <v>8400</v>
      </c>
      <c r="B2" s="16" t="s">
        <v>8402</v>
      </c>
      <c r="D2" s="16" t="s">
        <v>8400</v>
      </c>
      <c r="E2" s="16" t="s">
        <v>8402</v>
      </c>
      <c r="G2" s="21" t="s">
        <v>8411</v>
      </c>
      <c r="H2" s="22" t="s">
        <v>8401</v>
      </c>
      <c r="I2" s="23" t="s">
        <v>8403</v>
      </c>
    </row>
    <row r="3" spans="1:12" x14ac:dyDescent="0.25">
      <c r="A3" s="16">
        <f>IF(Data!F2="successful",Data!A2,"")</f>
        <v>0</v>
      </c>
      <c r="B3" s="16">
        <f>IF(Data!F2="successful",Data!N2,"")</f>
        <v>182</v>
      </c>
      <c r="D3" s="16">
        <f>IF(Data!F162="failed",Data!A162,"")</f>
        <v>160</v>
      </c>
      <c r="E3" s="16">
        <f>IF(Data!F162="failed",Data!N162,"")</f>
        <v>0</v>
      </c>
      <c r="G3" t="s">
        <v>8405</v>
      </c>
      <c r="H3" s="8">
        <f>AVERAGE(B:B)</f>
        <v>194.42517162471395</v>
      </c>
      <c r="I3" s="8">
        <f>AVERAGE(E:E)</f>
        <v>17.719424460431654</v>
      </c>
      <c r="L3" s="16"/>
    </row>
    <row r="4" spans="1:12" x14ac:dyDescent="0.25">
      <c r="A4" s="16">
        <f>IF(Data!F3="successful",Data!A3,"")</f>
        <v>1</v>
      </c>
      <c r="B4" s="16">
        <f>IF(Data!F3="successful",Data!N3,"")</f>
        <v>79</v>
      </c>
      <c r="D4" s="16">
        <f>IF(Data!F163="failed",Data!A163,"")</f>
        <v>161</v>
      </c>
      <c r="E4" s="16">
        <f>IF(Data!F163="failed",Data!N163,"")</f>
        <v>1</v>
      </c>
      <c r="G4" t="s">
        <v>8406</v>
      </c>
      <c r="H4" s="8">
        <f>MEDIAN(B:B)</f>
        <v>62</v>
      </c>
      <c r="I4" s="8">
        <f>MEDIAN(E:E)</f>
        <v>4</v>
      </c>
    </row>
    <row r="5" spans="1:12" x14ac:dyDescent="0.25">
      <c r="A5" s="16">
        <f>IF(Data!F4="successful",Data!A4,"")</f>
        <v>2</v>
      </c>
      <c r="B5" s="16">
        <f>IF(Data!F4="successful",Data!N4,"")</f>
        <v>35</v>
      </c>
      <c r="D5" s="16">
        <f>IF(Data!F164="failed",Data!A164,"")</f>
        <v>162</v>
      </c>
      <c r="E5" s="16">
        <f>IF(Data!F164="failed",Data!N164,"")</f>
        <v>10</v>
      </c>
      <c r="G5" t="s">
        <v>8407</v>
      </c>
      <c r="H5" s="8">
        <f>MIN(B:B)</f>
        <v>1</v>
      </c>
      <c r="I5" s="8">
        <f>MIN(E:E)</f>
        <v>0</v>
      </c>
    </row>
    <row r="6" spans="1:12" x14ac:dyDescent="0.25">
      <c r="A6" s="16">
        <f>IF(Data!F5="successful",Data!A5,"")</f>
        <v>3</v>
      </c>
      <c r="B6" s="16">
        <f>IF(Data!F5="successful",Data!N5,"")</f>
        <v>150</v>
      </c>
      <c r="D6" s="16">
        <f>IF(Data!F165="failed",Data!A165,"")</f>
        <v>163</v>
      </c>
      <c r="E6" s="16">
        <f>IF(Data!F165="failed",Data!N165,"")</f>
        <v>0</v>
      </c>
      <c r="G6" t="s">
        <v>8408</v>
      </c>
      <c r="H6" s="8">
        <f>MAX(B:B)</f>
        <v>26457</v>
      </c>
      <c r="I6" s="8">
        <f>MAX(E:E)</f>
        <v>1293</v>
      </c>
    </row>
    <row r="7" spans="1:12" x14ac:dyDescent="0.25">
      <c r="A7" s="16">
        <f>IF(Data!F6="successful",Data!A6,"")</f>
        <v>4</v>
      </c>
      <c r="B7" s="16">
        <f>IF(Data!F6="successful",Data!N6,"")</f>
        <v>284</v>
      </c>
      <c r="D7" s="16">
        <f>IF(Data!F166="failed",Data!A166,"")</f>
        <v>164</v>
      </c>
      <c r="E7" s="16">
        <f>IF(Data!F166="failed",Data!N166,"")</f>
        <v>7</v>
      </c>
      <c r="G7" t="s">
        <v>8409</v>
      </c>
      <c r="H7" s="8">
        <f>_xlfn.VAR.P(B:B)</f>
        <v>712840.9867348104</v>
      </c>
      <c r="I7" s="8">
        <f>_xlfn.VAR.P(E:E)</f>
        <v>3775.5478306694081</v>
      </c>
    </row>
    <row r="8" spans="1:12" x14ac:dyDescent="0.25">
      <c r="A8" s="16">
        <f>IF(Data!F7="successful",Data!A7,"")</f>
        <v>5</v>
      </c>
      <c r="B8" s="16">
        <f>IF(Data!F7="successful",Data!N7,"")</f>
        <v>47</v>
      </c>
      <c r="D8" s="16">
        <f>IF(Data!F167="failed",Data!A167,"")</f>
        <v>165</v>
      </c>
      <c r="E8" s="16">
        <f>IF(Data!F167="failed",Data!N167,"")</f>
        <v>0</v>
      </c>
      <c r="G8" t="s">
        <v>8410</v>
      </c>
      <c r="H8" s="8">
        <f>_xlfn.STDEV.P(B:B)</f>
        <v>844.29910975602149</v>
      </c>
      <c r="I8" s="8">
        <f>_xlfn.STDEV.P(E:E)</f>
        <v>61.445486658251866</v>
      </c>
    </row>
    <row r="9" spans="1:12" x14ac:dyDescent="0.25">
      <c r="A9" s="16">
        <f>IF(Data!F8="successful",Data!A8,"")</f>
        <v>6</v>
      </c>
      <c r="B9" s="16">
        <f>IF(Data!F8="successful",Data!N8,"")</f>
        <v>58</v>
      </c>
      <c r="D9" s="16">
        <f>IF(Data!F168="failed",Data!A168,"")</f>
        <v>166</v>
      </c>
      <c r="E9" s="16">
        <f>IF(Data!F168="failed",Data!N168,"")</f>
        <v>1</v>
      </c>
    </row>
    <row r="10" spans="1:12" x14ac:dyDescent="0.25">
      <c r="A10" s="16">
        <f>IF(Data!F9="successful",Data!A9,"")</f>
        <v>7</v>
      </c>
      <c r="B10" s="16">
        <f>IF(Data!F9="successful",Data!N9,"")</f>
        <v>57</v>
      </c>
      <c r="D10" s="16">
        <f>IF(Data!F169="failed",Data!A169,"")</f>
        <v>167</v>
      </c>
      <c r="E10" s="16">
        <f>IF(Data!F169="failed",Data!N169,"")</f>
        <v>2</v>
      </c>
    </row>
    <row r="11" spans="1:12" x14ac:dyDescent="0.25">
      <c r="A11" s="16">
        <f>IF(Data!F10="successful",Data!A10,"")</f>
        <v>8</v>
      </c>
      <c r="B11" s="16">
        <f>IF(Data!F10="successful",Data!N10,"")</f>
        <v>12</v>
      </c>
      <c r="D11" s="16">
        <f>IF(Data!F170="failed",Data!A170,"")</f>
        <v>168</v>
      </c>
      <c r="E11" s="16">
        <f>IF(Data!F170="failed",Data!N170,"")</f>
        <v>3</v>
      </c>
    </row>
    <row r="12" spans="1:12" x14ac:dyDescent="0.25">
      <c r="A12" s="16">
        <f>IF(Data!F11="successful",Data!A11,"")</f>
        <v>9</v>
      </c>
      <c r="B12" s="16">
        <f>IF(Data!F11="successful",Data!N11,"")</f>
        <v>20</v>
      </c>
      <c r="D12" s="16">
        <f>IF(Data!F171="failed",Data!A171,"")</f>
        <v>169</v>
      </c>
      <c r="E12" s="16">
        <f>IF(Data!F171="failed",Data!N171,"")</f>
        <v>10</v>
      </c>
    </row>
    <row r="13" spans="1:12" x14ac:dyDescent="0.25">
      <c r="A13" s="16">
        <f>IF(Data!F12="successful",Data!A12,"")</f>
        <v>10</v>
      </c>
      <c r="B13" s="16">
        <f>IF(Data!F12="successful",Data!N12,"")</f>
        <v>19</v>
      </c>
      <c r="D13" s="16">
        <f>IF(Data!F172="failed",Data!A172,"")</f>
        <v>170</v>
      </c>
      <c r="E13" s="16">
        <f>IF(Data!F172="failed",Data!N172,"")</f>
        <v>10</v>
      </c>
    </row>
    <row r="14" spans="1:12" x14ac:dyDescent="0.25">
      <c r="A14" s="16">
        <f>IF(Data!F13="successful",Data!A13,"")</f>
        <v>11</v>
      </c>
      <c r="B14" s="16">
        <f>IF(Data!F13="successful",Data!N13,"")</f>
        <v>75</v>
      </c>
      <c r="D14" s="16">
        <f>IF(Data!F173="failed",Data!A173,"")</f>
        <v>171</v>
      </c>
      <c r="E14" s="16">
        <f>IF(Data!F173="failed",Data!N173,"")</f>
        <v>1</v>
      </c>
    </row>
    <row r="15" spans="1:12" x14ac:dyDescent="0.25">
      <c r="A15" s="16">
        <f>IF(Data!F14="successful",Data!A14,"")</f>
        <v>12</v>
      </c>
      <c r="B15" s="16">
        <f>IF(Data!F14="successful",Data!N14,"")</f>
        <v>827</v>
      </c>
      <c r="D15" s="16">
        <f>IF(Data!F174="failed",Data!A174,"")</f>
        <v>172</v>
      </c>
      <c r="E15" s="16">
        <f>IF(Data!F174="failed",Data!N174,"")</f>
        <v>0</v>
      </c>
    </row>
    <row r="16" spans="1:12" x14ac:dyDescent="0.25">
      <c r="A16" s="16">
        <f>IF(Data!F15="successful",Data!A15,"")</f>
        <v>13</v>
      </c>
      <c r="B16" s="16">
        <f>IF(Data!F15="successful",Data!N15,"")</f>
        <v>51</v>
      </c>
      <c r="D16" s="16">
        <f>IF(Data!F175="failed",Data!A175,"")</f>
        <v>173</v>
      </c>
      <c r="E16" s="16">
        <f>IF(Data!F175="failed",Data!N175,"")</f>
        <v>0</v>
      </c>
    </row>
    <row r="17" spans="1:5" x14ac:dyDescent="0.25">
      <c r="A17" s="16">
        <f>IF(Data!F16="successful",Data!A16,"")</f>
        <v>14</v>
      </c>
      <c r="B17" s="16">
        <f>IF(Data!F16="successful",Data!N16,"")</f>
        <v>41</v>
      </c>
      <c r="D17" s="16">
        <f>IF(Data!F176="failed",Data!A176,"")</f>
        <v>174</v>
      </c>
      <c r="E17" s="16">
        <f>IF(Data!F176="failed",Data!N176,"")</f>
        <v>0</v>
      </c>
    </row>
    <row r="18" spans="1:5" x14ac:dyDescent="0.25">
      <c r="A18" s="16">
        <f>IF(Data!F17="successful",Data!A17,"")</f>
        <v>15</v>
      </c>
      <c r="B18" s="16">
        <f>IF(Data!F17="successful",Data!N17,"")</f>
        <v>98</v>
      </c>
      <c r="D18" s="16">
        <f>IF(Data!F177="failed",Data!A177,"")</f>
        <v>175</v>
      </c>
      <c r="E18" s="16">
        <f>IF(Data!F177="failed",Data!N177,"")</f>
        <v>26</v>
      </c>
    </row>
    <row r="19" spans="1:5" x14ac:dyDescent="0.25">
      <c r="A19" s="16">
        <f>IF(Data!F18="successful",Data!A18,"")</f>
        <v>16</v>
      </c>
      <c r="B19" s="16">
        <f>IF(Data!F18="successful",Data!N18,"")</f>
        <v>70</v>
      </c>
      <c r="D19" s="16">
        <f>IF(Data!F178="failed",Data!A178,"")</f>
        <v>176</v>
      </c>
      <c r="E19" s="16">
        <f>IF(Data!F178="failed",Data!N178,"")</f>
        <v>0</v>
      </c>
    </row>
    <row r="20" spans="1:5" x14ac:dyDescent="0.25">
      <c r="A20" s="16">
        <f>IF(Data!F19="successful",Data!A19,"")</f>
        <v>17</v>
      </c>
      <c r="B20" s="16">
        <f>IF(Data!F19="successful",Data!N19,"")</f>
        <v>36</v>
      </c>
      <c r="D20" s="16">
        <f>IF(Data!F179="failed",Data!A179,"")</f>
        <v>177</v>
      </c>
      <c r="E20" s="16">
        <f>IF(Data!F179="failed",Data!N179,"")</f>
        <v>7</v>
      </c>
    </row>
    <row r="21" spans="1:5" x14ac:dyDescent="0.25">
      <c r="A21" s="16">
        <f>IF(Data!F20="successful",Data!A20,"")</f>
        <v>18</v>
      </c>
      <c r="B21" s="16">
        <f>IF(Data!F20="successful",Data!N20,"")</f>
        <v>342</v>
      </c>
      <c r="D21" s="16">
        <f>IF(Data!F180="failed",Data!A180,"")</f>
        <v>178</v>
      </c>
      <c r="E21" s="16">
        <f>IF(Data!F180="failed",Data!N180,"")</f>
        <v>0</v>
      </c>
    </row>
    <row r="22" spans="1:5" x14ac:dyDescent="0.25">
      <c r="A22" s="16">
        <f>IF(Data!F21="successful",Data!A21,"")</f>
        <v>19</v>
      </c>
      <c r="B22" s="16">
        <f>IF(Data!F21="successful",Data!N21,"")</f>
        <v>22</v>
      </c>
      <c r="D22" s="16">
        <f>IF(Data!F181="failed",Data!A181,"")</f>
        <v>179</v>
      </c>
      <c r="E22" s="16">
        <f>IF(Data!F181="failed",Data!N181,"")</f>
        <v>2</v>
      </c>
    </row>
    <row r="23" spans="1:5" x14ac:dyDescent="0.25">
      <c r="A23" s="16">
        <f>IF(Data!F22="successful",Data!A22,"")</f>
        <v>20</v>
      </c>
      <c r="B23" s="16">
        <f>IF(Data!F22="successful",Data!N22,"")</f>
        <v>25</v>
      </c>
      <c r="D23" s="16">
        <f>IF(Data!F182="failed",Data!A182,"")</f>
        <v>180</v>
      </c>
      <c r="E23" s="16">
        <f>IF(Data!F182="failed",Data!N182,"")</f>
        <v>13</v>
      </c>
    </row>
    <row r="24" spans="1:5" x14ac:dyDescent="0.25">
      <c r="A24" s="16">
        <f>IF(Data!F23="successful",Data!A23,"")</f>
        <v>21</v>
      </c>
      <c r="B24" s="16">
        <f>IF(Data!F23="successful",Data!N23,"")</f>
        <v>101</v>
      </c>
      <c r="D24" s="16">
        <f>IF(Data!F183="failed",Data!A183,"")</f>
        <v>181</v>
      </c>
      <c r="E24" s="16">
        <f>IF(Data!F183="failed",Data!N183,"")</f>
        <v>4</v>
      </c>
    </row>
    <row r="25" spans="1:5" x14ac:dyDescent="0.25">
      <c r="A25" s="16">
        <f>IF(Data!F24="successful",Data!A24,"")</f>
        <v>22</v>
      </c>
      <c r="B25" s="16">
        <f>IF(Data!F24="successful",Data!N24,"")</f>
        <v>8</v>
      </c>
      <c r="D25" s="16">
        <f>IF(Data!F184="failed",Data!A184,"")</f>
        <v>182</v>
      </c>
      <c r="E25" s="16">
        <f>IF(Data!F184="failed",Data!N184,"")</f>
        <v>0</v>
      </c>
    </row>
    <row r="26" spans="1:5" x14ac:dyDescent="0.25">
      <c r="A26" s="16">
        <f>IF(Data!F25="successful",Data!A25,"")</f>
        <v>23</v>
      </c>
      <c r="B26" s="16">
        <f>IF(Data!F25="successful",Data!N25,"")</f>
        <v>23</v>
      </c>
      <c r="D26" s="16">
        <f>IF(Data!F185="failed",Data!A185,"")</f>
        <v>183</v>
      </c>
      <c r="E26" s="16">
        <f>IF(Data!F185="failed",Data!N185,"")</f>
        <v>12</v>
      </c>
    </row>
    <row r="27" spans="1:5" x14ac:dyDescent="0.25">
      <c r="A27" s="16">
        <f>IF(Data!F26="successful",Data!A26,"")</f>
        <v>24</v>
      </c>
      <c r="B27" s="16">
        <f>IF(Data!F26="successful",Data!N26,"")</f>
        <v>574</v>
      </c>
      <c r="D27" s="16">
        <f>IF(Data!F186="failed",Data!A186,"")</f>
        <v>184</v>
      </c>
      <c r="E27" s="16">
        <f>IF(Data!F186="failed",Data!N186,"")</f>
        <v>2</v>
      </c>
    </row>
    <row r="28" spans="1:5" x14ac:dyDescent="0.25">
      <c r="A28" s="16">
        <f>IF(Data!F27="successful",Data!A27,"")</f>
        <v>25</v>
      </c>
      <c r="B28" s="16">
        <f>IF(Data!F27="successful",Data!N27,"")</f>
        <v>14</v>
      </c>
      <c r="D28" s="16">
        <f>IF(Data!F187="failed",Data!A187,"")</f>
        <v>185</v>
      </c>
      <c r="E28" s="16">
        <f>IF(Data!F187="failed",Data!N187,"")</f>
        <v>10</v>
      </c>
    </row>
    <row r="29" spans="1:5" x14ac:dyDescent="0.25">
      <c r="A29" s="16">
        <f>IF(Data!F28="successful",Data!A28,"")</f>
        <v>26</v>
      </c>
      <c r="B29" s="16">
        <f>IF(Data!F28="successful",Data!N28,"")</f>
        <v>19</v>
      </c>
      <c r="D29" s="16">
        <f>IF(Data!F188="failed",Data!A188,"")</f>
        <v>186</v>
      </c>
      <c r="E29" s="16">
        <f>IF(Data!F188="failed",Data!N188,"")</f>
        <v>0</v>
      </c>
    </row>
    <row r="30" spans="1:5" x14ac:dyDescent="0.25">
      <c r="A30" s="16">
        <f>IF(Data!F29="successful",Data!A29,"")</f>
        <v>27</v>
      </c>
      <c r="B30" s="16">
        <f>IF(Data!F29="successful",Data!N29,"")</f>
        <v>150</v>
      </c>
      <c r="D30" s="16">
        <f>IF(Data!F189="failed",Data!A189,"")</f>
        <v>187</v>
      </c>
      <c r="E30" s="16">
        <f>IF(Data!F189="failed",Data!N189,"")</f>
        <v>5</v>
      </c>
    </row>
    <row r="31" spans="1:5" x14ac:dyDescent="0.25">
      <c r="A31" s="16">
        <f>IF(Data!F30="successful",Data!A30,"")</f>
        <v>28</v>
      </c>
      <c r="B31" s="16">
        <f>IF(Data!F30="successful",Data!N30,"")</f>
        <v>71</v>
      </c>
      <c r="D31" s="16">
        <f>IF(Data!F190="failed",Data!A190,"")</f>
        <v>188</v>
      </c>
      <c r="E31" s="16">
        <f>IF(Data!F190="failed",Data!N190,"")</f>
        <v>0</v>
      </c>
    </row>
    <row r="32" spans="1:5" x14ac:dyDescent="0.25">
      <c r="A32" s="16">
        <f>IF(Data!F31="successful",Data!A31,"")</f>
        <v>29</v>
      </c>
      <c r="B32" s="16">
        <f>IF(Data!F31="successful",Data!N31,"")</f>
        <v>117</v>
      </c>
      <c r="D32" s="16">
        <f>IF(Data!F191="failed",Data!A191,"")</f>
        <v>189</v>
      </c>
      <c r="E32" s="16">
        <f>IF(Data!F191="failed",Data!N191,"")</f>
        <v>5</v>
      </c>
    </row>
    <row r="33" spans="1:5" x14ac:dyDescent="0.25">
      <c r="A33" s="16">
        <f>IF(Data!F32="successful",Data!A32,"")</f>
        <v>30</v>
      </c>
      <c r="B33" s="16">
        <f>IF(Data!F32="successful",Data!N32,"")</f>
        <v>53</v>
      </c>
      <c r="D33" s="16">
        <f>IF(Data!F192="failed",Data!A192,"")</f>
        <v>190</v>
      </c>
      <c r="E33" s="16">
        <f>IF(Data!F192="failed",Data!N192,"")</f>
        <v>1</v>
      </c>
    </row>
    <row r="34" spans="1:5" x14ac:dyDescent="0.25">
      <c r="A34" s="16">
        <f>IF(Data!F33="successful",Data!A33,"")</f>
        <v>31</v>
      </c>
      <c r="B34" s="16">
        <f>IF(Data!F33="successful",Data!N33,"")</f>
        <v>1</v>
      </c>
      <c r="D34" s="16">
        <f>IF(Data!F193="failed",Data!A193,"")</f>
        <v>191</v>
      </c>
      <c r="E34" s="16">
        <f>IF(Data!F193="failed",Data!N193,"")</f>
        <v>3</v>
      </c>
    </row>
    <row r="35" spans="1:5" x14ac:dyDescent="0.25">
      <c r="A35" s="16">
        <f>IF(Data!F34="successful",Data!A34,"")</f>
        <v>32</v>
      </c>
      <c r="B35" s="16">
        <f>IF(Data!F34="successful",Data!N34,"")</f>
        <v>89</v>
      </c>
      <c r="D35" s="16">
        <f>IF(Data!F194="failed",Data!A194,"")</f>
        <v>192</v>
      </c>
      <c r="E35" s="16">
        <f>IF(Data!F194="failed",Data!N194,"")</f>
        <v>3</v>
      </c>
    </row>
    <row r="36" spans="1:5" x14ac:dyDescent="0.25">
      <c r="A36" s="16">
        <f>IF(Data!F35="successful",Data!A35,"")</f>
        <v>33</v>
      </c>
      <c r="B36" s="16">
        <f>IF(Data!F35="successful",Data!N35,"")</f>
        <v>64</v>
      </c>
      <c r="D36" s="16">
        <f>IF(Data!F195="failed",Data!A195,"")</f>
        <v>193</v>
      </c>
      <c r="E36" s="16">
        <f>IF(Data!F195="failed",Data!N195,"")</f>
        <v>0</v>
      </c>
    </row>
    <row r="37" spans="1:5" x14ac:dyDescent="0.25">
      <c r="A37" s="16">
        <f>IF(Data!F36="successful",Data!A36,"")</f>
        <v>34</v>
      </c>
      <c r="B37" s="16">
        <f>IF(Data!F36="successful",Data!N36,"")</f>
        <v>68</v>
      </c>
      <c r="D37" s="16">
        <f>IF(Data!F196="failed",Data!A196,"")</f>
        <v>194</v>
      </c>
      <c r="E37" s="16">
        <f>IF(Data!F196="failed",Data!N196,"")</f>
        <v>3</v>
      </c>
    </row>
    <row r="38" spans="1:5" x14ac:dyDescent="0.25">
      <c r="A38" s="16">
        <f>IF(Data!F37="successful",Data!A37,"")</f>
        <v>35</v>
      </c>
      <c r="B38" s="16">
        <f>IF(Data!F37="successful",Data!N37,"")</f>
        <v>28</v>
      </c>
      <c r="D38" s="16">
        <f>IF(Data!F197="failed",Data!A197,"")</f>
        <v>195</v>
      </c>
      <c r="E38" s="16">
        <f>IF(Data!F197="failed",Data!N197,"")</f>
        <v>0</v>
      </c>
    </row>
    <row r="39" spans="1:5" x14ac:dyDescent="0.25">
      <c r="A39" s="16">
        <f>IF(Data!F38="successful",Data!A38,"")</f>
        <v>36</v>
      </c>
      <c r="B39" s="16">
        <f>IF(Data!F38="successful",Data!N38,"")</f>
        <v>44</v>
      </c>
      <c r="D39" s="16">
        <f>IF(Data!F198="failed",Data!A198,"")</f>
        <v>196</v>
      </c>
      <c r="E39" s="16">
        <f>IF(Data!F198="failed",Data!N198,"")</f>
        <v>19</v>
      </c>
    </row>
    <row r="40" spans="1:5" x14ac:dyDescent="0.25">
      <c r="A40" s="16">
        <f>IF(Data!F39="successful",Data!A39,"")</f>
        <v>37</v>
      </c>
      <c r="B40" s="16">
        <f>IF(Data!F39="successful",Data!N39,"")</f>
        <v>253</v>
      </c>
      <c r="D40" s="16">
        <f>IF(Data!F199="failed",Data!A199,"")</f>
        <v>197</v>
      </c>
      <c r="E40" s="16">
        <f>IF(Data!F199="failed",Data!N199,"")</f>
        <v>8</v>
      </c>
    </row>
    <row r="41" spans="1:5" x14ac:dyDescent="0.25">
      <c r="A41" s="16">
        <f>IF(Data!F40="successful",Data!A40,"")</f>
        <v>38</v>
      </c>
      <c r="B41" s="16">
        <f>IF(Data!F40="successful",Data!N40,"")</f>
        <v>66</v>
      </c>
      <c r="D41" s="16">
        <f>IF(Data!F200="failed",Data!A200,"")</f>
        <v>198</v>
      </c>
      <c r="E41" s="16">
        <f>IF(Data!F200="failed",Data!N200,"")</f>
        <v>6</v>
      </c>
    </row>
    <row r="42" spans="1:5" x14ac:dyDescent="0.25">
      <c r="A42" s="16">
        <f>IF(Data!F41="successful",Data!A41,"")</f>
        <v>39</v>
      </c>
      <c r="B42" s="16">
        <f>IF(Data!F41="successful",Data!N41,"")</f>
        <v>217</v>
      </c>
      <c r="D42" s="16">
        <f>IF(Data!F201="failed",Data!A201,"")</f>
        <v>199</v>
      </c>
      <c r="E42" s="16">
        <f>IF(Data!F201="failed",Data!N201,"")</f>
        <v>0</v>
      </c>
    </row>
    <row r="43" spans="1:5" x14ac:dyDescent="0.25">
      <c r="A43" s="16">
        <f>IF(Data!F42="successful",Data!A42,"")</f>
        <v>40</v>
      </c>
      <c r="B43" s="16">
        <f>IF(Data!F42="successful",Data!N42,"")</f>
        <v>16</v>
      </c>
      <c r="D43" s="16">
        <f>IF(Data!F202="failed",Data!A202,"")</f>
        <v>200</v>
      </c>
      <c r="E43" s="16">
        <f>IF(Data!F202="failed",Data!N202,"")</f>
        <v>18</v>
      </c>
    </row>
    <row r="44" spans="1:5" x14ac:dyDescent="0.25">
      <c r="A44" s="16">
        <f>IF(Data!F43="successful",Data!A43,"")</f>
        <v>41</v>
      </c>
      <c r="B44" s="16">
        <f>IF(Data!F43="successful",Data!N43,"")</f>
        <v>19</v>
      </c>
      <c r="D44" s="16">
        <f>IF(Data!F203="failed",Data!A203,"")</f>
        <v>201</v>
      </c>
      <c r="E44" s="16">
        <f>IF(Data!F203="failed",Data!N203,"")</f>
        <v>7</v>
      </c>
    </row>
    <row r="45" spans="1:5" x14ac:dyDescent="0.25">
      <c r="A45" s="16">
        <f>IF(Data!F44="successful",Data!A44,"")</f>
        <v>42</v>
      </c>
      <c r="B45" s="16">
        <f>IF(Data!F44="successful",Data!N44,"")</f>
        <v>169</v>
      </c>
      <c r="D45" s="16">
        <f>IF(Data!F204="failed",Data!A204,"")</f>
        <v>202</v>
      </c>
      <c r="E45" s="16">
        <f>IF(Data!F204="failed",Data!N204,"")</f>
        <v>0</v>
      </c>
    </row>
    <row r="46" spans="1:5" x14ac:dyDescent="0.25">
      <c r="A46" s="16">
        <f>IF(Data!F45="successful",Data!A45,"")</f>
        <v>43</v>
      </c>
      <c r="B46" s="16">
        <f>IF(Data!F45="successful",Data!N45,"")</f>
        <v>263</v>
      </c>
      <c r="D46" s="16">
        <f>IF(Data!F205="failed",Data!A205,"")</f>
        <v>203</v>
      </c>
      <c r="E46" s="16">
        <f>IF(Data!F205="failed",Data!N205,"")</f>
        <v>8</v>
      </c>
    </row>
    <row r="47" spans="1:5" x14ac:dyDescent="0.25">
      <c r="A47" s="16">
        <f>IF(Data!F46="successful",Data!A46,"")</f>
        <v>44</v>
      </c>
      <c r="B47" s="16">
        <f>IF(Data!F46="successful",Data!N46,"")</f>
        <v>15</v>
      </c>
      <c r="D47" s="16">
        <f>IF(Data!F206="failed",Data!A206,"")</f>
        <v>204</v>
      </c>
      <c r="E47" s="16">
        <f>IF(Data!F206="failed",Data!N206,"")</f>
        <v>1293</v>
      </c>
    </row>
    <row r="48" spans="1:5" x14ac:dyDescent="0.25">
      <c r="A48" s="16">
        <f>IF(Data!F47="successful",Data!A47,"")</f>
        <v>45</v>
      </c>
      <c r="B48" s="16">
        <f>IF(Data!F47="successful",Data!N47,"")</f>
        <v>61</v>
      </c>
      <c r="D48" s="16">
        <f>IF(Data!F207="failed",Data!A207,"")</f>
        <v>205</v>
      </c>
      <c r="E48" s="16">
        <f>IF(Data!F207="failed",Data!N207,"")</f>
        <v>17</v>
      </c>
    </row>
    <row r="49" spans="1:5" x14ac:dyDescent="0.25">
      <c r="A49" s="16">
        <f>IF(Data!F48="successful",Data!A48,"")</f>
        <v>46</v>
      </c>
      <c r="B49" s="16">
        <f>IF(Data!F48="successful",Data!N48,"")</f>
        <v>45</v>
      </c>
      <c r="D49" s="16">
        <f>IF(Data!F208="failed",Data!A208,"")</f>
        <v>206</v>
      </c>
      <c r="E49" s="16">
        <f>IF(Data!F208="failed",Data!N208,"")</f>
        <v>0</v>
      </c>
    </row>
    <row r="50" spans="1:5" x14ac:dyDescent="0.25">
      <c r="A50" s="16">
        <f>IF(Data!F49="successful",Data!A49,"")</f>
        <v>47</v>
      </c>
      <c r="B50" s="16">
        <f>IF(Data!F49="successful",Data!N49,"")</f>
        <v>70</v>
      </c>
      <c r="D50" s="16">
        <f>IF(Data!F209="failed",Data!A209,"")</f>
        <v>207</v>
      </c>
      <c r="E50" s="16">
        <f>IF(Data!F209="failed",Data!N209,"")</f>
        <v>13</v>
      </c>
    </row>
    <row r="51" spans="1:5" x14ac:dyDescent="0.25">
      <c r="A51" s="16">
        <f>IF(Data!F50="successful",Data!A50,"")</f>
        <v>48</v>
      </c>
      <c r="B51" s="16">
        <f>IF(Data!F50="successful",Data!N50,"")</f>
        <v>38</v>
      </c>
      <c r="D51" s="16">
        <f>IF(Data!F210="failed",Data!A210,"")</f>
        <v>208</v>
      </c>
      <c r="E51" s="16">
        <f>IF(Data!F210="failed",Data!N210,"")</f>
        <v>0</v>
      </c>
    </row>
    <row r="52" spans="1:5" x14ac:dyDescent="0.25">
      <c r="A52" s="16">
        <f>IF(Data!F51="successful",Data!A51,"")</f>
        <v>49</v>
      </c>
      <c r="B52" s="16">
        <f>IF(Data!F51="successful",Data!N51,"")</f>
        <v>87</v>
      </c>
      <c r="D52" s="16">
        <f>IF(Data!F211="failed",Data!A211,"")</f>
        <v>209</v>
      </c>
      <c r="E52" s="16">
        <f>IF(Data!F211="failed",Data!N211,"")</f>
        <v>0</v>
      </c>
    </row>
    <row r="53" spans="1:5" x14ac:dyDescent="0.25">
      <c r="A53" s="16">
        <f>IF(Data!F52="successful",Data!A52,"")</f>
        <v>50</v>
      </c>
      <c r="B53" s="16">
        <f>IF(Data!F52="successful",Data!N52,"")</f>
        <v>22</v>
      </c>
      <c r="D53" s="16">
        <f>IF(Data!F212="failed",Data!A212,"")</f>
        <v>210</v>
      </c>
      <c r="E53" s="16">
        <f>IF(Data!F212="failed",Data!N212,"")</f>
        <v>33</v>
      </c>
    </row>
    <row r="54" spans="1:5" x14ac:dyDescent="0.25">
      <c r="A54" s="16">
        <f>IF(Data!F53="successful",Data!A53,"")</f>
        <v>51</v>
      </c>
      <c r="B54" s="16">
        <f>IF(Data!F53="successful",Data!N53,"")</f>
        <v>119</v>
      </c>
      <c r="D54" s="16">
        <f>IF(Data!F213="failed",Data!A213,"")</f>
        <v>211</v>
      </c>
      <c r="E54" s="16">
        <f>IF(Data!F213="failed",Data!N213,"")</f>
        <v>12</v>
      </c>
    </row>
    <row r="55" spans="1:5" x14ac:dyDescent="0.25">
      <c r="A55" s="16">
        <f>IF(Data!F54="successful",Data!A54,"")</f>
        <v>52</v>
      </c>
      <c r="B55" s="16">
        <f>IF(Data!F54="successful",Data!N54,"")</f>
        <v>52</v>
      </c>
      <c r="D55" s="16">
        <f>IF(Data!F214="failed",Data!A214,"")</f>
        <v>212</v>
      </c>
      <c r="E55" s="16">
        <f>IF(Data!F214="failed",Data!N214,"")</f>
        <v>1</v>
      </c>
    </row>
    <row r="56" spans="1:5" x14ac:dyDescent="0.25">
      <c r="A56" s="16">
        <f>IF(Data!F55="successful",Data!A55,"")</f>
        <v>53</v>
      </c>
      <c r="B56" s="16">
        <f>IF(Data!F55="successful",Data!N55,"")</f>
        <v>117</v>
      </c>
      <c r="D56" s="16">
        <f>IF(Data!F215="failed",Data!A215,"")</f>
        <v>213</v>
      </c>
      <c r="E56" s="16">
        <f>IF(Data!F215="failed",Data!N215,"")</f>
        <v>1</v>
      </c>
    </row>
    <row r="57" spans="1:5" x14ac:dyDescent="0.25">
      <c r="A57" s="16">
        <f>IF(Data!F56="successful",Data!A56,"")</f>
        <v>54</v>
      </c>
      <c r="B57" s="16">
        <f>IF(Data!F56="successful",Data!N56,"")</f>
        <v>52</v>
      </c>
      <c r="D57" s="16">
        <f>IF(Data!F216="failed",Data!A216,"")</f>
        <v>214</v>
      </c>
      <c r="E57" s="16">
        <f>IF(Data!F216="failed",Data!N216,"")</f>
        <v>1</v>
      </c>
    </row>
    <row r="58" spans="1:5" x14ac:dyDescent="0.25">
      <c r="A58" s="16">
        <f>IF(Data!F57="successful",Data!A57,"")</f>
        <v>55</v>
      </c>
      <c r="B58" s="16">
        <f>IF(Data!F57="successful",Data!N57,"")</f>
        <v>86</v>
      </c>
      <c r="D58" s="16">
        <f>IF(Data!F217="failed",Data!A217,"")</f>
        <v>215</v>
      </c>
      <c r="E58" s="16">
        <f>IF(Data!F217="failed",Data!N217,"")</f>
        <v>1</v>
      </c>
    </row>
    <row r="59" spans="1:5" x14ac:dyDescent="0.25">
      <c r="A59" s="16">
        <f>IF(Data!F58="successful",Data!A58,"")</f>
        <v>56</v>
      </c>
      <c r="B59" s="16">
        <f>IF(Data!F58="successful",Data!N58,"")</f>
        <v>174</v>
      </c>
      <c r="D59" s="16">
        <f>IF(Data!F218="failed",Data!A218,"")</f>
        <v>216</v>
      </c>
      <c r="E59" s="16">
        <f>IF(Data!F218="failed",Data!N218,"")</f>
        <v>84</v>
      </c>
    </row>
    <row r="60" spans="1:5" x14ac:dyDescent="0.25">
      <c r="A60" s="16">
        <f>IF(Data!F59="successful",Data!A59,"")</f>
        <v>57</v>
      </c>
      <c r="B60" s="16">
        <f>IF(Data!F59="successful",Data!N59,"")</f>
        <v>69</v>
      </c>
      <c r="D60" s="16">
        <f>IF(Data!F219="failed",Data!A219,"")</f>
        <v>217</v>
      </c>
      <c r="E60" s="16">
        <f>IF(Data!F219="failed",Data!N219,"")</f>
        <v>38</v>
      </c>
    </row>
    <row r="61" spans="1:5" x14ac:dyDescent="0.25">
      <c r="A61" s="16">
        <f>IF(Data!F60="successful",Data!A60,"")</f>
        <v>58</v>
      </c>
      <c r="B61" s="16">
        <f>IF(Data!F60="successful",Data!N60,"")</f>
        <v>75</v>
      </c>
      <c r="D61" s="16">
        <f>IF(Data!F220="failed",Data!A220,"")</f>
        <v>218</v>
      </c>
      <c r="E61" s="16">
        <f>IF(Data!F220="failed",Data!N220,"")</f>
        <v>1</v>
      </c>
    </row>
    <row r="62" spans="1:5" x14ac:dyDescent="0.25">
      <c r="A62" s="16">
        <f>IF(Data!F61="successful",Data!A61,"")</f>
        <v>59</v>
      </c>
      <c r="B62" s="16">
        <f>IF(Data!F61="successful",Data!N61,"")</f>
        <v>33</v>
      </c>
      <c r="D62" s="16">
        <f>IF(Data!F221="failed",Data!A221,"")</f>
        <v>219</v>
      </c>
      <c r="E62" s="16">
        <f>IF(Data!F221="failed",Data!N221,"")</f>
        <v>76</v>
      </c>
    </row>
    <row r="63" spans="1:5" x14ac:dyDescent="0.25">
      <c r="A63" s="16">
        <f>IF(Data!F62="successful",Data!A62,"")</f>
        <v>60</v>
      </c>
      <c r="B63" s="16">
        <f>IF(Data!F62="successful",Data!N62,"")</f>
        <v>108</v>
      </c>
      <c r="D63" s="16">
        <f>IF(Data!F222="failed",Data!A222,"")</f>
        <v>220</v>
      </c>
      <c r="E63" s="16">
        <f>IF(Data!F222="failed",Data!N222,"")</f>
        <v>3</v>
      </c>
    </row>
    <row r="64" spans="1:5" x14ac:dyDescent="0.25">
      <c r="A64" s="16">
        <f>IF(Data!F63="successful",Data!A63,"")</f>
        <v>61</v>
      </c>
      <c r="B64" s="16">
        <f>IF(Data!F63="successful",Data!N63,"")</f>
        <v>23</v>
      </c>
      <c r="D64" s="16">
        <f>IF(Data!F223="failed",Data!A223,"")</f>
        <v>221</v>
      </c>
      <c r="E64" s="16">
        <f>IF(Data!F223="failed",Data!N223,"")</f>
        <v>0</v>
      </c>
    </row>
    <row r="65" spans="1:5" x14ac:dyDescent="0.25">
      <c r="A65" s="16">
        <f>IF(Data!F64="successful",Data!A64,"")</f>
        <v>62</v>
      </c>
      <c r="B65" s="16">
        <f>IF(Data!F64="successful",Data!N64,"")</f>
        <v>48</v>
      </c>
      <c r="D65" s="16">
        <f>IF(Data!F224="failed",Data!A224,"")</f>
        <v>222</v>
      </c>
      <c r="E65" s="16">
        <f>IF(Data!F224="failed",Data!N224,"")</f>
        <v>2</v>
      </c>
    </row>
    <row r="66" spans="1:5" x14ac:dyDescent="0.25">
      <c r="A66" s="16">
        <f>IF(Data!F65="successful",Data!A65,"")</f>
        <v>63</v>
      </c>
      <c r="B66" s="16">
        <f>IF(Data!F65="successful",Data!N65,"")</f>
        <v>64</v>
      </c>
      <c r="D66" s="16">
        <f>IF(Data!F225="failed",Data!A225,"")</f>
        <v>223</v>
      </c>
      <c r="E66" s="16">
        <f>IF(Data!F225="failed",Data!N225,"")</f>
        <v>0</v>
      </c>
    </row>
    <row r="67" spans="1:5" x14ac:dyDescent="0.25">
      <c r="A67" s="16">
        <f>IF(Data!F66="successful",Data!A66,"")</f>
        <v>64</v>
      </c>
      <c r="B67" s="16">
        <f>IF(Data!F66="successful",Data!N66,"")</f>
        <v>24</v>
      </c>
      <c r="D67" s="16">
        <f>IF(Data!F226="failed",Data!A226,"")</f>
        <v>224</v>
      </c>
      <c r="E67" s="16">
        <f>IF(Data!F226="failed",Data!N226,"")</f>
        <v>0</v>
      </c>
    </row>
    <row r="68" spans="1:5" x14ac:dyDescent="0.25">
      <c r="A68" s="16">
        <f>IF(Data!F67="successful",Data!A67,"")</f>
        <v>65</v>
      </c>
      <c r="B68" s="16">
        <f>IF(Data!F67="successful",Data!N67,"")</f>
        <v>57</v>
      </c>
      <c r="D68" s="16">
        <f>IF(Data!F227="failed",Data!A227,"")</f>
        <v>225</v>
      </c>
      <c r="E68" s="16">
        <f>IF(Data!F227="failed",Data!N227,"")</f>
        <v>0</v>
      </c>
    </row>
    <row r="69" spans="1:5" x14ac:dyDescent="0.25">
      <c r="A69" s="16">
        <f>IF(Data!F68="successful",Data!A68,"")</f>
        <v>66</v>
      </c>
      <c r="B69" s="16">
        <f>IF(Data!F68="successful",Data!N68,"")</f>
        <v>26</v>
      </c>
      <c r="D69" s="16">
        <f>IF(Data!F228="failed",Data!A228,"")</f>
        <v>226</v>
      </c>
      <c r="E69" s="16">
        <f>IF(Data!F228="failed",Data!N228,"")</f>
        <v>2</v>
      </c>
    </row>
    <row r="70" spans="1:5" x14ac:dyDescent="0.25">
      <c r="A70" s="16">
        <f>IF(Data!F69="successful",Data!A69,"")</f>
        <v>67</v>
      </c>
      <c r="B70" s="16">
        <f>IF(Data!F69="successful",Data!N69,"")</f>
        <v>20</v>
      </c>
      <c r="D70" s="16">
        <f>IF(Data!F229="failed",Data!A229,"")</f>
        <v>227</v>
      </c>
      <c r="E70" s="16">
        <f>IF(Data!F229="failed",Data!N229,"")</f>
        <v>0</v>
      </c>
    </row>
    <row r="71" spans="1:5" x14ac:dyDescent="0.25">
      <c r="A71" s="16">
        <f>IF(Data!F70="successful",Data!A70,"")</f>
        <v>68</v>
      </c>
      <c r="B71" s="16">
        <f>IF(Data!F70="successful",Data!N70,"")</f>
        <v>36</v>
      </c>
      <c r="D71" s="16">
        <f>IF(Data!F230="failed",Data!A230,"")</f>
        <v>228</v>
      </c>
      <c r="E71" s="16">
        <f>IF(Data!F230="failed",Data!N230,"")</f>
        <v>0</v>
      </c>
    </row>
    <row r="72" spans="1:5" x14ac:dyDescent="0.25">
      <c r="A72" s="16">
        <f>IF(Data!F71="successful",Data!A71,"")</f>
        <v>69</v>
      </c>
      <c r="B72" s="16">
        <f>IF(Data!F71="successful",Data!N71,"")</f>
        <v>178</v>
      </c>
      <c r="D72" s="16">
        <f>IF(Data!F231="failed",Data!A231,"")</f>
        <v>229</v>
      </c>
      <c r="E72" s="16">
        <f>IF(Data!F231="failed",Data!N231,"")</f>
        <v>0</v>
      </c>
    </row>
    <row r="73" spans="1:5" x14ac:dyDescent="0.25">
      <c r="A73" s="16">
        <f>IF(Data!F72="successful",Data!A72,"")</f>
        <v>70</v>
      </c>
      <c r="B73" s="16">
        <f>IF(Data!F72="successful",Data!N72,"")</f>
        <v>17</v>
      </c>
      <c r="D73" s="16">
        <f>IF(Data!F232="failed",Data!A232,"")</f>
        <v>230</v>
      </c>
      <c r="E73" s="16">
        <f>IF(Data!F232="failed",Data!N232,"")</f>
        <v>2</v>
      </c>
    </row>
    <row r="74" spans="1:5" x14ac:dyDescent="0.25">
      <c r="A74" s="16">
        <f>IF(Data!F73="successful",Data!A73,"")</f>
        <v>71</v>
      </c>
      <c r="B74" s="16">
        <f>IF(Data!F73="successful",Data!N73,"")</f>
        <v>32</v>
      </c>
      <c r="D74" s="16">
        <f>IF(Data!F233="failed",Data!A233,"")</f>
        <v>231</v>
      </c>
      <c r="E74" s="16">
        <f>IF(Data!F233="failed",Data!N233,"")</f>
        <v>0</v>
      </c>
    </row>
    <row r="75" spans="1:5" x14ac:dyDescent="0.25">
      <c r="A75" s="16">
        <f>IF(Data!F74="successful",Data!A74,"")</f>
        <v>72</v>
      </c>
      <c r="B75" s="16">
        <f>IF(Data!F74="successful",Data!N74,"")</f>
        <v>41</v>
      </c>
      <c r="D75" s="16">
        <f>IF(Data!F234="failed",Data!A234,"")</f>
        <v>232</v>
      </c>
      <c r="E75" s="16">
        <f>IF(Data!F234="failed",Data!N234,"")</f>
        <v>7</v>
      </c>
    </row>
    <row r="76" spans="1:5" x14ac:dyDescent="0.25">
      <c r="A76" s="16">
        <f>IF(Data!F75="successful",Data!A75,"")</f>
        <v>73</v>
      </c>
      <c r="B76" s="16">
        <f>IF(Data!F75="successful",Data!N75,"")</f>
        <v>18</v>
      </c>
      <c r="D76" s="16">
        <f>IF(Data!F235="failed",Data!A235,"")</f>
        <v>233</v>
      </c>
      <c r="E76" s="16">
        <f>IF(Data!F235="failed",Data!N235,"")</f>
        <v>0</v>
      </c>
    </row>
    <row r="77" spans="1:5" x14ac:dyDescent="0.25">
      <c r="A77" s="16">
        <f>IF(Data!F76="successful",Data!A76,"")</f>
        <v>74</v>
      </c>
      <c r="B77" s="16">
        <f>IF(Data!F76="successful",Data!N76,"")</f>
        <v>29</v>
      </c>
      <c r="D77" s="16">
        <f>IF(Data!F236="failed",Data!A236,"")</f>
        <v>234</v>
      </c>
      <c r="E77" s="16">
        <f>IF(Data!F236="failed",Data!N236,"")</f>
        <v>5</v>
      </c>
    </row>
    <row r="78" spans="1:5" x14ac:dyDescent="0.25">
      <c r="A78" s="16">
        <f>IF(Data!F77="successful",Data!A77,"")</f>
        <v>75</v>
      </c>
      <c r="B78" s="16">
        <f>IF(Data!F77="successful",Data!N77,"")</f>
        <v>47</v>
      </c>
      <c r="D78" s="16">
        <f>IF(Data!F237="failed",Data!A237,"")</f>
        <v>235</v>
      </c>
      <c r="E78" s="16">
        <f>IF(Data!F237="failed",Data!N237,"")</f>
        <v>0</v>
      </c>
    </row>
    <row r="79" spans="1:5" x14ac:dyDescent="0.25">
      <c r="A79" s="16">
        <f>IF(Data!F78="successful",Data!A78,"")</f>
        <v>76</v>
      </c>
      <c r="B79" s="16">
        <f>IF(Data!F78="successful",Data!N78,"")</f>
        <v>15</v>
      </c>
      <c r="D79" s="16">
        <f>IF(Data!F238="failed",Data!A238,"")</f>
        <v>236</v>
      </c>
      <c r="E79" s="16">
        <f>IF(Data!F238="failed",Data!N238,"")</f>
        <v>0</v>
      </c>
    </row>
    <row r="80" spans="1:5" x14ac:dyDescent="0.25">
      <c r="A80" s="16">
        <f>IF(Data!F79="successful",Data!A79,"")</f>
        <v>77</v>
      </c>
      <c r="B80" s="16">
        <f>IF(Data!F79="successful",Data!N79,"")</f>
        <v>26</v>
      </c>
      <c r="D80" s="16">
        <f>IF(Data!F239="failed",Data!A239,"")</f>
        <v>237</v>
      </c>
      <c r="E80" s="16">
        <f>IF(Data!F239="failed",Data!N239,"")</f>
        <v>1</v>
      </c>
    </row>
    <row r="81" spans="1:5" x14ac:dyDescent="0.25">
      <c r="A81" s="16">
        <f>IF(Data!F80="successful",Data!A80,"")</f>
        <v>78</v>
      </c>
      <c r="B81" s="16">
        <f>IF(Data!F80="successful",Data!N80,"")</f>
        <v>35</v>
      </c>
      <c r="D81" s="16">
        <f>IF(Data!F240="failed",Data!A240,"")</f>
        <v>238</v>
      </c>
      <c r="E81" s="16">
        <f>IF(Data!F240="failed",Data!N240,"")</f>
        <v>0</v>
      </c>
    </row>
    <row r="82" spans="1:5" x14ac:dyDescent="0.25">
      <c r="A82" s="16">
        <f>IF(Data!F81="successful",Data!A81,"")</f>
        <v>79</v>
      </c>
      <c r="B82" s="16">
        <f>IF(Data!F81="successful",Data!N81,"")</f>
        <v>41</v>
      </c>
      <c r="D82" s="16">
        <f>IF(Data!F241="failed",Data!A241,"")</f>
        <v>239</v>
      </c>
      <c r="E82" s="16">
        <f>IF(Data!F241="failed",Data!N241,"")</f>
        <v>5</v>
      </c>
    </row>
    <row r="83" spans="1:5" x14ac:dyDescent="0.25">
      <c r="A83" s="16">
        <f>IF(Data!F82="successful",Data!A82,"")</f>
        <v>80</v>
      </c>
      <c r="B83" s="16">
        <f>IF(Data!F82="successful",Data!N82,"")</f>
        <v>47</v>
      </c>
      <c r="D83" s="16">
        <f>IF(Data!F422="failed",Data!A422,"")</f>
        <v>420</v>
      </c>
      <c r="E83" s="16">
        <f>IF(Data!F422="failed",Data!N422,"")</f>
        <v>3</v>
      </c>
    </row>
    <row r="84" spans="1:5" x14ac:dyDescent="0.25">
      <c r="A84" s="16">
        <f>IF(Data!F83="successful",Data!A83,"")</f>
        <v>81</v>
      </c>
      <c r="B84" s="16">
        <f>IF(Data!F83="successful",Data!N83,"")</f>
        <v>28</v>
      </c>
      <c r="D84" s="16">
        <f>IF(Data!F423="failed",Data!A423,"")</f>
        <v>421</v>
      </c>
      <c r="E84" s="16">
        <f>IF(Data!F423="failed",Data!N423,"")</f>
        <v>6</v>
      </c>
    </row>
    <row r="85" spans="1:5" x14ac:dyDescent="0.25">
      <c r="A85" s="16">
        <f>IF(Data!F84="successful",Data!A84,"")</f>
        <v>82</v>
      </c>
      <c r="B85" s="16">
        <f>IF(Data!F84="successful",Data!N84,"")</f>
        <v>100</v>
      </c>
      <c r="D85" s="16">
        <f>IF(Data!F424="failed",Data!A424,"")</f>
        <v>422</v>
      </c>
      <c r="E85" s="16">
        <f>IF(Data!F424="failed",Data!N424,"")</f>
        <v>12</v>
      </c>
    </row>
    <row r="86" spans="1:5" x14ac:dyDescent="0.25">
      <c r="A86" s="16">
        <f>IF(Data!F85="successful",Data!A85,"")</f>
        <v>83</v>
      </c>
      <c r="B86" s="16">
        <f>IF(Data!F85="successful",Data!N85,"")</f>
        <v>13</v>
      </c>
      <c r="D86" s="16">
        <f>IF(Data!F425="failed",Data!A425,"")</f>
        <v>423</v>
      </c>
      <c r="E86" s="16">
        <f>IF(Data!F425="failed",Data!N425,"")</f>
        <v>13</v>
      </c>
    </row>
    <row r="87" spans="1:5" x14ac:dyDescent="0.25">
      <c r="A87" s="16">
        <f>IF(Data!F86="successful",Data!A86,"")</f>
        <v>84</v>
      </c>
      <c r="B87" s="16">
        <f>IF(Data!F86="successful",Data!N86,"")</f>
        <v>7</v>
      </c>
      <c r="D87" s="16">
        <f>IF(Data!F426="failed",Data!A426,"")</f>
        <v>424</v>
      </c>
      <c r="E87" s="16">
        <f>IF(Data!F426="failed",Data!N426,"")</f>
        <v>5</v>
      </c>
    </row>
    <row r="88" spans="1:5" x14ac:dyDescent="0.25">
      <c r="A88" s="16">
        <f>IF(Data!F87="successful",Data!A87,"")</f>
        <v>85</v>
      </c>
      <c r="B88" s="16">
        <f>IF(Data!F87="successful",Data!N87,"")</f>
        <v>21</v>
      </c>
      <c r="D88" s="16">
        <f>IF(Data!F427="failed",Data!A427,"")</f>
        <v>425</v>
      </c>
      <c r="E88" s="16">
        <f>IF(Data!F427="failed",Data!N427,"")</f>
        <v>2</v>
      </c>
    </row>
    <row r="89" spans="1:5" x14ac:dyDescent="0.25">
      <c r="A89" s="16">
        <f>IF(Data!F88="successful",Data!A88,"")</f>
        <v>86</v>
      </c>
      <c r="B89" s="16">
        <f>IF(Data!F88="successful",Data!N88,"")</f>
        <v>17</v>
      </c>
      <c r="D89" s="16">
        <f>IF(Data!F428="failed",Data!A428,"")</f>
        <v>426</v>
      </c>
      <c r="E89" s="16">
        <f>IF(Data!F428="failed",Data!N428,"")</f>
        <v>8</v>
      </c>
    </row>
    <row r="90" spans="1:5" x14ac:dyDescent="0.25">
      <c r="A90" s="16">
        <f>IF(Data!F89="successful",Data!A89,"")</f>
        <v>87</v>
      </c>
      <c r="B90" s="16">
        <f>IF(Data!F89="successful",Data!N89,"")</f>
        <v>25</v>
      </c>
      <c r="D90" s="16">
        <f>IF(Data!F429="failed",Data!A429,"")</f>
        <v>427</v>
      </c>
      <c r="E90" s="16">
        <f>IF(Data!F429="failed",Data!N429,"")</f>
        <v>0</v>
      </c>
    </row>
    <row r="91" spans="1:5" x14ac:dyDescent="0.25">
      <c r="A91" s="16">
        <f>IF(Data!F90="successful",Data!A90,"")</f>
        <v>88</v>
      </c>
      <c r="B91" s="16">
        <f>IF(Data!F90="successful",Data!N90,"")</f>
        <v>60</v>
      </c>
      <c r="D91" s="16">
        <f>IF(Data!F430="failed",Data!A430,"")</f>
        <v>428</v>
      </c>
      <c r="E91" s="16">
        <f>IF(Data!F430="failed",Data!N430,"")</f>
        <v>13</v>
      </c>
    </row>
    <row r="92" spans="1:5" x14ac:dyDescent="0.25">
      <c r="A92" s="16">
        <f>IF(Data!F91="successful",Data!A91,"")</f>
        <v>89</v>
      </c>
      <c r="B92" s="16">
        <f>IF(Data!F91="successful",Data!N91,"")</f>
        <v>56</v>
      </c>
      <c r="D92" s="16">
        <f>IF(Data!F431="failed",Data!A431,"")</f>
        <v>429</v>
      </c>
      <c r="E92" s="16">
        <f>IF(Data!F431="failed",Data!N431,"")</f>
        <v>0</v>
      </c>
    </row>
    <row r="93" spans="1:5" x14ac:dyDescent="0.25">
      <c r="A93" s="16">
        <f>IF(Data!F92="successful",Data!A92,"")</f>
        <v>90</v>
      </c>
      <c r="B93" s="16">
        <f>IF(Data!F92="successful",Data!N92,"")</f>
        <v>16</v>
      </c>
      <c r="D93" s="16">
        <f>IF(Data!F432="failed",Data!A432,"")</f>
        <v>430</v>
      </c>
      <c r="E93" s="16">
        <f>IF(Data!F432="failed",Data!N432,"")</f>
        <v>5</v>
      </c>
    </row>
    <row r="94" spans="1:5" x14ac:dyDescent="0.25">
      <c r="A94" s="16">
        <f>IF(Data!F93="successful",Data!A93,"")</f>
        <v>91</v>
      </c>
      <c r="B94" s="16">
        <f>IF(Data!F93="successful",Data!N93,"")</f>
        <v>46</v>
      </c>
      <c r="D94" s="16">
        <f>IF(Data!F433="failed",Data!A433,"")</f>
        <v>431</v>
      </c>
      <c r="E94" s="16">
        <f>IF(Data!F433="failed",Data!N433,"")</f>
        <v>8</v>
      </c>
    </row>
    <row r="95" spans="1:5" x14ac:dyDescent="0.25">
      <c r="A95" s="16">
        <f>IF(Data!F94="successful",Data!A94,"")</f>
        <v>92</v>
      </c>
      <c r="B95" s="16">
        <f>IF(Data!F94="successful",Data!N94,"")</f>
        <v>43</v>
      </c>
      <c r="D95" s="16">
        <f>IF(Data!F434="failed",Data!A434,"")</f>
        <v>432</v>
      </c>
      <c r="E95" s="16">
        <f>IF(Data!F434="failed",Data!N434,"")</f>
        <v>8</v>
      </c>
    </row>
    <row r="96" spans="1:5" x14ac:dyDescent="0.25">
      <c r="A96" s="16">
        <f>IF(Data!F95="successful",Data!A95,"")</f>
        <v>93</v>
      </c>
      <c r="B96" s="16">
        <f>IF(Data!F95="successful",Data!N95,"")</f>
        <v>15</v>
      </c>
      <c r="D96" s="16">
        <f>IF(Data!F435="failed",Data!A435,"")</f>
        <v>433</v>
      </c>
      <c r="E96" s="16">
        <f>IF(Data!F435="failed",Data!N435,"")</f>
        <v>0</v>
      </c>
    </row>
    <row r="97" spans="1:5" x14ac:dyDescent="0.25">
      <c r="A97" s="16">
        <f>IF(Data!F96="successful",Data!A96,"")</f>
        <v>94</v>
      </c>
      <c r="B97" s="16">
        <f>IF(Data!F96="successful",Data!N96,"")</f>
        <v>12</v>
      </c>
      <c r="D97" s="16">
        <f>IF(Data!F436="failed",Data!A436,"")</f>
        <v>434</v>
      </c>
      <c r="E97" s="16">
        <f>IF(Data!F436="failed",Data!N436,"")</f>
        <v>2</v>
      </c>
    </row>
    <row r="98" spans="1:5" x14ac:dyDescent="0.25">
      <c r="A98" s="16">
        <f>IF(Data!F97="successful",Data!A97,"")</f>
        <v>95</v>
      </c>
      <c r="B98" s="16">
        <f>IF(Data!F97="successful",Data!N97,"")</f>
        <v>21</v>
      </c>
      <c r="D98" s="16">
        <f>IF(Data!F437="failed",Data!A437,"")</f>
        <v>435</v>
      </c>
      <c r="E98" s="16">
        <f>IF(Data!F437="failed",Data!N437,"")</f>
        <v>3</v>
      </c>
    </row>
    <row r="99" spans="1:5" x14ac:dyDescent="0.25">
      <c r="A99" s="16">
        <f>IF(Data!F98="successful",Data!A98,"")</f>
        <v>96</v>
      </c>
      <c r="B99" s="16">
        <f>IF(Data!F98="successful",Data!N98,"")</f>
        <v>34</v>
      </c>
      <c r="D99" s="16">
        <f>IF(Data!F438="failed",Data!A438,"")</f>
        <v>436</v>
      </c>
      <c r="E99" s="16">
        <f>IF(Data!F438="failed",Data!N438,"")</f>
        <v>0</v>
      </c>
    </row>
    <row r="100" spans="1:5" x14ac:dyDescent="0.25">
      <c r="A100" s="16">
        <f>IF(Data!F99="successful",Data!A99,"")</f>
        <v>97</v>
      </c>
      <c r="B100" s="16">
        <f>IF(Data!F99="successful",Data!N99,"")</f>
        <v>8</v>
      </c>
      <c r="D100" s="16">
        <f>IF(Data!F439="failed",Data!A439,"")</f>
        <v>437</v>
      </c>
      <c r="E100" s="16">
        <f>IF(Data!F439="failed",Data!N439,"")</f>
        <v>0</v>
      </c>
    </row>
    <row r="101" spans="1:5" x14ac:dyDescent="0.25">
      <c r="A101" s="16">
        <f>IF(Data!F100="successful",Data!A100,"")</f>
        <v>98</v>
      </c>
      <c r="B101" s="16">
        <f>IF(Data!F100="successful",Data!N100,"")</f>
        <v>60</v>
      </c>
      <c r="D101" s="16">
        <f>IF(Data!F440="failed",Data!A440,"")</f>
        <v>438</v>
      </c>
      <c r="E101" s="16">
        <f>IF(Data!F440="failed",Data!N440,"")</f>
        <v>11</v>
      </c>
    </row>
    <row r="102" spans="1:5" x14ac:dyDescent="0.25">
      <c r="A102" s="16">
        <f>IF(Data!F101="successful",Data!A101,"")</f>
        <v>99</v>
      </c>
      <c r="B102" s="16">
        <f>IF(Data!F101="successful",Data!N101,"")</f>
        <v>39</v>
      </c>
      <c r="D102" s="16">
        <f>IF(Data!F441="failed",Data!A441,"")</f>
        <v>439</v>
      </c>
      <c r="E102" s="16">
        <f>IF(Data!F441="failed",Data!N441,"")</f>
        <v>0</v>
      </c>
    </row>
    <row r="103" spans="1:5" x14ac:dyDescent="0.25">
      <c r="A103" s="16">
        <f>IF(Data!F102="successful",Data!A102,"")</f>
        <v>100</v>
      </c>
      <c r="B103" s="16">
        <f>IF(Data!F102="successful",Data!N102,"")</f>
        <v>26</v>
      </c>
      <c r="D103" s="16">
        <f>IF(Data!F442="failed",Data!A442,"")</f>
        <v>440</v>
      </c>
      <c r="E103" s="16">
        <f>IF(Data!F442="failed",Data!N442,"")</f>
        <v>1</v>
      </c>
    </row>
    <row r="104" spans="1:5" x14ac:dyDescent="0.25">
      <c r="A104" s="16">
        <f>IF(Data!F103="successful",Data!A103,"")</f>
        <v>101</v>
      </c>
      <c r="B104" s="16">
        <f>IF(Data!F103="successful",Data!N103,"")</f>
        <v>35</v>
      </c>
      <c r="D104" s="16">
        <f>IF(Data!F443="failed",Data!A443,"")</f>
        <v>441</v>
      </c>
      <c r="E104" s="16">
        <f>IF(Data!F443="failed",Data!N443,"")</f>
        <v>0</v>
      </c>
    </row>
    <row r="105" spans="1:5" x14ac:dyDescent="0.25">
      <c r="A105" s="16">
        <f>IF(Data!F104="successful",Data!A104,"")</f>
        <v>102</v>
      </c>
      <c r="B105" s="16">
        <f>IF(Data!F104="successful",Data!N104,"")</f>
        <v>65</v>
      </c>
      <c r="D105" s="16">
        <f>IF(Data!F444="failed",Data!A444,"")</f>
        <v>442</v>
      </c>
      <c r="E105" s="16">
        <f>IF(Data!F444="failed",Data!N444,"")</f>
        <v>17</v>
      </c>
    </row>
    <row r="106" spans="1:5" x14ac:dyDescent="0.25">
      <c r="A106" s="16">
        <f>IF(Data!F105="successful",Data!A105,"")</f>
        <v>103</v>
      </c>
      <c r="B106" s="16">
        <f>IF(Data!F105="successful",Data!N105,"")</f>
        <v>49</v>
      </c>
      <c r="D106" s="16">
        <f>IF(Data!F445="failed",Data!A445,"")</f>
        <v>443</v>
      </c>
      <c r="E106" s="16">
        <f>IF(Data!F445="failed",Data!N445,"")</f>
        <v>2</v>
      </c>
    </row>
    <row r="107" spans="1:5" x14ac:dyDescent="0.25">
      <c r="A107" s="16">
        <f>IF(Data!F106="successful",Data!A106,"")</f>
        <v>104</v>
      </c>
      <c r="B107" s="16">
        <f>IF(Data!F106="successful",Data!N106,"")</f>
        <v>10</v>
      </c>
      <c r="D107" s="16">
        <f>IF(Data!F446="failed",Data!A446,"")</f>
        <v>444</v>
      </c>
      <c r="E107" s="16">
        <f>IF(Data!F446="failed",Data!N446,"")</f>
        <v>1</v>
      </c>
    </row>
    <row r="108" spans="1:5" x14ac:dyDescent="0.25">
      <c r="A108" s="16">
        <f>IF(Data!F107="successful",Data!A107,"")</f>
        <v>105</v>
      </c>
      <c r="B108" s="16">
        <f>IF(Data!F107="successful",Data!N107,"")</f>
        <v>60</v>
      </c>
      <c r="D108" s="16">
        <f>IF(Data!F447="failed",Data!A447,"")</f>
        <v>445</v>
      </c>
      <c r="E108" s="16">
        <f>IF(Data!F447="failed",Data!N447,"")</f>
        <v>2</v>
      </c>
    </row>
    <row r="109" spans="1:5" x14ac:dyDescent="0.25">
      <c r="A109" s="16">
        <f>IF(Data!F108="successful",Data!A108,"")</f>
        <v>106</v>
      </c>
      <c r="B109" s="16">
        <f>IF(Data!F108="successful",Data!N108,"")</f>
        <v>27</v>
      </c>
      <c r="D109" s="16">
        <f>IF(Data!F448="failed",Data!A448,"")</f>
        <v>446</v>
      </c>
      <c r="E109" s="16">
        <f>IF(Data!F448="failed",Data!N448,"")</f>
        <v>16</v>
      </c>
    </row>
    <row r="110" spans="1:5" x14ac:dyDescent="0.25">
      <c r="A110" s="16">
        <f>IF(Data!F109="successful",Data!A109,"")</f>
        <v>107</v>
      </c>
      <c r="B110" s="16">
        <f>IF(Data!F109="successful",Data!N109,"")</f>
        <v>69</v>
      </c>
      <c r="D110" s="16">
        <f>IF(Data!F449="failed",Data!A449,"")</f>
        <v>447</v>
      </c>
      <c r="E110" s="16">
        <f>IF(Data!F449="failed",Data!N449,"")</f>
        <v>1</v>
      </c>
    </row>
    <row r="111" spans="1:5" x14ac:dyDescent="0.25">
      <c r="A111" s="16">
        <f>IF(Data!F110="successful",Data!A110,"")</f>
        <v>108</v>
      </c>
      <c r="B111" s="16">
        <f>IF(Data!F110="successful",Data!N110,"")</f>
        <v>47</v>
      </c>
      <c r="D111" s="16">
        <f>IF(Data!F450="failed",Data!A450,"")</f>
        <v>448</v>
      </c>
      <c r="E111" s="16">
        <f>IF(Data!F450="failed",Data!N450,"")</f>
        <v>4</v>
      </c>
    </row>
    <row r="112" spans="1:5" x14ac:dyDescent="0.25">
      <c r="A112" s="16">
        <f>IF(Data!F111="successful",Data!A111,"")</f>
        <v>109</v>
      </c>
      <c r="B112" s="16">
        <f>IF(Data!F111="successful",Data!N111,"")</f>
        <v>47</v>
      </c>
      <c r="D112" s="16">
        <f>IF(Data!F451="failed",Data!A451,"")</f>
        <v>449</v>
      </c>
      <c r="E112" s="16">
        <f>IF(Data!F451="failed",Data!N451,"")</f>
        <v>5</v>
      </c>
    </row>
    <row r="113" spans="1:5" x14ac:dyDescent="0.25">
      <c r="A113" s="16">
        <f>IF(Data!F112="successful",Data!A112,"")</f>
        <v>110</v>
      </c>
      <c r="B113" s="16">
        <f>IF(Data!F112="successful",Data!N112,"")</f>
        <v>26</v>
      </c>
      <c r="D113" s="16">
        <f>IF(Data!F452="failed",Data!A452,"")</f>
        <v>450</v>
      </c>
      <c r="E113" s="16">
        <f>IF(Data!F452="failed",Data!N452,"")</f>
        <v>7</v>
      </c>
    </row>
    <row r="114" spans="1:5" x14ac:dyDescent="0.25">
      <c r="A114" s="16">
        <f>IF(Data!F113="successful",Data!A113,"")</f>
        <v>111</v>
      </c>
      <c r="B114" s="16">
        <f>IF(Data!F113="successful",Data!N113,"")</f>
        <v>53</v>
      </c>
      <c r="D114" s="16">
        <f>IF(Data!F453="failed",Data!A453,"")</f>
        <v>451</v>
      </c>
      <c r="E114" s="16">
        <f>IF(Data!F453="failed",Data!N453,"")</f>
        <v>0</v>
      </c>
    </row>
    <row r="115" spans="1:5" x14ac:dyDescent="0.25">
      <c r="A115" s="16">
        <f>IF(Data!F114="successful",Data!A114,"")</f>
        <v>112</v>
      </c>
      <c r="B115" s="16">
        <f>IF(Data!F114="successful",Data!N114,"")</f>
        <v>81</v>
      </c>
      <c r="D115" s="16">
        <f>IF(Data!F454="failed",Data!A454,"")</f>
        <v>452</v>
      </c>
      <c r="E115" s="16">
        <f>IF(Data!F454="failed",Data!N454,"")</f>
        <v>12</v>
      </c>
    </row>
    <row r="116" spans="1:5" x14ac:dyDescent="0.25">
      <c r="A116" s="16">
        <f>IF(Data!F115="successful",Data!A115,"")</f>
        <v>113</v>
      </c>
      <c r="B116" s="16">
        <f>IF(Data!F115="successful",Data!N115,"")</f>
        <v>78</v>
      </c>
      <c r="D116" s="16">
        <f>IF(Data!F455="failed",Data!A455,"")</f>
        <v>453</v>
      </c>
      <c r="E116" s="16">
        <f>IF(Data!F455="failed",Data!N455,"")</f>
        <v>2</v>
      </c>
    </row>
    <row r="117" spans="1:5" x14ac:dyDescent="0.25">
      <c r="A117" s="16">
        <f>IF(Data!F116="successful",Data!A116,"")</f>
        <v>114</v>
      </c>
      <c r="B117" s="16">
        <f>IF(Data!F116="successful",Data!N116,"")</f>
        <v>35</v>
      </c>
      <c r="D117" s="16">
        <f>IF(Data!F456="failed",Data!A456,"")</f>
        <v>454</v>
      </c>
      <c r="E117" s="16">
        <f>IF(Data!F456="failed",Data!N456,"")</f>
        <v>5</v>
      </c>
    </row>
    <row r="118" spans="1:5" x14ac:dyDescent="0.25">
      <c r="A118" s="16">
        <f>IF(Data!F117="successful",Data!A117,"")</f>
        <v>115</v>
      </c>
      <c r="B118" s="16">
        <f>IF(Data!F117="successful",Data!N117,"")</f>
        <v>22</v>
      </c>
      <c r="D118" s="16">
        <f>IF(Data!F457="failed",Data!A457,"")</f>
        <v>455</v>
      </c>
      <c r="E118" s="16">
        <f>IF(Data!F457="failed",Data!N457,"")</f>
        <v>2</v>
      </c>
    </row>
    <row r="119" spans="1:5" x14ac:dyDescent="0.25">
      <c r="A119" s="16">
        <f>IF(Data!F118="successful",Data!A118,"")</f>
        <v>116</v>
      </c>
      <c r="B119" s="16">
        <f>IF(Data!F118="successful",Data!N118,"")</f>
        <v>57</v>
      </c>
      <c r="D119" s="16">
        <f>IF(Data!F458="failed",Data!A458,"")</f>
        <v>456</v>
      </c>
      <c r="E119" s="16">
        <f>IF(Data!F458="failed",Data!N458,"")</f>
        <v>3</v>
      </c>
    </row>
    <row r="120" spans="1:5" x14ac:dyDescent="0.25">
      <c r="A120" s="16">
        <f>IF(Data!F119="successful",Data!A119,"")</f>
        <v>117</v>
      </c>
      <c r="B120" s="16">
        <f>IF(Data!F119="successful",Data!N119,"")</f>
        <v>27</v>
      </c>
      <c r="D120" s="16">
        <f>IF(Data!F459="failed",Data!A459,"")</f>
        <v>457</v>
      </c>
      <c r="E120" s="16">
        <f>IF(Data!F459="failed",Data!N459,"")</f>
        <v>0</v>
      </c>
    </row>
    <row r="121" spans="1:5" x14ac:dyDescent="0.25">
      <c r="A121" s="16">
        <f>IF(Data!F120="successful",Data!A120,"")</f>
        <v>118</v>
      </c>
      <c r="B121" s="16">
        <f>IF(Data!F120="successful",Data!N120,"")</f>
        <v>39</v>
      </c>
      <c r="D121" s="16">
        <f>IF(Data!F460="failed",Data!A460,"")</f>
        <v>458</v>
      </c>
      <c r="E121" s="16">
        <f>IF(Data!F460="failed",Data!N460,"")</f>
        <v>49</v>
      </c>
    </row>
    <row r="122" spans="1:5" x14ac:dyDescent="0.25">
      <c r="A122" s="16">
        <f>IF(Data!F121="successful",Data!A121,"")</f>
        <v>119</v>
      </c>
      <c r="B122" s="16">
        <f>IF(Data!F121="successful",Data!N121,"")</f>
        <v>37</v>
      </c>
      <c r="D122" s="16">
        <f>IF(Data!F461="failed",Data!A461,"")</f>
        <v>459</v>
      </c>
      <c r="E122" s="16">
        <f>IF(Data!F461="failed",Data!N461,"")</f>
        <v>1</v>
      </c>
    </row>
    <row r="123" spans="1:5" x14ac:dyDescent="0.25">
      <c r="A123" s="16">
        <f>IF(Data!F242="successful",Data!A242,"")</f>
        <v>240</v>
      </c>
      <c r="B123" s="16">
        <f>IF(Data!F242="successful",Data!N242,"")</f>
        <v>137</v>
      </c>
      <c r="D123" s="16">
        <f>IF(Data!F462="failed",Data!A462,"")</f>
        <v>460</v>
      </c>
      <c r="E123" s="16">
        <f>IF(Data!F462="failed",Data!N462,"")</f>
        <v>2</v>
      </c>
    </row>
    <row r="124" spans="1:5" x14ac:dyDescent="0.25">
      <c r="A124" s="16">
        <f>IF(Data!F243="successful",Data!A243,"")</f>
        <v>241</v>
      </c>
      <c r="B124" s="16">
        <f>IF(Data!F243="successful",Data!N243,"")</f>
        <v>376</v>
      </c>
      <c r="D124" s="16">
        <f>IF(Data!F463="failed",Data!A463,"")</f>
        <v>461</v>
      </c>
      <c r="E124" s="16">
        <f>IF(Data!F463="failed",Data!N463,"")</f>
        <v>0</v>
      </c>
    </row>
    <row r="125" spans="1:5" x14ac:dyDescent="0.25">
      <c r="A125" s="16">
        <f>IF(Data!F244="successful",Data!A244,"")</f>
        <v>242</v>
      </c>
      <c r="B125" s="16">
        <f>IF(Data!F244="successful",Data!N244,"")</f>
        <v>202</v>
      </c>
      <c r="D125" s="16">
        <f>IF(Data!F464="failed",Data!A464,"")</f>
        <v>462</v>
      </c>
      <c r="E125" s="16">
        <f>IF(Data!F464="failed",Data!N464,"")</f>
        <v>0</v>
      </c>
    </row>
    <row r="126" spans="1:5" x14ac:dyDescent="0.25">
      <c r="A126" s="16">
        <f>IF(Data!F245="successful",Data!A245,"")</f>
        <v>243</v>
      </c>
      <c r="B126" s="16">
        <f>IF(Data!F245="successful",Data!N245,"")</f>
        <v>328</v>
      </c>
      <c r="D126" s="16">
        <f>IF(Data!F465="failed",Data!A465,"")</f>
        <v>463</v>
      </c>
      <c r="E126" s="16">
        <f>IF(Data!F465="failed",Data!N465,"")</f>
        <v>11</v>
      </c>
    </row>
    <row r="127" spans="1:5" x14ac:dyDescent="0.25">
      <c r="A127" s="16">
        <f>IF(Data!F246="successful",Data!A246,"")</f>
        <v>244</v>
      </c>
      <c r="B127" s="16">
        <f>IF(Data!F246="successful",Data!N246,"")</f>
        <v>84</v>
      </c>
      <c r="D127" s="16">
        <f>IF(Data!F466="failed",Data!A466,"")</f>
        <v>464</v>
      </c>
      <c r="E127" s="16">
        <f>IF(Data!F466="failed",Data!N466,"")</f>
        <v>1</v>
      </c>
    </row>
    <row r="128" spans="1:5" x14ac:dyDescent="0.25">
      <c r="A128" s="16">
        <f>IF(Data!F247="successful",Data!A247,"")</f>
        <v>245</v>
      </c>
      <c r="B128" s="16">
        <f>IF(Data!F247="successful",Data!N247,"")</f>
        <v>96</v>
      </c>
      <c r="D128" s="16">
        <f>IF(Data!F467="failed",Data!A467,"")</f>
        <v>465</v>
      </c>
      <c r="E128" s="16">
        <f>IF(Data!F467="failed",Data!N467,"")</f>
        <v>8</v>
      </c>
    </row>
    <row r="129" spans="1:5" x14ac:dyDescent="0.25">
      <c r="A129" s="16">
        <f>IF(Data!F248="successful",Data!A248,"")</f>
        <v>246</v>
      </c>
      <c r="B129" s="16">
        <f>IF(Data!F248="successful",Data!N248,"")</f>
        <v>223</v>
      </c>
      <c r="D129" s="16">
        <f>IF(Data!F468="failed",Data!A468,"")</f>
        <v>466</v>
      </c>
      <c r="E129" s="16">
        <f>IF(Data!F468="failed",Data!N468,"")</f>
        <v>5</v>
      </c>
    </row>
    <row r="130" spans="1:5" x14ac:dyDescent="0.25">
      <c r="A130" s="16">
        <f>IF(Data!F249="successful",Data!A249,"")</f>
        <v>247</v>
      </c>
      <c r="B130" s="16">
        <f>IF(Data!F249="successful",Data!N249,"")</f>
        <v>62</v>
      </c>
      <c r="D130" s="16">
        <f>IF(Data!F469="failed",Data!A469,"")</f>
        <v>467</v>
      </c>
      <c r="E130" s="16">
        <f>IF(Data!F469="failed",Data!N469,"")</f>
        <v>39</v>
      </c>
    </row>
    <row r="131" spans="1:5" x14ac:dyDescent="0.25">
      <c r="A131" s="16">
        <f>IF(Data!F250="successful",Data!A250,"")</f>
        <v>248</v>
      </c>
      <c r="B131" s="16">
        <f>IF(Data!F250="successful",Data!N250,"")</f>
        <v>146</v>
      </c>
      <c r="D131" s="16">
        <f>IF(Data!F470="failed",Data!A470,"")</f>
        <v>468</v>
      </c>
      <c r="E131" s="16">
        <f>IF(Data!F470="failed",Data!N470,"")</f>
        <v>0</v>
      </c>
    </row>
    <row r="132" spans="1:5" x14ac:dyDescent="0.25">
      <c r="A132" s="16">
        <f>IF(Data!F251="successful",Data!A251,"")</f>
        <v>249</v>
      </c>
      <c r="B132" s="16">
        <f>IF(Data!F251="successful",Data!N251,"")</f>
        <v>235</v>
      </c>
      <c r="D132" s="16">
        <f>IF(Data!F471="failed",Data!A471,"")</f>
        <v>469</v>
      </c>
      <c r="E132" s="16">
        <f>IF(Data!F471="failed",Data!N471,"")</f>
        <v>0</v>
      </c>
    </row>
    <row r="133" spans="1:5" x14ac:dyDescent="0.25">
      <c r="A133" s="16">
        <f>IF(Data!F252="successful",Data!A252,"")</f>
        <v>250</v>
      </c>
      <c r="B133" s="16">
        <f>IF(Data!F252="successful",Data!N252,"")</f>
        <v>437</v>
      </c>
      <c r="D133" s="16">
        <f>IF(Data!F472="failed",Data!A472,"")</f>
        <v>470</v>
      </c>
      <c r="E133" s="16">
        <f>IF(Data!F472="failed",Data!N472,"")</f>
        <v>2</v>
      </c>
    </row>
    <row r="134" spans="1:5" x14ac:dyDescent="0.25">
      <c r="A134" s="16">
        <f>IF(Data!F253="successful",Data!A253,"")</f>
        <v>251</v>
      </c>
      <c r="B134" s="16">
        <f>IF(Data!F253="successful",Data!N253,"")</f>
        <v>77</v>
      </c>
      <c r="D134" s="16">
        <f>IF(Data!F473="failed",Data!A473,"")</f>
        <v>471</v>
      </c>
      <c r="E134" s="16">
        <f>IF(Data!F473="failed",Data!N473,"")</f>
        <v>170</v>
      </c>
    </row>
    <row r="135" spans="1:5" x14ac:dyDescent="0.25">
      <c r="A135" s="16">
        <f>IF(Data!F254="successful",Data!A254,"")</f>
        <v>252</v>
      </c>
      <c r="B135" s="16">
        <f>IF(Data!F254="successful",Data!N254,"")</f>
        <v>108</v>
      </c>
      <c r="D135" s="16">
        <f>IF(Data!F474="failed",Data!A474,"")</f>
        <v>472</v>
      </c>
      <c r="E135" s="16">
        <f>IF(Data!F474="failed",Data!N474,"")</f>
        <v>5</v>
      </c>
    </row>
    <row r="136" spans="1:5" x14ac:dyDescent="0.25">
      <c r="A136" s="16">
        <f>IF(Data!F255="successful",Data!A255,"")</f>
        <v>253</v>
      </c>
      <c r="B136" s="16">
        <f>IF(Data!F255="successful",Data!N255,"")</f>
        <v>7</v>
      </c>
      <c r="D136" s="16">
        <f>IF(Data!F475="failed",Data!A475,"")</f>
        <v>473</v>
      </c>
      <c r="E136" s="16">
        <f>IF(Data!F475="failed",Data!N475,"")</f>
        <v>14</v>
      </c>
    </row>
    <row r="137" spans="1:5" x14ac:dyDescent="0.25">
      <c r="A137" s="16">
        <f>IF(Data!F256="successful",Data!A256,"")</f>
        <v>254</v>
      </c>
      <c r="B137" s="16">
        <f>IF(Data!F256="successful",Data!N256,"")</f>
        <v>314</v>
      </c>
      <c r="D137" s="16">
        <f>IF(Data!F476="failed",Data!A476,"")</f>
        <v>474</v>
      </c>
      <c r="E137" s="16">
        <f>IF(Data!F476="failed",Data!N476,"")</f>
        <v>1</v>
      </c>
    </row>
    <row r="138" spans="1:5" x14ac:dyDescent="0.25">
      <c r="A138" s="16">
        <f>IF(Data!F257="successful",Data!A257,"")</f>
        <v>255</v>
      </c>
      <c r="B138" s="16">
        <f>IF(Data!F257="successful",Data!N257,"")</f>
        <v>188</v>
      </c>
      <c r="D138" s="16">
        <f>IF(Data!F477="failed",Data!A477,"")</f>
        <v>475</v>
      </c>
      <c r="E138" s="16">
        <f>IF(Data!F477="failed",Data!N477,"")</f>
        <v>0</v>
      </c>
    </row>
    <row r="139" spans="1:5" x14ac:dyDescent="0.25">
      <c r="A139" s="16">
        <f>IF(Data!F258="successful",Data!A258,"")</f>
        <v>256</v>
      </c>
      <c r="B139" s="16">
        <f>IF(Data!F258="successful",Data!N258,"")</f>
        <v>275</v>
      </c>
      <c r="D139" s="16">
        <f>IF(Data!F478="failed",Data!A478,"")</f>
        <v>476</v>
      </c>
      <c r="E139" s="16">
        <f>IF(Data!F478="failed",Data!N478,"")</f>
        <v>124</v>
      </c>
    </row>
    <row r="140" spans="1:5" x14ac:dyDescent="0.25">
      <c r="A140" s="16">
        <f>IF(Data!F259="successful",Data!A259,"")</f>
        <v>257</v>
      </c>
      <c r="B140" s="16">
        <f>IF(Data!F259="successful",Data!N259,"")</f>
        <v>560</v>
      </c>
      <c r="D140" s="16">
        <f>IF(Data!F479="failed",Data!A479,"")</f>
        <v>477</v>
      </c>
      <c r="E140" s="16">
        <f>IF(Data!F479="failed",Data!N479,"")</f>
        <v>0</v>
      </c>
    </row>
    <row r="141" spans="1:5" x14ac:dyDescent="0.25">
      <c r="A141" s="16">
        <f>IF(Data!F260="successful",Data!A260,"")</f>
        <v>258</v>
      </c>
      <c r="B141" s="16">
        <f>IF(Data!F260="successful",Data!N260,"")</f>
        <v>688</v>
      </c>
      <c r="D141" s="16">
        <f>IF(Data!F480="failed",Data!A480,"")</f>
        <v>478</v>
      </c>
      <c r="E141" s="16">
        <f>IF(Data!F480="failed",Data!N480,"")</f>
        <v>0</v>
      </c>
    </row>
    <row r="142" spans="1:5" x14ac:dyDescent="0.25">
      <c r="A142" s="16">
        <f>IF(Data!F261="successful",Data!A261,"")</f>
        <v>259</v>
      </c>
      <c r="B142" s="16">
        <f>IF(Data!F261="successful",Data!N261,"")</f>
        <v>942</v>
      </c>
      <c r="D142" s="16">
        <f>IF(Data!F481="failed",Data!A481,"")</f>
        <v>479</v>
      </c>
      <c r="E142" s="16">
        <f>IF(Data!F481="failed",Data!N481,"")</f>
        <v>55</v>
      </c>
    </row>
    <row r="143" spans="1:5" x14ac:dyDescent="0.25">
      <c r="A143" s="16">
        <f>IF(Data!F262="successful",Data!A262,"")</f>
        <v>260</v>
      </c>
      <c r="B143" s="16">
        <f>IF(Data!F262="successful",Data!N262,"")</f>
        <v>88</v>
      </c>
      <c r="D143" s="16">
        <f>IF(Data!F482="failed",Data!A482,"")</f>
        <v>480</v>
      </c>
      <c r="E143" s="16">
        <f>IF(Data!F482="failed",Data!N482,"")</f>
        <v>140</v>
      </c>
    </row>
    <row r="144" spans="1:5" x14ac:dyDescent="0.25">
      <c r="A144" s="16">
        <f>IF(Data!F263="successful",Data!A263,"")</f>
        <v>261</v>
      </c>
      <c r="B144" s="16">
        <f>IF(Data!F263="successful",Data!N263,"")</f>
        <v>220</v>
      </c>
      <c r="D144" s="16">
        <f>IF(Data!F483="failed",Data!A483,"")</f>
        <v>481</v>
      </c>
      <c r="E144" s="16">
        <f>IF(Data!F483="failed",Data!N483,"")</f>
        <v>21</v>
      </c>
    </row>
    <row r="145" spans="1:5" x14ac:dyDescent="0.25">
      <c r="A145" s="16">
        <f>IF(Data!F264="successful",Data!A264,"")</f>
        <v>262</v>
      </c>
      <c r="B145" s="16">
        <f>IF(Data!F264="successful",Data!N264,"")</f>
        <v>145</v>
      </c>
      <c r="D145" s="16">
        <f>IF(Data!F484="failed",Data!A484,"")</f>
        <v>482</v>
      </c>
      <c r="E145" s="16">
        <f>IF(Data!F484="failed",Data!N484,"")</f>
        <v>1</v>
      </c>
    </row>
    <row r="146" spans="1:5" x14ac:dyDescent="0.25">
      <c r="A146" s="16">
        <f>IF(Data!F265="successful",Data!A265,"")</f>
        <v>263</v>
      </c>
      <c r="B146" s="16">
        <f>IF(Data!F265="successful",Data!N265,"")</f>
        <v>963</v>
      </c>
      <c r="D146" s="16">
        <f>IF(Data!F485="failed",Data!A485,"")</f>
        <v>483</v>
      </c>
      <c r="E146" s="16">
        <f>IF(Data!F485="failed",Data!N485,"")</f>
        <v>147</v>
      </c>
    </row>
    <row r="147" spans="1:5" x14ac:dyDescent="0.25">
      <c r="A147" s="16">
        <f>IF(Data!F266="successful",Data!A266,"")</f>
        <v>264</v>
      </c>
      <c r="B147" s="16">
        <f>IF(Data!F266="successful",Data!N266,"")</f>
        <v>91</v>
      </c>
      <c r="D147" s="16">
        <f>IF(Data!F486="failed",Data!A486,"")</f>
        <v>484</v>
      </c>
      <c r="E147" s="16">
        <f>IF(Data!F486="failed",Data!N486,"")</f>
        <v>11</v>
      </c>
    </row>
    <row r="148" spans="1:5" x14ac:dyDescent="0.25">
      <c r="A148" s="16">
        <f>IF(Data!F267="successful",Data!A267,"")</f>
        <v>265</v>
      </c>
      <c r="B148" s="16">
        <f>IF(Data!F267="successful",Data!N267,"")</f>
        <v>58</v>
      </c>
      <c r="D148" s="16">
        <f>IF(Data!F487="failed",Data!A487,"")</f>
        <v>485</v>
      </c>
      <c r="E148" s="16">
        <f>IF(Data!F487="failed",Data!N487,"")</f>
        <v>125</v>
      </c>
    </row>
    <row r="149" spans="1:5" x14ac:dyDescent="0.25">
      <c r="A149" s="16">
        <f>IF(Data!F268="successful",Data!A268,"")</f>
        <v>266</v>
      </c>
      <c r="B149" s="16">
        <f>IF(Data!F268="successful",Data!N268,"")</f>
        <v>36</v>
      </c>
      <c r="D149" s="16">
        <f>IF(Data!F488="failed",Data!A488,"")</f>
        <v>486</v>
      </c>
      <c r="E149" s="16">
        <f>IF(Data!F488="failed",Data!N488,"")</f>
        <v>1</v>
      </c>
    </row>
    <row r="150" spans="1:5" x14ac:dyDescent="0.25">
      <c r="A150" s="16">
        <f>IF(Data!F269="successful",Data!A269,"")</f>
        <v>267</v>
      </c>
      <c r="B150" s="16">
        <f>IF(Data!F269="successful",Data!N269,"")</f>
        <v>165</v>
      </c>
      <c r="D150" s="16">
        <f>IF(Data!F489="failed",Data!A489,"")</f>
        <v>487</v>
      </c>
      <c r="E150" s="16">
        <f>IF(Data!F489="failed",Data!N489,"")</f>
        <v>0</v>
      </c>
    </row>
    <row r="151" spans="1:5" x14ac:dyDescent="0.25">
      <c r="A151" s="16">
        <f>IF(Data!F270="successful",Data!A270,"")</f>
        <v>268</v>
      </c>
      <c r="B151" s="16">
        <f>IF(Data!F270="successful",Data!N270,"")</f>
        <v>111</v>
      </c>
      <c r="D151" s="16">
        <f>IF(Data!F490="failed",Data!A490,"")</f>
        <v>488</v>
      </c>
      <c r="E151" s="16">
        <f>IF(Data!F490="failed",Data!N490,"")</f>
        <v>0</v>
      </c>
    </row>
    <row r="152" spans="1:5" x14ac:dyDescent="0.25">
      <c r="A152" s="16">
        <f>IF(Data!F271="successful",Data!A271,"")</f>
        <v>269</v>
      </c>
      <c r="B152" s="16">
        <f>IF(Data!F271="successful",Data!N271,"")</f>
        <v>1596</v>
      </c>
      <c r="D152" s="16">
        <f>IF(Data!F491="failed",Data!A491,"")</f>
        <v>489</v>
      </c>
      <c r="E152" s="16">
        <f>IF(Data!F491="failed",Data!N491,"")</f>
        <v>3</v>
      </c>
    </row>
    <row r="153" spans="1:5" x14ac:dyDescent="0.25">
      <c r="A153" s="16">
        <f>IF(Data!F272="successful",Data!A272,"")</f>
        <v>270</v>
      </c>
      <c r="B153" s="16">
        <f>IF(Data!F272="successful",Data!N272,"")</f>
        <v>61</v>
      </c>
      <c r="D153" s="16">
        <f>IF(Data!F492="failed",Data!A492,"")</f>
        <v>490</v>
      </c>
      <c r="E153" s="16">
        <f>IF(Data!F492="failed",Data!N492,"")</f>
        <v>0</v>
      </c>
    </row>
    <row r="154" spans="1:5" x14ac:dyDescent="0.25">
      <c r="A154" s="16">
        <f>IF(Data!F273="successful",Data!A273,"")</f>
        <v>271</v>
      </c>
      <c r="B154" s="16">
        <f>IF(Data!F273="successful",Data!N273,"")</f>
        <v>287</v>
      </c>
      <c r="D154" s="16">
        <f>IF(Data!F493="failed",Data!A493,"")</f>
        <v>491</v>
      </c>
      <c r="E154" s="16">
        <f>IF(Data!F493="failed",Data!N493,"")</f>
        <v>0</v>
      </c>
    </row>
    <row r="155" spans="1:5" x14ac:dyDescent="0.25">
      <c r="A155" s="16">
        <f>IF(Data!F274="successful",Data!A274,"")</f>
        <v>272</v>
      </c>
      <c r="B155" s="16">
        <f>IF(Data!F274="successful",Data!N274,"")</f>
        <v>65</v>
      </c>
      <c r="D155" s="16">
        <f>IF(Data!F494="failed",Data!A494,"")</f>
        <v>492</v>
      </c>
      <c r="E155" s="16">
        <f>IF(Data!F494="failed",Data!N494,"")</f>
        <v>0</v>
      </c>
    </row>
    <row r="156" spans="1:5" x14ac:dyDescent="0.25">
      <c r="A156" s="16">
        <f>IF(Data!F275="successful",Data!A275,"")</f>
        <v>273</v>
      </c>
      <c r="B156" s="16">
        <f>IF(Data!F275="successful",Data!N275,"")</f>
        <v>118</v>
      </c>
      <c r="D156" s="16">
        <f>IF(Data!F495="failed",Data!A495,"")</f>
        <v>493</v>
      </c>
      <c r="E156" s="16">
        <f>IF(Data!F495="failed",Data!N495,"")</f>
        <v>0</v>
      </c>
    </row>
    <row r="157" spans="1:5" x14ac:dyDescent="0.25">
      <c r="A157" s="16">
        <f>IF(Data!F276="successful",Data!A276,"")</f>
        <v>274</v>
      </c>
      <c r="B157" s="16">
        <f>IF(Data!F276="successful",Data!N276,"")</f>
        <v>113</v>
      </c>
      <c r="D157" s="16">
        <f>IF(Data!F496="failed",Data!A496,"")</f>
        <v>494</v>
      </c>
      <c r="E157" s="16">
        <f>IF(Data!F496="failed",Data!N496,"")</f>
        <v>3</v>
      </c>
    </row>
    <row r="158" spans="1:5" x14ac:dyDescent="0.25">
      <c r="A158" s="16">
        <f>IF(Data!F277="successful",Data!A277,"")</f>
        <v>275</v>
      </c>
      <c r="B158" s="16">
        <f>IF(Data!F277="successful",Data!N277,"")</f>
        <v>332</v>
      </c>
      <c r="D158" s="16">
        <f>IF(Data!F497="failed",Data!A497,"")</f>
        <v>495</v>
      </c>
      <c r="E158" s="16">
        <f>IF(Data!F497="failed",Data!N497,"")</f>
        <v>0</v>
      </c>
    </row>
    <row r="159" spans="1:5" x14ac:dyDescent="0.25">
      <c r="A159" s="16">
        <f>IF(Data!F278="successful",Data!A278,"")</f>
        <v>276</v>
      </c>
      <c r="B159" s="16">
        <f>IF(Data!F278="successful",Data!N278,"")</f>
        <v>62</v>
      </c>
      <c r="D159" s="16">
        <f>IF(Data!F498="failed",Data!A498,"")</f>
        <v>496</v>
      </c>
      <c r="E159" s="16">
        <f>IF(Data!F498="failed",Data!N498,"")</f>
        <v>1</v>
      </c>
    </row>
    <row r="160" spans="1:5" x14ac:dyDescent="0.25">
      <c r="A160" s="16">
        <f>IF(Data!F279="successful",Data!A279,"")</f>
        <v>277</v>
      </c>
      <c r="B160" s="16">
        <f>IF(Data!F279="successful",Data!N279,"")</f>
        <v>951</v>
      </c>
      <c r="D160" s="16">
        <f>IF(Data!F499="failed",Data!A499,"")</f>
        <v>497</v>
      </c>
      <c r="E160" s="16">
        <f>IF(Data!F499="failed",Data!N499,"")</f>
        <v>3</v>
      </c>
    </row>
    <row r="161" spans="1:5" x14ac:dyDescent="0.25">
      <c r="A161" s="16">
        <f>IF(Data!F280="successful",Data!A280,"")</f>
        <v>278</v>
      </c>
      <c r="B161" s="16">
        <f>IF(Data!F280="successful",Data!N280,"")</f>
        <v>415</v>
      </c>
      <c r="D161" s="16">
        <f>IF(Data!F500="failed",Data!A500,"")</f>
        <v>498</v>
      </c>
      <c r="E161" s="16">
        <f>IF(Data!F500="failed",Data!N500,"")</f>
        <v>22</v>
      </c>
    </row>
    <row r="162" spans="1:5" x14ac:dyDescent="0.25">
      <c r="A162" s="16">
        <f>IF(Data!F281="successful",Data!A281,"")</f>
        <v>279</v>
      </c>
      <c r="B162" s="16">
        <f>IF(Data!F281="successful",Data!N281,"")</f>
        <v>305</v>
      </c>
      <c r="D162" s="16">
        <f>IF(Data!F501="failed",Data!A501,"")</f>
        <v>499</v>
      </c>
      <c r="E162" s="16">
        <f>IF(Data!F501="failed",Data!N501,"")</f>
        <v>26</v>
      </c>
    </row>
    <row r="163" spans="1:5" x14ac:dyDescent="0.25">
      <c r="A163" s="16">
        <f>IF(Data!F282="successful",Data!A282,"")</f>
        <v>280</v>
      </c>
      <c r="B163" s="16">
        <f>IF(Data!F282="successful",Data!N282,"")</f>
        <v>2139</v>
      </c>
      <c r="D163" s="16">
        <f>IF(Data!F502="failed",Data!A502,"")</f>
        <v>500</v>
      </c>
      <c r="E163" s="16">
        <f>IF(Data!F502="failed",Data!N502,"")</f>
        <v>4</v>
      </c>
    </row>
    <row r="164" spans="1:5" x14ac:dyDescent="0.25">
      <c r="A164" s="16">
        <f>IF(Data!F283="successful",Data!A283,"")</f>
        <v>281</v>
      </c>
      <c r="B164" s="16">
        <f>IF(Data!F283="successful",Data!N283,"")</f>
        <v>79</v>
      </c>
      <c r="D164" s="16">
        <f>IF(Data!F503="failed",Data!A503,"")</f>
        <v>501</v>
      </c>
      <c r="E164" s="16">
        <f>IF(Data!F503="failed",Data!N503,"")</f>
        <v>0</v>
      </c>
    </row>
    <row r="165" spans="1:5" x14ac:dyDescent="0.25">
      <c r="A165" s="16">
        <f>IF(Data!F284="successful",Data!A284,"")</f>
        <v>282</v>
      </c>
      <c r="B165" s="16">
        <f>IF(Data!F284="successful",Data!N284,"")</f>
        <v>179</v>
      </c>
      <c r="D165" s="16">
        <f>IF(Data!F504="failed",Data!A504,"")</f>
        <v>502</v>
      </c>
      <c r="E165" s="16">
        <f>IF(Data!F504="failed",Data!N504,"")</f>
        <v>4</v>
      </c>
    </row>
    <row r="166" spans="1:5" x14ac:dyDescent="0.25">
      <c r="A166" s="16">
        <f>IF(Data!F285="successful",Data!A285,"")</f>
        <v>283</v>
      </c>
      <c r="B166" s="16">
        <f>IF(Data!F285="successful",Data!N285,"")</f>
        <v>202</v>
      </c>
      <c r="D166" s="16">
        <f>IF(Data!F505="failed",Data!A505,"")</f>
        <v>503</v>
      </c>
      <c r="E166" s="16">
        <f>IF(Data!F505="failed",Data!N505,"")</f>
        <v>9</v>
      </c>
    </row>
    <row r="167" spans="1:5" x14ac:dyDescent="0.25">
      <c r="A167" s="16">
        <f>IF(Data!F286="successful",Data!A286,"")</f>
        <v>284</v>
      </c>
      <c r="B167" s="16">
        <f>IF(Data!F286="successful",Data!N286,"")</f>
        <v>760</v>
      </c>
      <c r="D167" s="16">
        <f>IF(Data!F506="failed",Data!A506,"")</f>
        <v>504</v>
      </c>
      <c r="E167" s="16">
        <f>IF(Data!F506="failed",Data!N506,"")</f>
        <v>5</v>
      </c>
    </row>
    <row r="168" spans="1:5" x14ac:dyDescent="0.25">
      <c r="A168" s="16">
        <f>IF(Data!F287="successful",Data!A287,"")</f>
        <v>285</v>
      </c>
      <c r="B168" s="16">
        <f>IF(Data!F287="successful",Data!N287,"")</f>
        <v>563</v>
      </c>
      <c r="D168" s="16">
        <f>IF(Data!F507="failed",Data!A507,"")</f>
        <v>505</v>
      </c>
      <c r="E168" s="16">
        <f>IF(Data!F507="failed",Data!N507,"")</f>
        <v>14</v>
      </c>
    </row>
    <row r="169" spans="1:5" x14ac:dyDescent="0.25">
      <c r="A169" s="16">
        <f>IF(Data!F288="successful",Data!A288,"")</f>
        <v>286</v>
      </c>
      <c r="B169" s="16">
        <f>IF(Data!F288="successful",Data!N288,"")</f>
        <v>135</v>
      </c>
      <c r="D169" s="16">
        <f>IF(Data!F508="failed",Data!A508,"")</f>
        <v>506</v>
      </c>
      <c r="E169" s="16">
        <f>IF(Data!F508="failed",Data!N508,"")</f>
        <v>1</v>
      </c>
    </row>
    <row r="170" spans="1:5" x14ac:dyDescent="0.25">
      <c r="A170" s="16">
        <f>IF(Data!F289="successful",Data!A289,"")</f>
        <v>287</v>
      </c>
      <c r="B170" s="16">
        <f>IF(Data!F289="successful",Data!N289,"")</f>
        <v>290</v>
      </c>
      <c r="D170" s="16">
        <f>IF(Data!F509="failed",Data!A509,"")</f>
        <v>507</v>
      </c>
      <c r="E170" s="16">
        <f>IF(Data!F509="failed",Data!N509,"")</f>
        <v>10</v>
      </c>
    </row>
    <row r="171" spans="1:5" x14ac:dyDescent="0.25">
      <c r="A171" s="16">
        <f>IF(Data!F290="successful",Data!A290,"")</f>
        <v>288</v>
      </c>
      <c r="B171" s="16">
        <f>IF(Data!F290="successful",Data!N290,"")</f>
        <v>447</v>
      </c>
      <c r="D171" s="16">
        <f>IF(Data!F510="failed",Data!A510,"")</f>
        <v>508</v>
      </c>
      <c r="E171" s="16">
        <f>IF(Data!F510="failed",Data!N510,"")</f>
        <v>3</v>
      </c>
    </row>
    <row r="172" spans="1:5" x14ac:dyDescent="0.25">
      <c r="A172" s="16">
        <f>IF(Data!F291="successful",Data!A291,"")</f>
        <v>289</v>
      </c>
      <c r="B172" s="16">
        <f>IF(Data!F291="successful",Data!N291,"")</f>
        <v>232</v>
      </c>
      <c r="D172" s="16">
        <f>IF(Data!F511="failed",Data!A511,"")</f>
        <v>509</v>
      </c>
      <c r="E172" s="16">
        <f>IF(Data!F511="failed",Data!N511,"")</f>
        <v>1</v>
      </c>
    </row>
    <row r="173" spans="1:5" x14ac:dyDescent="0.25">
      <c r="A173" s="16">
        <f>IF(Data!F292="successful",Data!A292,"")</f>
        <v>290</v>
      </c>
      <c r="B173" s="16">
        <f>IF(Data!F292="successful",Data!N292,"")</f>
        <v>168</v>
      </c>
      <c r="D173" s="16">
        <f>IF(Data!F512="failed",Data!A512,"")</f>
        <v>510</v>
      </c>
      <c r="E173" s="16">
        <f>IF(Data!F512="failed",Data!N512,"")</f>
        <v>0</v>
      </c>
    </row>
    <row r="174" spans="1:5" x14ac:dyDescent="0.25">
      <c r="A174" s="16">
        <f>IF(Data!F293="successful",Data!A293,"")</f>
        <v>291</v>
      </c>
      <c r="B174" s="16">
        <f>IF(Data!F293="successful",Data!N293,"")</f>
        <v>128</v>
      </c>
      <c r="D174" s="16">
        <f>IF(Data!F513="failed",Data!A513,"")</f>
        <v>511</v>
      </c>
      <c r="E174" s="16">
        <f>IF(Data!F513="failed",Data!N513,"")</f>
        <v>5</v>
      </c>
    </row>
    <row r="175" spans="1:5" x14ac:dyDescent="0.25">
      <c r="A175" s="16">
        <f>IF(Data!F294="successful",Data!A294,"")</f>
        <v>292</v>
      </c>
      <c r="B175" s="16">
        <f>IF(Data!F294="successful",Data!N294,"")</f>
        <v>493</v>
      </c>
      <c r="D175" s="16">
        <f>IF(Data!F514="failed",Data!A514,"")</f>
        <v>512</v>
      </c>
      <c r="E175" s="16">
        <f>IF(Data!F514="failed",Data!N514,"")</f>
        <v>2</v>
      </c>
    </row>
    <row r="176" spans="1:5" x14ac:dyDescent="0.25">
      <c r="A176" s="16">
        <f>IF(Data!F295="successful",Data!A295,"")</f>
        <v>293</v>
      </c>
      <c r="B176" s="16">
        <f>IF(Data!F295="successful",Data!N295,"")</f>
        <v>131</v>
      </c>
      <c r="D176" s="16">
        <f>IF(Data!F515="failed",Data!A515,"")</f>
        <v>513</v>
      </c>
      <c r="E176" s="16">
        <f>IF(Data!F515="failed",Data!N515,"")</f>
        <v>68</v>
      </c>
    </row>
    <row r="177" spans="1:5" x14ac:dyDescent="0.25">
      <c r="A177" s="16">
        <f>IF(Data!F296="successful",Data!A296,"")</f>
        <v>294</v>
      </c>
      <c r="B177" s="16">
        <f>IF(Data!F296="successful",Data!N296,"")</f>
        <v>50</v>
      </c>
      <c r="D177" s="16">
        <f>IF(Data!F516="failed",Data!A516,"")</f>
        <v>514</v>
      </c>
      <c r="E177" s="16">
        <f>IF(Data!F516="failed",Data!N516,"")</f>
        <v>3</v>
      </c>
    </row>
    <row r="178" spans="1:5" x14ac:dyDescent="0.25">
      <c r="A178" s="16">
        <f>IF(Data!F297="successful",Data!A297,"")</f>
        <v>295</v>
      </c>
      <c r="B178" s="16">
        <f>IF(Data!F297="successful",Data!N297,"")</f>
        <v>665</v>
      </c>
      <c r="D178" s="16">
        <f>IF(Data!F517="failed",Data!A517,"")</f>
        <v>515</v>
      </c>
      <c r="E178" s="16">
        <f>IF(Data!F517="failed",Data!N517,"")</f>
        <v>34</v>
      </c>
    </row>
    <row r="179" spans="1:5" x14ac:dyDescent="0.25">
      <c r="A179" s="16">
        <f>IF(Data!F298="successful",Data!A298,"")</f>
        <v>296</v>
      </c>
      <c r="B179" s="16">
        <f>IF(Data!F298="successful",Data!N298,"")</f>
        <v>129</v>
      </c>
      <c r="D179" s="16">
        <f>IF(Data!F518="failed",Data!A518,"")</f>
        <v>516</v>
      </c>
      <c r="E179" s="16">
        <f>IF(Data!F518="failed",Data!N518,"")</f>
        <v>0</v>
      </c>
    </row>
    <row r="180" spans="1:5" x14ac:dyDescent="0.25">
      <c r="A180" s="16">
        <f>IF(Data!F299="successful",Data!A299,"")</f>
        <v>297</v>
      </c>
      <c r="B180" s="16">
        <f>IF(Data!F299="successful",Data!N299,"")</f>
        <v>142</v>
      </c>
      <c r="D180" s="16">
        <f>IF(Data!F519="failed",Data!A519,"")</f>
        <v>517</v>
      </c>
      <c r="E180" s="16">
        <f>IF(Data!F519="failed",Data!N519,"")</f>
        <v>3</v>
      </c>
    </row>
    <row r="181" spans="1:5" x14ac:dyDescent="0.25">
      <c r="A181" s="16">
        <f>IF(Data!F300="successful",Data!A300,"")</f>
        <v>298</v>
      </c>
      <c r="B181" s="16">
        <f>IF(Data!F300="successful",Data!N300,"")</f>
        <v>2436</v>
      </c>
      <c r="D181" s="16">
        <f>IF(Data!F520="failed",Data!A520,"")</f>
        <v>518</v>
      </c>
      <c r="E181" s="16">
        <f>IF(Data!F520="failed",Data!N520,"")</f>
        <v>0</v>
      </c>
    </row>
    <row r="182" spans="1:5" x14ac:dyDescent="0.25">
      <c r="A182" s="16">
        <f>IF(Data!F301="successful",Data!A301,"")</f>
        <v>299</v>
      </c>
      <c r="B182" s="16">
        <f>IF(Data!F301="successful",Data!N301,"")</f>
        <v>244</v>
      </c>
      <c r="D182" s="16">
        <f>IF(Data!F521="failed",Data!A521,"")</f>
        <v>519</v>
      </c>
      <c r="E182" s="16">
        <f>IF(Data!F521="failed",Data!N521,"")</f>
        <v>70</v>
      </c>
    </row>
    <row r="183" spans="1:5" x14ac:dyDescent="0.25">
      <c r="A183" s="16">
        <f>IF(Data!F302="successful",Data!A302,"")</f>
        <v>300</v>
      </c>
      <c r="B183" s="16">
        <f>IF(Data!F302="successful",Data!N302,"")</f>
        <v>298</v>
      </c>
      <c r="D183" s="16">
        <f>IF(Data!F542="failed",Data!A542,"")</f>
        <v>540</v>
      </c>
      <c r="E183" s="16">
        <f>IF(Data!F542="failed",Data!N542,"")</f>
        <v>1</v>
      </c>
    </row>
    <row r="184" spans="1:5" x14ac:dyDescent="0.25">
      <c r="A184" s="16">
        <f>IF(Data!F303="successful",Data!A303,"")</f>
        <v>301</v>
      </c>
      <c r="B184" s="16">
        <f>IF(Data!F303="successful",Data!N303,"")</f>
        <v>251</v>
      </c>
      <c r="D184" s="16">
        <f>IF(Data!F543="failed",Data!A543,"")</f>
        <v>541</v>
      </c>
      <c r="E184" s="16">
        <f>IF(Data!F543="failed",Data!N543,"")</f>
        <v>1</v>
      </c>
    </row>
    <row r="185" spans="1:5" x14ac:dyDescent="0.25">
      <c r="A185" s="16">
        <f>IF(Data!F304="successful",Data!A304,"")</f>
        <v>302</v>
      </c>
      <c r="B185" s="16">
        <f>IF(Data!F304="successful",Data!N304,"")</f>
        <v>108</v>
      </c>
      <c r="D185" s="16">
        <f>IF(Data!F544="failed",Data!A544,"")</f>
        <v>542</v>
      </c>
      <c r="E185" s="16">
        <f>IF(Data!F544="failed",Data!N544,"")</f>
        <v>1</v>
      </c>
    </row>
    <row r="186" spans="1:5" x14ac:dyDescent="0.25">
      <c r="A186" s="16">
        <f>IF(Data!F305="successful",Data!A305,"")</f>
        <v>303</v>
      </c>
      <c r="B186" s="16">
        <f>IF(Data!F305="successful",Data!N305,"")</f>
        <v>82</v>
      </c>
      <c r="D186" s="16">
        <f>IF(Data!F545="failed",Data!A545,"")</f>
        <v>543</v>
      </c>
      <c r="E186" s="16">
        <f>IF(Data!F545="failed",Data!N545,"")</f>
        <v>2</v>
      </c>
    </row>
    <row r="187" spans="1:5" x14ac:dyDescent="0.25">
      <c r="A187" s="16">
        <f>IF(Data!F306="successful",Data!A306,"")</f>
        <v>304</v>
      </c>
      <c r="B187" s="16">
        <f>IF(Data!F306="successful",Data!N306,"")</f>
        <v>74</v>
      </c>
      <c r="D187" s="16">
        <f>IF(Data!F546="failed",Data!A546,"")</f>
        <v>544</v>
      </c>
      <c r="E187" s="16">
        <f>IF(Data!F546="failed",Data!N546,"")</f>
        <v>2</v>
      </c>
    </row>
    <row r="188" spans="1:5" x14ac:dyDescent="0.25">
      <c r="A188" s="16">
        <f>IF(Data!F307="successful",Data!A307,"")</f>
        <v>305</v>
      </c>
      <c r="B188" s="16">
        <f>IF(Data!F307="successful",Data!N307,"")</f>
        <v>189</v>
      </c>
      <c r="D188" s="16">
        <f>IF(Data!F547="failed",Data!A547,"")</f>
        <v>545</v>
      </c>
      <c r="E188" s="16">
        <f>IF(Data!F547="failed",Data!N547,"")</f>
        <v>34</v>
      </c>
    </row>
    <row r="189" spans="1:5" x14ac:dyDescent="0.25">
      <c r="A189" s="16">
        <f>IF(Data!F308="successful",Data!A308,"")</f>
        <v>306</v>
      </c>
      <c r="B189" s="16">
        <f>IF(Data!F308="successful",Data!N308,"")</f>
        <v>80</v>
      </c>
      <c r="D189" s="16">
        <f>IF(Data!F548="failed",Data!A548,"")</f>
        <v>546</v>
      </c>
      <c r="E189" s="16">
        <f>IF(Data!F548="failed",Data!N548,"")</f>
        <v>2</v>
      </c>
    </row>
    <row r="190" spans="1:5" x14ac:dyDescent="0.25">
      <c r="A190" s="16">
        <f>IF(Data!F309="successful",Data!A309,"")</f>
        <v>307</v>
      </c>
      <c r="B190" s="16">
        <f>IF(Data!F309="successful",Data!N309,"")</f>
        <v>576</v>
      </c>
      <c r="D190" s="16">
        <f>IF(Data!F549="failed",Data!A549,"")</f>
        <v>547</v>
      </c>
      <c r="E190" s="16">
        <f>IF(Data!F549="failed",Data!N549,"")</f>
        <v>0</v>
      </c>
    </row>
    <row r="191" spans="1:5" x14ac:dyDescent="0.25">
      <c r="A191" s="16">
        <f>IF(Data!F310="successful",Data!A310,"")</f>
        <v>308</v>
      </c>
      <c r="B191" s="16">
        <f>IF(Data!F310="successful",Data!N310,"")</f>
        <v>202</v>
      </c>
      <c r="D191" s="16">
        <f>IF(Data!F550="failed",Data!A550,"")</f>
        <v>548</v>
      </c>
      <c r="E191" s="16">
        <f>IF(Data!F550="failed",Data!N550,"")</f>
        <v>1</v>
      </c>
    </row>
    <row r="192" spans="1:5" x14ac:dyDescent="0.25">
      <c r="A192" s="16">
        <f>IF(Data!F311="successful",Data!A311,"")</f>
        <v>309</v>
      </c>
      <c r="B192" s="16">
        <f>IF(Data!F311="successful",Data!N311,"")</f>
        <v>238</v>
      </c>
      <c r="D192" s="16">
        <f>IF(Data!F551="failed",Data!A551,"")</f>
        <v>549</v>
      </c>
      <c r="E192" s="16">
        <f>IF(Data!F551="failed",Data!N551,"")</f>
        <v>8</v>
      </c>
    </row>
    <row r="193" spans="1:5" x14ac:dyDescent="0.25">
      <c r="A193" s="16">
        <f>IF(Data!F312="successful",Data!A312,"")</f>
        <v>310</v>
      </c>
      <c r="B193" s="16">
        <f>IF(Data!F312="successful",Data!N312,"")</f>
        <v>36</v>
      </c>
      <c r="D193" s="16">
        <f>IF(Data!F552="failed",Data!A552,"")</f>
        <v>550</v>
      </c>
      <c r="E193" s="16">
        <f>IF(Data!F552="failed",Data!N552,"")</f>
        <v>4</v>
      </c>
    </row>
    <row r="194" spans="1:5" x14ac:dyDescent="0.25">
      <c r="A194" s="16">
        <f>IF(Data!F313="successful",Data!A313,"")</f>
        <v>311</v>
      </c>
      <c r="B194" s="16">
        <f>IF(Data!F313="successful",Data!N313,"")</f>
        <v>150</v>
      </c>
      <c r="D194" s="16">
        <f>IF(Data!F553="failed",Data!A553,"")</f>
        <v>551</v>
      </c>
      <c r="E194" s="16">
        <f>IF(Data!F553="failed",Data!N553,"")</f>
        <v>28</v>
      </c>
    </row>
    <row r="195" spans="1:5" x14ac:dyDescent="0.25">
      <c r="A195" s="16">
        <f>IF(Data!F314="successful",Data!A314,"")</f>
        <v>312</v>
      </c>
      <c r="B195" s="16">
        <f>IF(Data!F314="successful",Data!N314,"")</f>
        <v>146</v>
      </c>
      <c r="D195" s="16">
        <f>IF(Data!F554="failed",Data!A554,"")</f>
        <v>552</v>
      </c>
      <c r="E195" s="16">
        <f>IF(Data!F554="failed",Data!N554,"")</f>
        <v>0</v>
      </c>
    </row>
    <row r="196" spans="1:5" x14ac:dyDescent="0.25">
      <c r="A196" s="16">
        <f>IF(Data!F315="successful",Data!A315,"")</f>
        <v>313</v>
      </c>
      <c r="B196" s="16">
        <f>IF(Data!F315="successful",Data!N315,"")</f>
        <v>222</v>
      </c>
      <c r="D196" s="16">
        <f>IF(Data!F555="failed",Data!A555,"")</f>
        <v>553</v>
      </c>
      <c r="E196" s="16">
        <f>IF(Data!F555="failed",Data!N555,"")</f>
        <v>6</v>
      </c>
    </row>
    <row r="197" spans="1:5" x14ac:dyDescent="0.25">
      <c r="A197" s="16">
        <f>IF(Data!F316="successful",Data!A316,"")</f>
        <v>314</v>
      </c>
      <c r="B197" s="16">
        <f>IF(Data!F316="successful",Data!N316,"")</f>
        <v>120</v>
      </c>
      <c r="D197" s="16">
        <f>IF(Data!F556="failed",Data!A556,"")</f>
        <v>554</v>
      </c>
      <c r="E197" s="16">
        <f>IF(Data!F556="failed",Data!N556,"")</f>
        <v>22</v>
      </c>
    </row>
    <row r="198" spans="1:5" x14ac:dyDescent="0.25">
      <c r="A198" s="16">
        <f>IF(Data!F317="successful",Data!A317,"")</f>
        <v>315</v>
      </c>
      <c r="B198" s="16">
        <f>IF(Data!F317="successful",Data!N317,"")</f>
        <v>126</v>
      </c>
      <c r="D198" s="16">
        <f>IF(Data!F557="failed",Data!A557,"")</f>
        <v>555</v>
      </c>
      <c r="E198" s="16">
        <f>IF(Data!F557="failed",Data!N557,"")</f>
        <v>0</v>
      </c>
    </row>
    <row r="199" spans="1:5" x14ac:dyDescent="0.25">
      <c r="A199" s="16">
        <f>IF(Data!F318="successful",Data!A318,"")</f>
        <v>316</v>
      </c>
      <c r="B199" s="16">
        <f>IF(Data!F318="successful",Data!N318,"")</f>
        <v>158</v>
      </c>
      <c r="D199" s="16">
        <f>IF(Data!F558="failed",Data!A558,"")</f>
        <v>556</v>
      </c>
      <c r="E199" s="16">
        <f>IF(Data!F558="failed",Data!N558,"")</f>
        <v>1</v>
      </c>
    </row>
    <row r="200" spans="1:5" x14ac:dyDescent="0.25">
      <c r="A200" s="16">
        <f>IF(Data!F319="successful",Data!A319,"")</f>
        <v>317</v>
      </c>
      <c r="B200" s="16">
        <f>IF(Data!F319="successful",Data!N319,"")</f>
        <v>316</v>
      </c>
      <c r="D200" s="16">
        <f>IF(Data!F559="failed",Data!A559,"")</f>
        <v>557</v>
      </c>
      <c r="E200" s="16">
        <f>IF(Data!F559="failed",Data!N559,"")</f>
        <v>20</v>
      </c>
    </row>
    <row r="201" spans="1:5" x14ac:dyDescent="0.25">
      <c r="A201" s="16">
        <f>IF(Data!F320="successful",Data!A320,"")</f>
        <v>318</v>
      </c>
      <c r="B201" s="16">
        <f>IF(Data!F320="successful",Data!N320,"")</f>
        <v>284</v>
      </c>
      <c r="D201" s="16">
        <f>IF(Data!F560="failed",Data!A560,"")</f>
        <v>558</v>
      </c>
      <c r="E201" s="16">
        <f>IF(Data!F560="failed",Data!N560,"")</f>
        <v>0</v>
      </c>
    </row>
    <row r="202" spans="1:5" x14ac:dyDescent="0.25">
      <c r="A202" s="16">
        <f>IF(Data!F321="successful",Data!A321,"")</f>
        <v>319</v>
      </c>
      <c r="B202" s="16">
        <f>IF(Data!F321="successful",Data!N321,"")</f>
        <v>51</v>
      </c>
      <c r="D202" s="16">
        <f>IF(Data!F561="failed",Data!A561,"")</f>
        <v>559</v>
      </c>
      <c r="E202" s="16">
        <f>IF(Data!F561="failed",Data!N561,"")</f>
        <v>1</v>
      </c>
    </row>
    <row r="203" spans="1:5" x14ac:dyDescent="0.25">
      <c r="A203" s="16">
        <f>IF(Data!F322="successful",Data!A322,"")</f>
        <v>320</v>
      </c>
      <c r="B203" s="16">
        <f>IF(Data!F322="successful",Data!N322,"")</f>
        <v>158</v>
      </c>
      <c r="D203" s="16">
        <f>IF(Data!F562="failed",Data!A562,"")</f>
        <v>560</v>
      </c>
      <c r="E203" s="16">
        <f>IF(Data!F562="failed",Data!N562,"")</f>
        <v>3</v>
      </c>
    </row>
    <row r="204" spans="1:5" x14ac:dyDescent="0.25">
      <c r="A204" s="16">
        <f>IF(Data!F323="successful",Data!A323,"")</f>
        <v>321</v>
      </c>
      <c r="B204" s="16">
        <f>IF(Data!F323="successful",Data!N323,"")</f>
        <v>337</v>
      </c>
      <c r="D204" s="16">
        <f>IF(Data!F563="failed",Data!A563,"")</f>
        <v>561</v>
      </c>
      <c r="E204" s="16">
        <f>IF(Data!F563="failed",Data!N563,"")</f>
        <v>2</v>
      </c>
    </row>
    <row r="205" spans="1:5" x14ac:dyDescent="0.25">
      <c r="A205" s="16">
        <f>IF(Data!F324="successful",Data!A324,"")</f>
        <v>322</v>
      </c>
      <c r="B205" s="16">
        <f>IF(Data!F324="successful",Data!N324,"")</f>
        <v>186</v>
      </c>
      <c r="D205" s="16">
        <f>IF(Data!F564="failed",Data!A564,"")</f>
        <v>562</v>
      </c>
      <c r="E205" s="16">
        <f>IF(Data!F564="failed",Data!N564,"")</f>
        <v>0</v>
      </c>
    </row>
    <row r="206" spans="1:5" x14ac:dyDescent="0.25">
      <c r="A206" s="16">
        <f>IF(Data!F325="successful",Data!A325,"")</f>
        <v>323</v>
      </c>
      <c r="B206" s="16">
        <f>IF(Data!F325="successful",Data!N325,"")</f>
        <v>58</v>
      </c>
      <c r="D206" s="16">
        <f>IF(Data!F565="failed",Data!A565,"")</f>
        <v>563</v>
      </c>
      <c r="E206" s="16">
        <f>IF(Data!F565="failed",Data!N565,"")</f>
        <v>2</v>
      </c>
    </row>
    <row r="207" spans="1:5" x14ac:dyDescent="0.25">
      <c r="A207" s="16">
        <f>IF(Data!F326="successful",Data!A326,"")</f>
        <v>324</v>
      </c>
      <c r="B207" s="16">
        <f>IF(Data!F326="successful",Data!N326,"")</f>
        <v>82</v>
      </c>
      <c r="D207" s="16">
        <f>IF(Data!F566="failed",Data!A566,"")</f>
        <v>564</v>
      </c>
      <c r="E207" s="16">
        <f>IF(Data!F566="failed",Data!N566,"")</f>
        <v>1</v>
      </c>
    </row>
    <row r="208" spans="1:5" x14ac:dyDescent="0.25">
      <c r="A208" s="16">
        <f>IF(Data!F327="successful",Data!A327,"")</f>
        <v>325</v>
      </c>
      <c r="B208" s="16">
        <f>IF(Data!F327="successful",Data!N327,"")</f>
        <v>736</v>
      </c>
      <c r="D208" s="16">
        <f>IF(Data!F567="failed",Data!A567,"")</f>
        <v>565</v>
      </c>
      <c r="E208" s="16">
        <f>IF(Data!F567="failed",Data!N567,"")</f>
        <v>0</v>
      </c>
    </row>
    <row r="209" spans="1:5" x14ac:dyDescent="0.25">
      <c r="A209" s="16">
        <f>IF(Data!F328="successful",Data!A328,"")</f>
        <v>326</v>
      </c>
      <c r="B209" s="16">
        <f>IF(Data!F328="successful",Data!N328,"")</f>
        <v>1151</v>
      </c>
      <c r="D209" s="16">
        <f>IF(Data!F568="failed",Data!A568,"")</f>
        <v>566</v>
      </c>
      <c r="E209" s="16">
        <f>IF(Data!F568="failed",Data!N568,"")</f>
        <v>1</v>
      </c>
    </row>
    <row r="210" spans="1:5" x14ac:dyDescent="0.25">
      <c r="A210" s="16">
        <f>IF(Data!F329="successful",Data!A329,"")</f>
        <v>327</v>
      </c>
      <c r="B210" s="16">
        <f>IF(Data!F329="successful",Data!N329,"")</f>
        <v>34</v>
      </c>
      <c r="D210" s="16">
        <f>IF(Data!F569="failed",Data!A569,"")</f>
        <v>567</v>
      </c>
      <c r="E210" s="16">
        <f>IF(Data!F569="failed",Data!N569,"")</f>
        <v>0</v>
      </c>
    </row>
    <row r="211" spans="1:5" x14ac:dyDescent="0.25">
      <c r="A211" s="16">
        <f>IF(Data!F330="successful",Data!A330,"")</f>
        <v>328</v>
      </c>
      <c r="B211" s="16">
        <f>IF(Data!F330="successful",Data!N330,"")</f>
        <v>498</v>
      </c>
      <c r="D211" s="16">
        <f>IF(Data!F570="failed",Data!A570,"")</f>
        <v>568</v>
      </c>
      <c r="E211" s="16">
        <f>IF(Data!F570="failed",Data!N570,"")</f>
        <v>5</v>
      </c>
    </row>
    <row r="212" spans="1:5" x14ac:dyDescent="0.25">
      <c r="A212" s="16">
        <f>IF(Data!F331="successful",Data!A331,"")</f>
        <v>329</v>
      </c>
      <c r="B212" s="16">
        <f>IF(Data!F331="successful",Data!N331,"")</f>
        <v>167</v>
      </c>
      <c r="D212" s="16">
        <f>IF(Data!F571="failed",Data!A571,"")</f>
        <v>569</v>
      </c>
      <c r="E212" s="16">
        <f>IF(Data!F571="failed",Data!N571,"")</f>
        <v>1</v>
      </c>
    </row>
    <row r="213" spans="1:5" x14ac:dyDescent="0.25">
      <c r="A213" s="16">
        <f>IF(Data!F332="successful",Data!A332,"")</f>
        <v>330</v>
      </c>
      <c r="B213" s="16">
        <f>IF(Data!F332="successful",Data!N332,"")</f>
        <v>340</v>
      </c>
      <c r="D213" s="16">
        <f>IF(Data!F572="failed",Data!A572,"")</f>
        <v>570</v>
      </c>
      <c r="E213" s="16">
        <f>IF(Data!F572="failed",Data!N572,"")</f>
        <v>1</v>
      </c>
    </row>
    <row r="214" spans="1:5" x14ac:dyDescent="0.25">
      <c r="A214" s="16">
        <f>IF(Data!F333="successful",Data!A333,"")</f>
        <v>331</v>
      </c>
      <c r="B214" s="16">
        <f>IF(Data!F333="successful",Data!N333,"")</f>
        <v>438</v>
      </c>
      <c r="D214" s="16">
        <f>IF(Data!F573="failed",Data!A573,"")</f>
        <v>571</v>
      </c>
      <c r="E214" s="16">
        <f>IF(Data!F573="failed",Data!N573,"")</f>
        <v>2</v>
      </c>
    </row>
    <row r="215" spans="1:5" x14ac:dyDescent="0.25">
      <c r="A215" s="16">
        <f>IF(Data!F334="successful",Data!A334,"")</f>
        <v>332</v>
      </c>
      <c r="B215" s="16">
        <f>IF(Data!F334="successful",Data!N334,"")</f>
        <v>555</v>
      </c>
      <c r="D215" s="16">
        <f>IF(Data!F574="failed",Data!A574,"")</f>
        <v>572</v>
      </c>
      <c r="E215" s="16">
        <f>IF(Data!F574="failed",Data!N574,"")</f>
        <v>0</v>
      </c>
    </row>
    <row r="216" spans="1:5" x14ac:dyDescent="0.25">
      <c r="A216" s="16">
        <f>IF(Data!F335="successful",Data!A335,"")</f>
        <v>333</v>
      </c>
      <c r="B216" s="16">
        <f>IF(Data!F335="successful",Data!N335,"")</f>
        <v>266</v>
      </c>
      <c r="D216" s="16">
        <f>IF(Data!F575="failed",Data!A575,"")</f>
        <v>573</v>
      </c>
      <c r="E216" s="16">
        <f>IF(Data!F575="failed",Data!N575,"")</f>
        <v>9</v>
      </c>
    </row>
    <row r="217" spans="1:5" x14ac:dyDescent="0.25">
      <c r="A217" s="16">
        <f>IF(Data!F336="successful",Data!A336,"")</f>
        <v>334</v>
      </c>
      <c r="B217" s="16">
        <f>IF(Data!F336="successful",Data!N336,"")</f>
        <v>69</v>
      </c>
      <c r="D217" s="16">
        <f>IF(Data!F576="failed",Data!A576,"")</f>
        <v>574</v>
      </c>
      <c r="E217" s="16">
        <f>IF(Data!F576="failed",Data!N576,"")</f>
        <v>4</v>
      </c>
    </row>
    <row r="218" spans="1:5" x14ac:dyDescent="0.25">
      <c r="A218" s="16">
        <f>IF(Data!F337="successful",Data!A337,"")</f>
        <v>335</v>
      </c>
      <c r="B218" s="16">
        <f>IF(Data!F337="successful",Data!N337,"")</f>
        <v>80</v>
      </c>
      <c r="D218" s="16">
        <f>IF(Data!F577="failed",Data!A577,"")</f>
        <v>575</v>
      </c>
      <c r="E218" s="16">
        <f>IF(Data!F577="failed",Data!N577,"")</f>
        <v>4</v>
      </c>
    </row>
    <row r="219" spans="1:5" x14ac:dyDescent="0.25">
      <c r="A219" s="16">
        <f>IF(Data!F338="successful",Data!A338,"")</f>
        <v>336</v>
      </c>
      <c r="B219" s="16">
        <f>IF(Data!F338="successful",Data!N338,"")</f>
        <v>493</v>
      </c>
      <c r="D219" s="16">
        <f>IF(Data!F578="failed",Data!A578,"")</f>
        <v>576</v>
      </c>
      <c r="E219" s="16">
        <f>IF(Data!F578="failed",Data!N578,"")</f>
        <v>1</v>
      </c>
    </row>
    <row r="220" spans="1:5" x14ac:dyDescent="0.25">
      <c r="A220" s="16">
        <f>IF(Data!F339="successful",Data!A339,"")</f>
        <v>337</v>
      </c>
      <c r="B220" s="16">
        <f>IF(Data!F339="successful",Data!N339,"")</f>
        <v>31</v>
      </c>
      <c r="D220" s="16">
        <f>IF(Data!F579="failed",Data!A579,"")</f>
        <v>577</v>
      </c>
      <c r="E220" s="16">
        <f>IF(Data!F579="failed",Data!N579,"")</f>
        <v>1</v>
      </c>
    </row>
    <row r="221" spans="1:5" x14ac:dyDescent="0.25">
      <c r="A221" s="16">
        <f>IF(Data!F340="successful",Data!A340,"")</f>
        <v>338</v>
      </c>
      <c r="B221" s="16">
        <f>IF(Data!F340="successful",Data!N340,"")</f>
        <v>236</v>
      </c>
      <c r="D221" s="16">
        <f>IF(Data!F580="failed",Data!A580,"")</f>
        <v>578</v>
      </c>
      <c r="E221" s="16">
        <f>IF(Data!F580="failed",Data!N580,"")</f>
        <v>7</v>
      </c>
    </row>
    <row r="222" spans="1:5" x14ac:dyDescent="0.25">
      <c r="A222" s="16">
        <f>IF(Data!F341="successful",Data!A341,"")</f>
        <v>339</v>
      </c>
      <c r="B222" s="16">
        <f>IF(Data!F341="successful",Data!N341,"")</f>
        <v>89</v>
      </c>
      <c r="D222" s="16">
        <f>IF(Data!F581="failed",Data!A581,"")</f>
        <v>579</v>
      </c>
      <c r="E222" s="16">
        <f>IF(Data!F581="failed",Data!N581,"")</f>
        <v>5</v>
      </c>
    </row>
    <row r="223" spans="1:5" x14ac:dyDescent="0.25">
      <c r="A223" s="16">
        <f>IF(Data!F342="successful",Data!A342,"")</f>
        <v>340</v>
      </c>
      <c r="B223" s="16">
        <f>IF(Data!F342="successful",Data!N342,"")</f>
        <v>299</v>
      </c>
      <c r="D223" s="16">
        <f>IF(Data!F582="failed",Data!A582,"")</f>
        <v>580</v>
      </c>
      <c r="E223" s="16">
        <f>IF(Data!F582="failed",Data!N582,"")</f>
        <v>1</v>
      </c>
    </row>
    <row r="224" spans="1:5" x14ac:dyDescent="0.25">
      <c r="A224" s="16">
        <f>IF(Data!F343="successful",Data!A343,"")</f>
        <v>341</v>
      </c>
      <c r="B224" s="16">
        <f>IF(Data!F343="successful",Data!N343,"")</f>
        <v>55</v>
      </c>
      <c r="D224" s="16">
        <f>IF(Data!F583="failed",Data!A583,"")</f>
        <v>581</v>
      </c>
      <c r="E224" s="16">
        <f>IF(Data!F583="failed",Data!N583,"")</f>
        <v>0</v>
      </c>
    </row>
    <row r="225" spans="1:5" x14ac:dyDescent="0.25">
      <c r="A225" s="16">
        <f>IF(Data!F344="successful",Data!A344,"")</f>
        <v>342</v>
      </c>
      <c r="B225" s="16">
        <f>IF(Data!F344="successful",Data!N344,"")</f>
        <v>325</v>
      </c>
      <c r="D225" s="16">
        <f>IF(Data!F584="failed",Data!A584,"")</f>
        <v>582</v>
      </c>
      <c r="E225" s="16">
        <f>IF(Data!F584="failed",Data!N584,"")</f>
        <v>0</v>
      </c>
    </row>
    <row r="226" spans="1:5" x14ac:dyDescent="0.25">
      <c r="A226" s="16">
        <f>IF(Data!F345="successful",Data!A345,"")</f>
        <v>343</v>
      </c>
      <c r="B226" s="16">
        <f>IF(Data!F345="successful",Data!N345,"")</f>
        <v>524</v>
      </c>
      <c r="D226" s="16">
        <f>IF(Data!F585="failed",Data!A585,"")</f>
        <v>583</v>
      </c>
      <c r="E226" s="16">
        <f>IF(Data!F585="failed",Data!N585,"")</f>
        <v>1</v>
      </c>
    </row>
    <row r="227" spans="1:5" x14ac:dyDescent="0.25">
      <c r="A227" s="16">
        <f>IF(Data!F346="successful",Data!A346,"")</f>
        <v>344</v>
      </c>
      <c r="B227" s="16">
        <f>IF(Data!F346="successful",Data!N346,"")</f>
        <v>285</v>
      </c>
      <c r="D227" s="16">
        <f>IF(Data!F586="failed",Data!A586,"")</f>
        <v>584</v>
      </c>
      <c r="E227" s="16">
        <f>IF(Data!F586="failed",Data!N586,"")</f>
        <v>2</v>
      </c>
    </row>
    <row r="228" spans="1:5" x14ac:dyDescent="0.25">
      <c r="A228" s="16">
        <f>IF(Data!F347="successful",Data!A347,"")</f>
        <v>345</v>
      </c>
      <c r="B228" s="16">
        <f>IF(Data!F347="successful",Data!N347,"")</f>
        <v>179</v>
      </c>
      <c r="D228" s="16">
        <f>IF(Data!F587="failed",Data!A587,"")</f>
        <v>585</v>
      </c>
      <c r="E228" s="16">
        <f>IF(Data!F587="failed",Data!N587,"")</f>
        <v>0</v>
      </c>
    </row>
    <row r="229" spans="1:5" x14ac:dyDescent="0.25">
      <c r="A229" s="16">
        <f>IF(Data!F348="successful",Data!A348,"")</f>
        <v>346</v>
      </c>
      <c r="B229" s="16">
        <f>IF(Data!F348="successful",Data!N348,"")</f>
        <v>188</v>
      </c>
      <c r="D229" s="16">
        <f>IF(Data!F588="failed",Data!A588,"")</f>
        <v>586</v>
      </c>
      <c r="E229" s="16">
        <f>IF(Data!F588="failed",Data!N588,"")</f>
        <v>4</v>
      </c>
    </row>
    <row r="230" spans="1:5" x14ac:dyDescent="0.25">
      <c r="A230" s="16">
        <f>IF(Data!F349="successful",Data!A349,"")</f>
        <v>347</v>
      </c>
      <c r="B230" s="16">
        <f>IF(Data!F349="successful",Data!N349,"")</f>
        <v>379</v>
      </c>
      <c r="D230" s="16">
        <f>IF(Data!F589="failed",Data!A589,"")</f>
        <v>587</v>
      </c>
      <c r="E230" s="16">
        <f>IF(Data!F589="failed",Data!N589,"")</f>
        <v>7</v>
      </c>
    </row>
    <row r="231" spans="1:5" x14ac:dyDescent="0.25">
      <c r="A231" s="16">
        <f>IF(Data!F350="successful",Data!A350,"")</f>
        <v>348</v>
      </c>
      <c r="B231" s="16">
        <f>IF(Data!F350="successful",Data!N350,"")</f>
        <v>119</v>
      </c>
      <c r="D231" s="16">
        <f>IF(Data!F590="failed",Data!A590,"")</f>
        <v>588</v>
      </c>
      <c r="E231" s="16">
        <f>IF(Data!F590="failed",Data!N590,"")</f>
        <v>2</v>
      </c>
    </row>
    <row r="232" spans="1:5" x14ac:dyDescent="0.25">
      <c r="A232" s="16">
        <f>IF(Data!F351="successful",Data!A351,"")</f>
        <v>349</v>
      </c>
      <c r="B232" s="16">
        <f>IF(Data!F351="successful",Data!N351,"")</f>
        <v>167</v>
      </c>
      <c r="D232" s="16">
        <f>IF(Data!F591="failed",Data!A591,"")</f>
        <v>589</v>
      </c>
      <c r="E232" s="16">
        <f>IF(Data!F591="failed",Data!N591,"")</f>
        <v>1</v>
      </c>
    </row>
    <row r="233" spans="1:5" x14ac:dyDescent="0.25">
      <c r="A233" s="16">
        <f>IF(Data!F352="successful",Data!A352,"")</f>
        <v>350</v>
      </c>
      <c r="B233" s="16">
        <f>IF(Data!F352="successful",Data!N352,"")</f>
        <v>221</v>
      </c>
      <c r="D233" s="16">
        <f>IF(Data!F592="failed",Data!A592,"")</f>
        <v>590</v>
      </c>
      <c r="E233" s="16">
        <f>IF(Data!F592="failed",Data!N592,"")</f>
        <v>9</v>
      </c>
    </row>
    <row r="234" spans="1:5" x14ac:dyDescent="0.25">
      <c r="A234" s="16">
        <f>IF(Data!F353="successful",Data!A353,"")</f>
        <v>351</v>
      </c>
      <c r="B234" s="16">
        <f>IF(Data!F353="successful",Data!N353,"")</f>
        <v>964</v>
      </c>
      <c r="D234" s="16">
        <f>IF(Data!F593="failed",Data!A593,"")</f>
        <v>591</v>
      </c>
      <c r="E234" s="16">
        <f>IF(Data!F593="failed",Data!N593,"")</f>
        <v>2</v>
      </c>
    </row>
    <row r="235" spans="1:5" x14ac:dyDescent="0.25">
      <c r="A235" s="16">
        <f>IF(Data!F354="successful",Data!A354,"")</f>
        <v>352</v>
      </c>
      <c r="B235" s="16">
        <f>IF(Data!F354="successful",Data!N354,"")</f>
        <v>286</v>
      </c>
      <c r="D235" s="16">
        <f>IF(Data!F594="failed",Data!A594,"")</f>
        <v>592</v>
      </c>
      <c r="E235" s="16">
        <f>IF(Data!F594="failed",Data!N594,"")</f>
        <v>1</v>
      </c>
    </row>
    <row r="236" spans="1:5" x14ac:dyDescent="0.25">
      <c r="A236" s="16">
        <f>IF(Data!F355="successful",Data!A355,"")</f>
        <v>353</v>
      </c>
      <c r="B236" s="16">
        <f>IF(Data!F355="successful",Data!N355,"")</f>
        <v>613</v>
      </c>
      <c r="D236" s="16">
        <f>IF(Data!F595="failed",Data!A595,"")</f>
        <v>593</v>
      </c>
      <c r="E236" s="16">
        <f>IF(Data!F595="failed",Data!N595,"")</f>
        <v>7</v>
      </c>
    </row>
    <row r="237" spans="1:5" x14ac:dyDescent="0.25">
      <c r="A237" s="16">
        <f>IF(Data!F356="successful",Data!A356,"")</f>
        <v>354</v>
      </c>
      <c r="B237" s="16">
        <f>IF(Data!F356="successful",Data!N356,"")</f>
        <v>29</v>
      </c>
      <c r="D237" s="16">
        <f>IF(Data!F596="failed",Data!A596,"")</f>
        <v>594</v>
      </c>
      <c r="E237" s="16">
        <f>IF(Data!F596="failed",Data!N596,"")</f>
        <v>2</v>
      </c>
    </row>
    <row r="238" spans="1:5" x14ac:dyDescent="0.25">
      <c r="A238" s="16">
        <f>IF(Data!F357="successful",Data!A357,"")</f>
        <v>355</v>
      </c>
      <c r="B238" s="16">
        <f>IF(Data!F357="successful",Data!N357,"")</f>
        <v>165</v>
      </c>
      <c r="D238" s="16">
        <f>IF(Data!F597="failed",Data!A597,"")</f>
        <v>595</v>
      </c>
      <c r="E238" s="16">
        <f>IF(Data!F597="failed",Data!N597,"")</f>
        <v>8</v>
      </c>
    </row>
    <row r="239" spans="1:5" x14ac:dyDescent="0.25">
      <c r="A239" s="16">
        <f>IF(Data!F358="successful",Data!A358,"")</f>
        <v>356</v>
      </c>
      <c r="B239" s="16">
        <f>IF(Data!F358="successful",Data!N358,"")</f>
        <v>97</v>
      </c>
      <c r="D239" s="16">
        <f>IF(Data!F598="failed",Data!A598,"")</f>
        <v>596</v>
      </c>
      <c r="E239" s="16">
        <f>IF(Data!F598="failed",Data!N598,"")</f>
        <v>2</v>
      </c>
    </row>
    <row r="240" spans="1:5" x14ac:dyDescent="0.25">
      <c r="A240" s="16">
        <f>IF(Data!F359="successful",Data!A359,"")</f>
        <v>357</v>
      </c>
      <c r="B240" s="16">
        <f>IF(Data!F359="successful",Data!N359,"")</f>
        <v>303</v>
      </c>
      <c r="D240" s="16">
        <f>IF(Data!F599="failed",Data!A599,"")</f>
        <v>597</v>
      </c>
      <c r="E240" s="16">
        <f>IF(Data!F599="failed",Data!N599,"")</f>
        <v>2</v>
      </c>
    </row>
    <row r="241" spans="1:5" x14ac:dyDescent="0.25">
      <c r="A241" s="16">
        <f>IF(Data!F360="successful",Data!A360,"")</f>
        <v>358</v>
      </c>
      <c r="B241" s="16">
        <f>IF(Data!F360="successful",Data!N360,"")</f>
        <v>267</v>
      </c>
      <c r="D241" s="16">
        <f>IF(Data!F600="failed",Data!A600,"")</f>
        <v>598</v>
      </c>
      <c r="E241" s="16">
        <f>IF(Data!F600="failed",Data!N600,"")</f>
        <v>7</v>
      </c>
    </row>
    <row r="242" spans="1:5" x14ac:dyDescent="0.25">
      <c r="A242" s="16">
        <f>IF(Data!F361="successful",Data!A361,"")</f>
        <v>359</v>
      </c>
      <c r="B242" s="16">
        <f>IF(Data!F361="successful",Data!N361,"")</f>
        <v>302</v>
      </c>
      <c r="D242" s="16">
        <f>IF(Data!F601="failed",Data!A601,"")</f>
        <v>599</v>
      </c>
      <c r="E242" s="16">
        <f>IF(Data!F601="failed",Data!N601,"")</f>
        <v>2</v>
      </c>
    </row>
    <row r="243" spans="1:5" x14ac:dyDescent="0.25">
      <c r="A243" s="16">
        <f>IF(Data!F362="successful",Data!A362,"")</f>
        <v>360</v>
      </c>
      <c r="B243" s="16">
        <f>IF(Data!F362="successful",Data!N362,"")</f>
        <v>87</v>
      </c>
      <c r="D243" s="16">
        <f>IF(Data!F662="failed",Data!A662,"")</f>
        <v>660</v>
      </c>
      <c r="E243" s="16">
        <f>IF(Data!F662="failed",Data!N662,"")</f>
        <v>18</v>
      </c>
    </row>
    <row r="244" spans="1:5" x14ac:dyDescent="0.25">
      <c r="A244" s="16">
        <f>IF(Data!F363="successful",Data!A363,"")</f>
        <v>361</v>
      </c>
      <c r="B244" s="16">
        <f>IF(Data!F363="successful",Data!N363,"")</f>
        <v>354</v>
      </c>
      <c r="D244" s="16">
        <f>IF(Data!F663="failed",Data!A663,"")</f>
        <v>661</v>
      </c>
      <c r="E244" s="16">
        <f>IF(Data!F663="failed",Data!N663,"")</f>
        <v>9</v>
      </c>
    </row>
    <row r="245" spans="1:5" x14ac:dyDescent="0.25">
      <c r="A245" s="16">
        <f>IF(Data!F364="successful",Data!A364,"")</f>
        <v>362</v>
      </c>
      <c r="B245" s="16">
        <f>IF(Data!F364="successful",Data!N364,"")</f>
        <v>86</v>
      </c>
      <c r="D245" s="16">
        <f>IF(Data!F664="failed",Data!A664,"")</f>
        <v>662</v>
      </c>
      <c r="E245" s="16">
        <f>IF(Data!F664="failed",Data!N664,"")</f>
        <v>4</v>
      </c>
    </row>
    <row r="246" spans="1:5" x14ac:dyDescent="0.25">
      <c r="A246" s="16">
        <f>IF(Data!F365="successful",Data!A365,"")</f>
        <v>363</v>
      </c>
      <c r="B246" s="16">
        <f>IF(Data!F365="successful",Data!N365,"")</f>
        <v>26</v>
      </c>
      <c r="D246" s="16">
        <f>IF(Data!F665="failed",Data!A665,"")</f>
        <v>663</v>
      </c>
      <c r="E246" s="16">
        <f>IF(Data!F665="failed",Data!N665,"")</f>
        <v>7</v>
      </c>
    </row>
    <row r="247" spans="1:5" x14ac:dyDescent="0.25">
      <c r="A247" s="16">
        <f>IF(Data!F366="successful",Data!A366,"")</f>
        <v>364</v>
      </c>
      <c r="B247" s="16">
        <f>IF(Data!F366="successful",Data!N366,"")</f>
        <v>113</v>
      </c>
      <c r="D247" s="16">
        <f>IF(Data!F666="failed",Data!A666,"")</f>
        <v>664</v>
      </c>
      <c r="E247" s="16">
        <f>IF(Data!F666="failed",Data!N666,"")</f>
        <v>29</v>
      </c>
    </row>
    <row r="248" spans="1:5" x14ac:dyDescent="0.25">
      <c r="A248" s="16">
        <f>IF(Data!F367="successful",Data!A367,"")</f>
        <v>365</v>
      </c>
      <c r="B248" s="16">
        <f>IF(Data!F367="successful",Data!N367,"")</f>
        <v>65</v>
      </c>
      <c r="D248" s="16">
        <f>IF(Data!F667="failed",Data!A667,"")</f>
        <v>665</v>
      </c>
      <c r="E248" s="16">
        <f>IF(Data!F667="failed",Data!N667,"")</f>
        <v>12</v>
      </c>
    </row>
    <row r="249" spans="1:5" x14ac:dyDescent="0.25">
      <c r="A249" s="16">
        <f>IF(Data!F368="successful",Data!A368,"")</f>
        <v>366</v>
      </c>
      <c r="B249" s="16">
        <f>IF(Data!F368="successful",Data!N368,"")</f>
        <v>134</v>
      </c>
      <c r="D249" s="16">
        <f>IF(Data!F668="failed",Data!A668,"")</f>
        <v>666</v>
      </c>
      <c r="E249" s="16">
        <f>IF(Data!F668="failed",Data!N668,"")</f>
        <v>4</v>
      </c>
    </row>
    <row r="250" spans="1:5" x14ac:dyDescent="0.25">
      <c r="A250" s="16">
        <f>IF(Data!F369="successful",Data!A369,"")</f>
        <v>367</v>
      </c>
      <c r="B250" s="16">
        <f>IF(Data!F369="successful",Data!N369,"")</f>
        <v>119</v>
      </c>
      <c r="D250" s="16">
        <f>IF(Data!F669="failed",Data!A669,"")</f>
        <v>667</v>
      </c>
      <c r="E250" s="16">
        <f>IF(Data!F669="failed",Data!N669,"")</f>
        <v>28</v>
      </c>
    </row>
    <row r="251" spans="1:5" x14ac:dyDescent="0.25">
      <c r="A251" s="16">
        <f>IF(Data!F370="successful",Data!A370,"")</f>
        <v>368</v>
      </c>
      <c r="B251" s="16">
        <f>IF(Data!F370="successful",Data!N370,"")</f>
        <v>159</v>
      </c>
      <c r="D251" s="16">
        <f>IF(Data!F670="failed",Data!A670,"")</f>
        <v>668</v>
      </c>
      <c r="E251" s="16">
        <f>IF(Data!F670="failed",Data!N670,"")</f>
        <v>25</v>
      </c>
    </row>
    <row r="252" spans="1:5" x14ac:dyDescent="0.25">
      <c r="A252" s="16">
        <f>IF(Data!F371="successful",Data!A371,"")</f>
        <v>369</v>
      </c>
      <c r="B252" s="16">
        <f>IF(Data!F371="successful",Data!N371,"")</f>
        <v>167</v>
      </c>
      <c r="D252" s="16">
        <f>IF(Data!F671="failed",Data!A671,"")</f>
        <v>669</v>
      </c>
      <c r="E252" s="16">
        <f>IF(Data!F671="failed",Data!N671,"")</f>
        <v>28</v>
      </c>
    </row>
    <row r="253" spans="1:5" x14ac:dyDescent="0.25">
      <c r="A253" s="16">
        <f>IF(Data!F372="successful",Data!A372,"")</f>
        <v>370</v>
      </c>
      <c r="B253" s="16">
        <f>IF(Data!F372="successful",Data!N372,"")</f>
        <v>43</v>
      </c>
      <c r="D253" s="16">
        <f>IF(Data!F672="failed",Data!A672,"")</f>
        <v>670</v>
      </c>
      <c r="E253" s="16">
        <f>IF(Data!F672="failed",Data!N672,"")</f>
        <v>310</v>
      </c>
    </row>
    <row r="254" spans="1:5" x14ac:dyDescent="0.25">
      <c r="A254" s="16">
        <f>IF(Data!F373="successful",Data!A373,"")</f>
        <v>371</v>
      </c>
      <c r="B254" s="16">
        <f>IF(Data!F373="successful",Data!N373,"")</f>
        <v>1062</v>
      </c>
      <c r="D254" s="16">
        <f>IF(Data!F673="failed",Data!A673,"")</f>
        <v>671</v>
      </c>
      <c r="E254" s="16">
        <f>IF(Data!F673="failed",Data!N673,"")</f>
        <v>15</v>
      </c>
    </row>
    <row r="255" spans="1:5" x14ac:dyDescent="0.25">
      <c r="A255" s="16">
        <f>IF(Data!F374="successful",Data!A374,"")</f>
        <v>372</v>
      </c>
      <c r="B255" s="16">
        <f>IF(Data!F374="successful",Data!N374,"")</f>
        <v>9</v>
      </c>
      <c r="D255" s="16">
        <f>IF(Data!F674="failed",Data!A674,"")</f>
        <v>672</v>
      </c>
      <c r="E255" s="16">
        <f>IF(Data!F674="failed",Data!N674,"")</f>
        <v>215</v>
      </c>
    </row>
    <row r="256" spans="1:5" x14ac:dyDescent="0.25">
      <c r="A256" s="16">
        <f>IF(Data!F375="successful",Data!A375,"")</f>
        <v>373</v>
      </c>
      <c r="B256" s="16">
        <f>IF(Data!F375="successful",Data!N375,"")</f>
        <v>89</v>
      </c>
      <c r="D256" s="16">
        <f>IF(Data!F675="failed",Data!A675,"")</f>
        <v>673</v>
      </c>
      <c r="E256" s="16">
        <f>IF(Data!F675="failed",Data!N675,"")</f>
        <v>3</v>
      </c>
    </row>
    <row r="257" spans="1:5" x14ac:dyDescent="0.25">
      <c r="A257" s="16">
        <f>IF(Data!F376="successful",Data!A376,"")</f>
        <v>374</v>
      </c>
      <c r="B257" s="16">
        <f>IF(Data!F376="successful",Data!N376,"")</f>
        <v>174</v>
      </c>
      <c r="D257" s="16">
        <f>IF(Data!F676="failed",Data!A676,"")</f>
        <v>674</v>
      </c>
      <c r="E257" s="16">
        <f>IF(Data!F676="failed",Data!N676,"")</f>
        <v>2</v>
      </c>
    </row>
    <row r="258" spans="1:5" x14ac:dyDescent="0.25">
      <c r="A258" s="16">
        <f>IF(Data!F377="successful",Data!A377,"")</f>
        <v>375</v>
      </c>
      <c r="B258" s="16">
        <f>IF(Data!F377="successful",Data!N377,"")</f>
        <v>14</v>
      </c>
      <c r="D258" s="16">
        <f>IF(Data!F677="failed",Data!A677,"")</f>
        <v>675</v>
      </c>
      <c r="E258" s="16">
        <f>IF(Data!F677="failed",Data!N677,"")</f>
        <v>26</v>
      </c>
    </row>
    <row r="259" spans="1:5" x14ac:dyDescent="0.25">
      <c r="A259" s="16">
        <f>IF(Data!F378="successful",Data!A378,"")</f>
        <v>376</v>
      </c>
      <c r="B259" s="16">
        <f>IF(Data!F378="successful",Data!N378,"")</f>
        <v>48</v>
      </c>
      <c r="D259" s="16">
        <f>IF(Data!F678="failed",Data!A678,"")</f>
        <v>676</v>
      </c>
      <c r="E259" s="16">
        <f>IF(Data!F678="failed",Data!N678,"")</f>
        <v>24</v>
      </c>
    </row>
    <row r="260" spans="1:5" x14ac:dyDescent="0.25">
      <c r="A260" s="16">
        <f>IF(Data!F379="successful",Data!A379,"")</f>
        <v>377</v>
      </c>
      <c r="B260" s="16">
        <f>IF(Data!F379="successful",Data!N379,"")</f>
        <v>133</v>
      </c>
      <c r="D260" s="16">
        <f>IF(Data!F679="failed",Data!A679,"")</f>
        <v>677</v>
      </c>
      <c r="E260" s="16">
        <f>IF(Data!F679="failed",Data!N679,"")</f>
        <v>96</v>
      </c>
    </row>
    <row r="261" spans="1:5" x14ac:dyDescent="0.25">
      <c r="A261" s="16">
        <f>IF(Data!F380="successful",Data!A380,"")</f>
        <v>378</v>
      </c>
      <c r="B261" s="16">
        <f>IF(Data!F380="successful",Data!N380,"")</f>
        <v>83</v>
      </c>
      <c r="D261" s="16">
        <f>IF(Data!F680="failed",Data!A680,"")</f>
        <v>678</v>
      </c>
      <c r="E261" s="16">
        <f>IF(Data!F680="failed",Data!N680,"")</f>
        <v>17</v>
      </c>
    </row>
    <row r="262" spans="1:5" x14ac:dyDescent="0.25">
      <c r="A262" s="16">
        <f>IF(Data!F381="successful",Data!A381,"")</f>
        <v>379</v>
      </c>
      <c r="B262" s="16">
        <f>IF(Data!F381="successful",Data!N381,"")</f>
        <v>149</v>
      </c>
      <c r="D262" s="16">
        <f>IF(Data!F681="failed",Data!A681,"")</f>
        <v>679</v>
      </c>
      <c r="E262" s="16">
        <f>IF(Data!F681="failed",Data!N681,"")</f>
        <v>94</v>
      </c>
    </row>
    <row r="263" spans="1:5" x14ac:dyDescent="0.25">
      <c r="A263" s="16">
        <f>IF(Data!F382="successful",Data!A382,"")</f>
        <v>380</v>
      </c>
      <c r="B263" s="16">
        <f>IF(Data!F382="successful",Data!N382,"")</f>
        <v>49</v>
      </c>
      <c r="D263" s="16">
        <f>IF(Data!F682="failed",Data!A682,"")</f>
        <v>680</v>
      </c>
      <c r="E263" s="16">
        <f>IF(Data!F682="failed",Data!N682,"")</f>
        <v>129</v>
      </c>
    </row>
    <row r="264" spans="1:5" x14ac:dyDescent="0.25">
      <c r="A264" s="16">
        <f>IF(Data!F383="successful",Data!A383,"")</f>
        <v>381</v>
      </c>
      <c r="B264" s="16">
        <f>IF(Data!F383="successful",Data!N383,"")</f>
        <v>251</v>
      </c>
      <c r="D264" s="16">
        <f>IF(Data!F683="failed",Data!A683,"")</f>
        <v>681</v>
      </c>
      <c r="E264" s="16">
        <f>IF(Data!F683="failed",Data!N683,"")</f>
        <v>1</v>
      </c>
    </row>
    <row r="265" spans="1:5" x14ac:dyDescent="0.25">
      <c r="A265" s="16">
        <f>IF(Data!F384="successful",Data!A384,"")</f>
        <v>382</v>
      </c>
      <c r="B265" s="16">
        <f>IF(Data!F384="successful",Data!N384,"")</f>
        <v>22</v>
      </c>
      <c r="D265" s="16">
        <f>IF(Data!F684="failed",Data!A684,"")</f>
        <v>682</v>
      </c>
      <c r="E265" s="16">
        <f>IF(Data!F684="failed",Data!N684,"")</f>
        <v>4</v>
      </c>
    </row>
    <row r="266" spans="1:5" x14ac:dyDescent="0.25">
      <c r="A266" s="16">
        <f>IF(Data!F385="successful",Data!A385,"")</f>
        <v>383</v>
      </c>
      <c r="B266" s="16">
        <f>IF(Data!F385="successful",Data!N385,"")</f>
        <v>48</v>
      </c>
      <c r="D266" s="16">
        <f>IF(Data!F685="failed",Data!A685,"")</f>
        <v>683</v>
      </c>
      <c r="E266" s="16">
        <f>IF(Data!F685="failed",Data!N685,"")</f>
        <v>3</v>
      </c>
    </row>
    <row r="267" spans="1:5" x14ac:dyDescent="0.25">
      <c r="A267" s="16">
        <f>IF(Data!F386="successful",Data!A386,"")</f>
        <v>384</v>
      </c>
      <c r="B267" s="16">
        <f>IF(Data!F386="successful",Data!N386,"")</f>
        <v>383</v>
      </c>
      <c r="D267" s="16">
        <f>IF(Data!F686="failed",Data!A686,"")</f>
        <v>684</v>
      </c>
      <c r="E267" s="16">
        <f>IF(Data!F686="failed",Data!N686,"")</f>
        <v>135</v>
      </c>
    </row>
    <row r="268" spans="1:5" x14ac:dyDescent="0.25">
      <c r="A268" s="16">
        <f>IF(Data!F387="successful",Data!A387,"")</f>
        <v>385</v>
      </c>
      <c r="B268" s="16">
        <f>IF(Data!F387="successful",Data!N387,"")</f>
        <v>237</v>
      </c>
      <c r="D268" s="16">
        <f>IF(Data!F687="failed",Data!A687,"")</f>
        <v>685</v>
      </c>
      <c r="E268" s="16">
        <f>IF(Data!F687="failed",Data!N687,"")</f>
        <v>10</v>
      </c>
    </row>
    <row r="269" spans="1:5" x14ac:dyDescent="0.25">
      <c r="A269" s="16">
        <f>IF(Data!F388="successful",Data!A388,"")</f>
        <v>386</v>
      </c>
      <c r="B269" s="16">
        <f>IF(Data!F388="successful",Data!N388,"")</f>
        <v>13</v>
      </c>
      <c r="D269" s="16">
        <f>IF(Data!F688="failed",Data!A688,"")</f>
        <v>686</v>
      </c>
      <c r="E269" s="16">
        <f>IF(Data!F688="failed",Data!N688,"")</f>
        <v>0</v>
      </c>
    </row>
    <row r="270" spans="1:5" x14ac:dyDescent="0.25">
      <c r="A270" s="16">
        <f>IF(Data!F389="successful",Data!A389,"")</f>
        <v>387</v>
      </c>
      <c r="B270" s="16">
        <f>IF(Data!F389="successful",Data!N389,"")</f>
        <v>562</v>
      </c>
      <c r="D270" s="16">
        <f>IF(Data!F689="failed",Data!A689,"")</f>
        <v>687</v>
      </c>
      <c r="E270" s="16">
        <f>IF(Data!F689="failed",Data!N689,"")</f>
        <v>6</v>
      </c>
    </row>
    <row r="271" spans="1:5" x14ac:dyDescent="0.25">
      <c r="A271" s="16">
        <f>IF(Data!F390="successful",Data!A390,"")</f>
        <v>388</v>
      </c>
      <c r="B271" s="16">
        <f>IF(Data!F390="successful",Data!N390,"")</f>
        <v>71</v>
      </c>
      <c r="D271" s="16">
        <f>IF(Data!F690="failed",Data!A690,"")</f>
        <v>688</v>
      </c>
      <c r="E271" s="16">
        <f>IF(Data!F690="failed",Data!N690,"")</f>
        <v>36</v>
      </c>
    </row>
    <row r="272" spans="1:5" x14ac:dyDescent="0.25">
      <c r="A272" s="16">
        <f>IF(Data!F391="successful",Data!A391,"")</f>
        <v>389</v>
      </c>
      <c r="B272" s="16">
        <f>IF(Data!F391="successful",Data!N391,"")</f>
        <v>1510</v>
      </c>
      <c r="D272" s="16">
        <f>IF(Data!F691="failed",Data!A691,"")</f>
        <v>689</v>
      </c>
      <c r="E272" s="16">
        <f>IF(Data!F691="failed",Data!N691,"")</f>
        <v>336</v>
      </c>
    </row>
    <row r="273" spans="1:5" x14ac:dyDescent="0.25">
      <c r="A273" s="16">
        <f>IF(Data!F392="successful",Data!A392,"")</f>
        <v>390</v>
      </c>
      <c r="B273" s="16">
        <f>IF(Data!F392="successful",Data!N392,"")</f>
        <v>14</v>
      </c>
      <c r="D273" s="16">
        <f>IF(Data!F692="failed",Data!A692,"")</f>
        <v>690</v>
      </c>
      <c r="E273" s="16">
        <f>IF(Data!F692="failed",Data!N692,"")</f>
        <v>34</v>
      </c>
    </row>
    <row r="274" spans="1:5" x14ac:dyDescent="0.25">
      <c r="A274" s="16">
        <f>IF(Data!F393="successful",Data!A393,"")</f>
        <v>391</v>
      </c>
      <c r="B274" s="16">
        <f>IF(Data!F393="successful",Data!N393,"")</f>
        <v>193</v>
      </c>
      <c r="D274" s="16">
        <f>IF(Data!F693="failed",Data!A693,"")</f>
        <v>691</v>
      </c>
      <c r="E274" s="16">
        <f>IF(Data!F693="failed",Data!N693,"")</f>
        <v>10</v>
      </c>
    </row>
    <row r="275" spans="1:5" x14ac:dyDescent="0.25">
      <c r="A275" s="16">
        <f>IF(Data!F394="successful",Data!A394,"")</f>
        <v>392</v>
      </c>
      <c r="B275" s="16">
        <f>IF(Data!F394="successful",Data!N394,"")</f>
        <v>206</v>
      </c>
      <c r="D275" s="16">
        <f>IF(Data!F694="failed",Data!A694,"")</f>
        <v>692</v>
      </c>
      <c r="E275" s="16">
        <f>IF(Data!F694="failed",Data!N694,"")</f>
        <v>201</v>
      </c>
    </row>
    <row r="276" spans="1:5" x14ac:dyDescent="0.25">
      <c r="A276" s="16">
        <f>IF(Data!F395="successful",Data!A395,"")</f>
        <v>393</v>
      </c>
      <c r="B276" s="16">
        <f>IF(Data!F395="successful",Data!N395,"")</f>
        <v>351</v>
      </c>
      <c r="D276" s="16">
        <f>IF(Data!F695="failed",Data!A695,"")</f>
        <v>693</v>
      </c>
      <c r="E276" s="16">
        <f>IF(Data!F695="failed",Data!N695,"")</f>
        <v>296</v>
      </c>
    </row>
    <row r="277" spans="1:5" x14ac:dyDescent="0.25">
      <c r="A277" s="16">
        <f>IF(Data!F396="successful",Data!A396,"")</f>
        <v>394</v>
      </c>
      <c r="B277" s="16">
        <f>IF(Data!F396="successful",Data!N396,"")</f>
        <v>50</v>
      </c>
      <c r="D277" s="16">
        <f>IF(Data!F696="failed",Data!A696,"")</f>
        <v>694</v>
      </c>
      <c r="E277" s="16">
        <f>IF(Data!F696="failed",Data!N696,"")</f>
        <v>7</v>
      </c>
    </row>
    <row r="278" spans="1:5" x14ac:dyDescent="0.25">
      <c r="A278" s="16">
        <f>IF(Data!F397="successful",Data!A397,"")</f>
        <v>395</v>
      </c>
      <c r="B278" s="16">
        <f>IF(Data!F397="successful",Data!N397,"")</f>
        <v>184</v>
      </c>
      <c r="D278" s="16">
        <f>IF(Data!F697="failed",Data!A697,"")</f>
        <v>695</v>
      </c>
      <c r="E278" s="16">
        <f>IF(Data!F697="failed",Data!N697,"")</f>
        <v>7</v>
      </c>
    </row>
    <row r="279" spans="1:5" x14ac:dyDescent="0.25">
      <c r="A279" s="16">
        <f>IF(Data!F398="successful",Data!A398,"")</f>
        <v>396</v>
      </c>
      <c r="B279" s="16">
        <f>IF(Data!F398="successful",Data!N398,"")</f>
        <v>196</v>
      </c>
      <c r="D279" s="16">
        <f>IF(Data!F698="failed",Data!A698,"")</f>
        <v>696</v>
      </c>
      <c r="E279" s="16">
        <f>IF(Data!F698="failed",Data!N698,"")</f>
        <v>1</v>
      </c>
    </row>
    <row r="280" spans="1:5" x14ac:dyDescent="0.25">
      <c r="A280" s="16">
        <f>IF(Data!F399="successful",Data!A399,"")</f>
        <v>397</v>
      </c>
      <c r="B280" s="16">
        <f>IF(Data!F399="successful",Data!N399,"")</f>
        <v>229</v>
      </c>
      <c r="D280" s="16">
        <f>IF(Data!F699="failed",Data!A699,"")</f>
        <v>697</v>
      </c>
      <c r="E280" s="16">
        <f>IF(Data!F699="failed",Data!N699,"")</f>
        <v>114</v>
      </c>
    </row>
    <row r="281" spans="1:5" x14ac:dyDescent="0.25">
      <c r="A281" s="16">
        <f>IF(Data!F400="successful",Data!A400,"")</f>
        <v>398</v>
      </c>
      <c r="B281" s="16">
        <f>IF(Data!F400="successful",Data!N400,"")</f>
        <v>67</v>
      </c>
      <c r="D281" s="16">
        <f>IF(Data!F700="failed",Data!A700,"")</f>
        <v>698</v>
      </c>
      <c r="E281" s="16">
        <f>IF(Data!F700="failed",Data!N700,"")</f>
        <v>29</v>
      </c>
    </row>
    <row r="282" spans="1:5" x14ac:dyDescent="0.25">
      <c r="A282" s="16">
        <f>IF(Data!F401="successful",Data!A401,"")</f>
        <v>399</v>
      </c>
      <c r="B282" s="16">
        <f>IF(Data!F401="successful",Data!N401,"")</f>
        <v>95</v>
      </c>
      <c r="D282" s="16">
        <f>IF(Data!F701="failed",Data!A701,"")</f>
        <v>699</v>
      </c>
      <c r="E282" s="16">
        <f>IF(Data!F701="failed",Data!N701,"")</f>
        <v>890</v>
      </c>
    </row>
    <row r="283" spans="1:5" x14ac:dyDescent="0.25">
      <c r="A283" s="16">
        <f>IF(Data!F402="successful",Data!A402,"")</f>
        <v>400</v>
      </c>
      <c r="B283" s="16">
        <f>IF(Data!F402="successful",Data!N402,"")</f>
        <v>62</v>
      </c>
      <c r="D283" s="16">
        <f>IF(Data!F702="failed",Data!A702,"")</f>
        <v>700</v>
      </c>
      <c r="E283" s="16">
        <f>IF(Data!F702="failed",Data!N702,"")</f>
        <v>31</v>
      </c>
    </row>
    <row r="284" spans="1:5" x14ac:dyDescent="0.25">
      <c r="A284" s="16">
        <f>IF(Data!F403="successful",Data!A403,"")</f>
        <v>401</v>
      </c>
      <c r="B284" s="16">
        <f>IF(Data!F403="successful",Data!N403,"")</f>
        <v>73</v>
      </c>
      <c r="D284" s="16">
        <f>IF(Data!F703="failed",Data!A703,"")</f>
        <v>701</v>
      </c>
      <c r="E284" s="16">
        <f>IF(Data!F703="failed",Data!N703,"")</f>
        <v>21</v>
      </c>
    </row>
    <row r="285" spans="1:5" x14ac:dyDescent="0.25">
      <c r="A285" s="16">
        <f>IF(Data!F404="successful",Data!A404,"")</f>
        <v>402</v>
      </c>
      <c r="B285" s="16">
        <f>IF(Data!F404="successful",Data!N404,"")</f>
        <v>43</v>
      </c>
      <c r="D285" s="16">
        <f>IF(Data!F704="failed",Data!A704,"")</f>
        <v>702</v>
      </c>
      <c r="E285" s="16">
        <f>IF(Data!F704="failed",Data!N704,"")</f>
        <v>37</v>
      </c>
    </row>
    <row r="286" spans="1:5" x14ac:dyDescent="0.25">
      <c r="A286" s="16">
        <f>IF(Data!F405="successful",Data!A405,"")</f>
        <v>403</v>
      </c>
      <c r="B286" s="16">
        <f>IF(Data!F405="successful",Data!N405,"")</f>
        <v>70</v>
      </c>
      <c r="D286" s="16">
        <f>IF(Data!F705="failed",Data!A705,"")</f>
        <v>703</v>
      </c>
      <c r="E286" s="16">
        <f>IF(Data!F705="failed",Data!N705,"")</f>
        <v>7</v>
      </c>
    </row>
    <row r="287" spans="1:5" x14ac:dyDescent="0.25">
      <c r="A287" s="16">
        <f>IF(Data!F406="successful",Data!A406,"")</f>
        <v>404</v>
      </c>
      <c r="B287" s="16">
        <f>IF(Data!F406="successful",Data!N406,"")</f>
        <v>271</v>
      </c>
      <c r="D287" s="16">
        <f>IF(Data!F706="failed",Data!A706,"")</f>
        <v>704</v>
      </c>
      <c r="E287" s="16">
        <f>IF(Data!F706="failed",Data!N706,"")</f>
        <v>4</v>
      </c>
    </row>
    <row r="288" spans="1:5" x14ac:dyDescent="0.25">
      <c r="A288" s="16">
        <f>IF(Data!F407="successful",Data!A407,"")</f>
        <v>405</v>
      </c>
      <c r="B288" s="16">
        <f>IF(Data!F407="successful",Data!N407,"")</f>
        <v>55</v>
      </c>
      <c r="D288" s="16">
        <f>IF(Data!F707="failed",Data!A707,"")</f>
        <v>705</v>
      </c>
      <c r="E288" s="16">
        <f>IF(Data!F707="failed",Data!N707,"")</f>
        <v>5</v>
      </c>
    </row>
    <row r="289" spans="1:5" x14ac:dyDescent="0.25">
      <c r="A289" s="16">
        <f>IF(Data!F408="successful",Data!A408,"")</f>
        <v>406</v>
      </c>
      <c r="B289" s="16">
        <f>IF(Data!F408="successful",Data!N408,"")</f>
        <v>35</v>
      </c>
      <c r="D289" s="16">
        <f>IF(Data!F708="failed",Data!A708,"")</f>
        <v>706</v>
      </c>
      <c r="E289" s="16">
        <f>IF(Data!F708="failed",Data!N708,"")</f>
        <v>0</v>
      </c>
    </row>
    <row r="290" spans="1:5" x14ac:dyDescent="0.25">
      <c r="A290" s="16">
        <f>IF(Data!F409="successful",Data!A409,"")</f>
        <v>407</v>
      </c>
      <c r="B290" s="16">
        <f>IF(Data!F409="successful",Data!N409,"")</f>
        <v>22</v>
      </c>
      <c r="D290" s="16">
        <f>IF(Data!F709="failed",Data!A709,"")</f>
        <v>707</v>
      </c>
      <c r="E290" s="16">
        <f>IF(Data!F709="failed",Data!N709,"")</f>
        <v>456</v>
      </c>
    </row>
    <row r="291" spans="1:5" x14ac:dyDescent="0.25">
      <c r="A291" s="16">
        <f>IF(Data!F410="successful",Data!A410,"")</f>
        <v>408</v>
      </c>
      <c r="B291" s="16">
        <f>IF(Data!F410="successful",Data!N410,"")</f>
        <v>38</v>
      </c>
      <c r="D291" s="16">
        <f>IF(Data!F710="failed",Data!A710,"")</f>
        <v>708</v>
      </c>
      <c r="E291" s="16">
        <f>IF(Data!F710="failed",Data!N710,"")</f>
        <v>369</v>
      </c>
    </row>
    <row r="292" spans="1:5" x14ac:dyDescent="0.25">
      <c r="A292" s="16">
        <f>IF(Data!F411="successful",Data!A411,"")</f>
        <v>409</v>
      </c>
      <c r="B292" s="16">
        <f>IF(Data!F411="successful",Data!N411,"")</f>
        <v>15</v>
      </c>
      <c r="D292" s="16">
        <f>IF(Data!F711="failed",Data!A711,"")</f>
        <v>709</v>
      </c>
      <c r="E292" s="16">
        <f>IF(Data!F711="failed",Data!N711,"")</f>
        <v>2</v>
      </c>
    </row>
    <row r="293" spans="1:5" x14ac:dyDescent="0.25">
      <c r="A293" s="16">
        <f>IF(Data!F412="successful",Data!A412,"")</f>
        <v>410</v>
      </c>
      <c r="B293" s="16">
        <f>IF(Data!F412="successful",Data!N412,"")</f>
        <v>7</v>
      </c>
      <c r="D293" s="16">
        <f>IF(Data!F712="failed",Data!A712,"")</f>
        <v>710</v>
      </c>
      <c r="E293" s="16">
        <f>IF(Data!F712="failed",Data!N712,"")</f>
        <v>0</v>
      </c>
    </row>
    <row r="294" spans="1:5" x14ac:dyDescent="0.25">
      <c r="A294" s="16">
        <f>IF(Data!F413="successful",Data!A413,"")</f>
        <v>411</v>
      </c>
      <c r="B294" s="16">
        <f>IF(Data!F413="successful",Data!N413,"")</f>
        <v>241</v>
      </c>
      <c r="D294" s="16">
        <f>IF(Data!F713="failed",Data!A713,"")</f>
        <v>711</v>
      </c>
      <c r="E294" s="16">
        <f>IF(Data!F713="failed",Data!N713,"")</f>
        <v>338</v>
      </c>
    </row>
    <row r="295" spans="1:5" x14ac:dyDescent="0.25">
      <c r="A295" s="16">
        <f>IF(Data!F414="successful",Data!A414,"")</f>
        <v>412</v>
      </c>
      <c r="B295" s="16">
        <f>IF(Data!F414="successful",Data!N414,"")</f>
        <v>55</v>
      </c>
      <c r="D295" s="16">
        <f>IF(Data!F714="failed",Data!A714,"")</f>
        <v>712</v>
      </c>
      <c r="E295" s="16">
        <f>IF(Data!F714="failed",Data!N714,"")</f>
        <v>4</v>
      </c>
    </row>
    <row r="296" spans="1:5" x14ac:dyDescent="0.25">
      <c r="A296" s="16">
        <f>IF(Data!F415="successful",Data!A415,"")</f>
        <v>413</v>
      </c>
      <c r="B296" s="16">
        <f>IF(Data!F415="successful",Data!N415,"")</f>
        <v>171</v>
      </c>
      <c r="D296" s="16">
        <f>IF(Data!F715="failed",Data!A715,"")</f>
        <v>713</v>
      </c>
      <c r="E296" s="16">
        <f>IF(Data!F715="failed",Data!N715,"")</f>
        <v>1</v>
      </c>
    </row>
    <row r="297" spans="1:5" x14ac:dyDescent="0.25">
      <c r="A297" s="16">
        <f>IF(Data!F416="successful",Data!A416,"")</f>
        <v>414</v>
      </c>
      <c r="B297" s="16">
        <f>IF(Data!F416="successful",Data!N416,"")</f>
        <v>208</v>
      </c>
      <c r="D297" s="16">
        <f>IF(Data!F716="failed",Data!A716,"")</f>
        <v>714</v>
      </c>
      <c r="E297" s="16">
        <f>IF(Data!F716="failed",Data!N716,"")</f>
        <v>28</v>
      </c>
    </row>
    <row r="298" spans="1:5" x14ac:dyDescent="0.25">
      <c r="A298" s="16">
        <f>IF(Data!F417="successful",Data!A417,"")</f>
        <v>415</v>
      </c>
      <c r="B298" s="16">
        <f>IF(Data!F417="successful",Data!N417,"")</f>
        <v>21</v>
      </c>
      <c r="D298" s="16">
        <f>IF(Data!F717="failed",Data!A717,"")</f>
        <v>715</v>
      </c>
      <c r="E298" s="16">
        <f>IF(Data!F717="failed",Data!N717,"")</f>
        <v>12</v>
      </c>
    </row>
    <row r="299" spans="1:5" x14ac:dyDescent="0.25">
      <c r="A299" s="16">
        <f>IF(Data!F418="successful",Data!A418,"")</f>
        <v>416</v>
      </c>
      <c r="B299" s="16">
        <f>IF(Data!F418="successful",Data!N418,"")</f>
        <v>25</v>
      </c>
      <c r="D299" s="16">
        <f>IF(Data!F718="failed",Data!A718,"")</f>
        <v>716</v>
      </c>
      <c r="E299" s="16">
        <f>IF(Data!F718="failed",Data!N718,"")</f>
        <v>16</v>
      </c>
    </row>
    <row r="300" spans="1:5" x14ac:dyDescent="0.25">
      <c r="A300" s="16">
        <f>IF(Data!F419="successful",Data!A419,"")</f>
        <v>417</v>
      </c>
      <c r="B300" s="16">
        <f>IF(Data!F419="successful",Data!N419,"")</f>
        <v>52</v>
      </c>
      <c r="D300" s="16">
        <f>IF(Data!F719="failed",Data!A719,"")</f>
        <v>717</v>
      </c>
      <c r="E300" s="16">
        <f>IF(Data!F719="failed",Data!N719,"")</f>
        <v>4</v>
      </c>
    </row>
    <row r="301" spans="1:5" x14ac:dyDescent="0.25">
      <c r="A301" s="16">
        <f>IF(Data!F420="successful",Data!A420,"")</f>
        <v>418</v>
      </c>
      <c r="B301" s="16">
        <f>IF(Data!F420="successful",Data!N420,"")</f>
        <v>104</v>
      </c>
      <c r="D301" s="16">
        <f>IF(Data!F720="failed",Data!A720,"")</f>
        <v>718</v>
      </c>
      <c r="E301" s="16">
        <f>IF(Data!F720="failed",Data!N720,"")</f>
        <v>4</v>
      </c>
    </row>
    <row r="302" spans="1:5" x14ac:dyDescent="0.25">
      <c r="A302" s="16">
        <f>IF(Data!F421="successful",Data!A421,"")</f>
        <v>419</v>
      </c>
      <c r="B302" s="16">
        <f>IF(Data!F421="successful",Data!N421,"")</f>
        <v>73</v>
      </c>
      <c r="D302" s="16">
        <f>IF(Data!F721="failed",Data!A721,"")</f>
        <v>719</v>
      </c>
      <c r="E302" s="16">
        <f>IF(Data!F721="failed",Data!N721,"")</f>
        <v>10</v>
      </c>
    </row>
    <row r="303" spans="1:5" x14ac:dyDescent="0.25">
      <c r="A303" s="16">
        <f>IF(Data!F522="successful",Data!A522,"")</f>
        <v>520</v>
      </c>
      <c r="B303" s="16">
        <f>IF(Data!F522="successful",Data!N522,"")</f>
        <v>34</v>
      </c>
      <c r="D303" s="16">
        <f>IF(Data!F762="failed",Data!A762,"")</f>
        <v>760</v>
      </c>
      <c r="E303" s="16">
        <f>IF(Data!F762="failed",Data!N762,"")</f>
        <v>0</v>
      </c>
    </row>
    <row r="304" spans="1:5" x14ac:dyDescent="0.25">
      <c r="A304" s="16">
        <f>IF(Data!F523="successful",Data!A523,"")</f>
        <v>521</v>
      </c>
      <c r="B304" s="16">
        <f>IF(Data!F523="successful",Data!N523,"")</f>
        <v>56</v>
      </c>
      <c r="D304" s="16">
        <f>IF(Data!F763="failed",Data!A763,"")</f>
        <v>761</v>
      </c>
      <c r="E304" s="16">
        <f>IF(Data!F763="failed",Data!N763,"")</f>
        <v>6</v>
      </c>
    </row>
    <row r="305" spans="1:5" x14ac:dyDescent="0.25">
      <c r="A305" s="16">
        <f>IF(Data!F524="successful",Data!A524,"")</f>
        <v>522</v>
      </c>
      <c r="B305" s="16">
        <f>IF(Data!F524="successful",Data!N524,"")</f>
        <v>31</v>
      </c>
      <c r="D305" s="16">
        <f>IF(Data!F764="failed",Data!A764,"")</f>
        <v>762</v>
      </c>
      <c r="E305" s="16">
        <f>IF(Data!F764="failed",Data!N764,"")</f>
        <v>0</v>
      </c>
    </row>
    <row r="306" spans="1:5" x14ac:dyDescent="0.25">
      <c r="A306" s="16">
        <f>IF(Data!F525="successful",Data!A525,"")</f>
        <v>523</v>
      </c>
      <c r="B306" s="16">
        <f>IF(Data!F525="successful",Data!N525,"")</f>
        <v>84</v>
      </c>
      <c r="D306" s="16">
        <f>IF(Data!F765="failed",Data!A765,"")</f>
        <v>763</v>
      </c>
      <c r="E306" s="16">
        <f>IF(Data!F765="failed",Data!N765,"")</f>
        <v>1</v>
      </c>
    </row>
    <row r="307" spans="1:5" x14ac:dyDescent="0.25">
      <c r="A307" s="16">
        <f>IF(Data!F526="successful",Data!A526,"")</f>
        <v>524</v>
      </c>
      <c r="B307" s="16">
        <f>IF(Data!F526="successful",Data!N526,"")</f>
        <v>130</v>
      </c>
      <c r="D307" s="16">
        <f>IF(Data!F766="failed",Data!A766,"")</f>
        <v>764</v>
      </c>
      <c r="E307" s="16">
        <f>IF(Data!F766="failed",Data!N766,"")</f>
        <v>0</v>
      </c>
    </row>
    <row r="308" spans="1:5" x14ac:dyDescent="0.25">
      <c r="A308" s="16">
        <f>IF(Data!F527="successful",Data!A527,"")</f>
        <v>525</v>
      </c>
      <c r="B308" s="16">
        <f>IF(Data!F527="successful",Data!N527,"")</f>
        <v>12</v>
      </c>
      <c r="D308" s="16">
        <f>IF(Data!F767="failed",Data!A767,"")</f>
        <v>765</v>
      </c>
      <c r="E308" s="16">
        <f>IF(Data!F767="failed",Data!N767,"")</f>
        <v>44</v>
      </c>
    </row>
    <row r="309" spans="1:5" x14ac:dyDescent="0.25">
      <c r="A309" s="16">
        <f>IF(Data!F528="successful",Data!A528,"")</f>
        <v>526</v>
      </c>
      <c r="B309" s="16">
        <f>IF(Data!F528="successful",Data!N528,"")</f>
        <v>23</v>
      </c>
      <c r="D309" s="16">
        <f>IF(Data!F768="failed",Data!A768,"")</f>
        <v>766</v>
      </c>
      <c r="E309" s="16">
        <f>IF(Data!F768="failed",Data!N768,"")</f>
        <v>0</v>
      </c>
    </row>
    <row r="310" spans="1:5" x14ac:dyDescent="0.25">
      <c r="A310" s="16">
        <f>IF(Data!F529="successful",Data!A529,"")</f>
        <v>527</v>
      </c>
      <c r="B310" s="16">
        <f>IF(Data!F529="successful",Data!N529,"")</f>
        <v>158</v>
      </c>
      <c r="D310" s="16">
        <f>IF(Data!F769="failed",Data!A769,"")</f>
        <v>767</v>
      </c>
      <c r="E310" s="16">
        <f>IF(Data!F769="failed",Data!N769,"")</f>
        <v>3</v>
      </c>
    </row>
    <row r="311" spans="1:5" x14ac:dyDescent="0.25">
      <c r="A311" s="16">
        <f>IF(Data!F530="successful",Data!A530,"")</f>
        <v>528</v>
      </c>
      <c r="B311" s="16">
        <f>IF(Data!F530="successful",Data!N530,"")</f>
        <v>30</v>
      </c>
      <c r="D311" s="16">
        <f>IF(Data!F770="failed",Data!A770,"")</f>
        <v>768</v>
      </c>
      <c r="E311" s="16">
        <f>IF(Data!F770="failed",Data!N770,"")</f>
        <v>0</v>
      </c>
    </row>
    <row r="312" spans="1:5" x14ac:dyDescent="0.25">
      <c r="A312" s="16">
        <f>IF(Data!F531="successful",Data!A531,"")</f>
        <v>529</v>
      </c>
      <c r="B312" s="16">
        <f>IF(Data!F531="successful",Data!N531,"")</f>
        <v>18</v>
      </c>
      <c r="D312" s="16">
        <f>IF(Data!F771="failed",Data!A771,"")</f>
        <v>769</v>
      </c>
      <c r="E312" s="16">
        <f>IF(Data!F771="failed",Data!N771,"")</f>
        <v>52</v>
      </c>
    </row>
    <row r="313" spans="1:5" x14ac:dyDescent="0.25">
      <c r="A313" s="16">
        <f>IF(Data!F532="successful",Data!A532,"")</f>
        <v>530</v>
      </c>
      <c r="B313" s="16">
        <f>IF(Data!F532="successful",Data!N532,"")</f>
        <v>29</v>
      </c>
      <c r="D313" s="16">
        <f>IF(Data!F772="failed",Data!A772,"")</f>
        <v>770</v>
      </c>
      <c r="E313" s="16">
        <f>IF(Data!F772="failed",Data!N772,"")</f>
        <v>0</v>
      </c>
    </row>
    <row r="314" spans="1:5" x14ac:dyDescent="0.25">
      <c r="A314" s="16">
        <f>IF(Data!F533="successful",Data!A533,"")</f>
        <v>531</v>
      </c>
      <c r="B314" s="16">
        <f>IF(Data!F533="successful",Data!N533,"")</f>
        <v>31</v>
      </c>
      <c r="D314" s="16">
        <f>IF(Data!F773="failed",Data!A773,"")</f>
        <v>771</v>
      </c>
      <c r="E314" s="16">
        <f>IF(Data!F773="failed",Data!N773,"")</f>
        <v>1</v>
      </c>
    </row>
    <row r="315" spans="1:5" x14ac:dyDescent="0.25">
      <c r="A315" s="16">
        <f>IF(Data!F534="successful",Data!A534,"")</f>
        <v>532</v>
      </c>
      <c r="B315" s="16">
        <f>IF(Data!F534="successful",Data!N534,"")</f>
        <v>173</v>
      </c>
      <c r="D315" s="16">
        <f>IF(Data!F774="failed",Data!A774,"")</f>
        <v>772</v>
      </c>
      <c r="E315" s="16">
        <f>IF(Data!F774="failed",Data!N774,"")</f>
        <v>1</v>
      </c>
    </row>
    <row r="316" spans="1:5" x14ac:dyDescent="0.25">
      <c r="A316" s="16">
        <f>IF(Data!F535="successful",Data!A535,"")</f>
        <v>533</v>
      </c>
      <c r="B316" s="16">
        <f>IF(Data!F535="successful",Data!N535,"")</f>
        <v>17</v>
      </c>
      <c r="D316" s="16">
        <f>IF(Data!F775="failed",Data!A775,"")</f>
        <v>773</v>
      </c>
      <c r="E316" s="16">
        <f>IF(Data!F775="failed",Data!N775,"")</f>
        <v>2</v>
      </c>
    </row>
    <row r="317" spans="1:5" x14ac:dyDescent="0.25">
      <c r="A317" s="16">
        <f>IF(Data!F536="successful",Data!A536,"")</f>
        <v>534</v>
      </c>
      <c r="B317" s="16">
        <f>IF(Data!F536="successful",Data!N536,"")</f>
        <v>48</v>
      </c>
      <c r="D317" s="16">
        <f>IF(Data!F776="failed",Data!A776,"")</f>
        <v>774</v>
      </c>
      <c r="E317" s="16">
        <f>IF(Data!F776="failed",Data!N776,"")</f>
        <v>9</v>
      </c>
    </row>
    <row r="318" spans="1:5" x14ac:dyDescent="0.25">
      <c r="A318" s="16">
        <f>IF(Data!F537="successful",Data!A537,"")</f>
        <v>535</v>
      </c>
      <c r="B318" s="16">
        <f>IF(Data!F537="successful",Data!N537,"")</f>
        <v>59</v>
      </c>
      <c r="D318" s="16">
        <f>IF(Data!F777="failed",Data!A777,"")</f>
        <v>775</v>
      </c>
      <c r="E318" s="16">
        <f>IF(Data!F777="failed",Data!N777,"")</f>
        <v>5</v>
      </c>
    </row>
    <row r="319" spans="1:5" x14ac:dyDescent="0.25">
      <c r="A319" s="16">
        <f>IF(Data!F538="successful",Data!A538,"")</f>
        <v>536</v>
      </c>
      <c r="B319" s="16">
        <f>IF(Data!F538="successful",Data!N538,"")</f>
        <v>39</v>
      </c>
      <c r="D319" s="16">
        <f>IF(Data!F778="failed",Data!A778,"")</f>
        <v>776</v>
      </c>
      <c r="E319" s="16">
        <f>IF(Data!F778="failed",Data!N778,"")</f>
        <v>57</v>
      </c>
    </row>
    <row r="320" spans="1:5" x14ac:dyDescent="0.25">
      <c r="A320" s="16">
        <f>IF(Data!F539="successful",Data!A539,"")</f>
        <v>537</v>
      </c>
      <c r="B320" s="16">
        <f>IF(Data!F539="successful",Data!N539,"")</f>
        <v>59</v>
      </c>
      <c r="D320" s="16">
        <f>IF(Data!F779="failed",Data!A779,"")</f>
        <v>777</v>
      </c>
      <c r="E320" s="16">
        <f>IF(Data!F779="failed",Data!N779,"")</f>
        <v>3</v>
      </c>
    </row>
    <row r="321" spans="1:5" x14ac:dyDescent="0.25">
      <c r="A321" s="16">
        <f>IF(Data!F540="successful",Data!A540,"")</f>
        <v>538</v>
      </c>
      <c r="B321" s="16">
        <f>IF(Data!F540="successful",Data!N540,"")</f>
        <v>60</v>
      </c>
      <c r="D321" s="16">
        <f>IF(Data!F780="failed",Data!A780,"")</f>
        <v>778</v>
      </c>
      <c r="E321" s="16">
        <f>IF(Data!F780="failed",Data!N780,"")</f>
        <v>1</v>
      </c>
    </row>
    <row r="322" spans="1:5" x14ac:dyDescent="0.25">
      <c r="A322" s="16">
        <f>IF(Data!F541="successful",Data!A541,"")</f>
        <v>539</v>
      </c>
      <c r="B322" s="16">
        <f>IF(Data!F541="successful",Data!N541,"")</f>
        <v>20</v>
      </c>
      <c r="D322" s="16">
        <f>IF(Data!F781="failed",Data!A781,"")</f>
        <v>779</v>
      </c>
      <c r="E322" s="16">
        <f>IF(Data!F781="failed",Data!N781,"")</f>
        <v>6</v>
      </c>
    </row>
    <row r="323" spans="1:5" x14ac:dyDescent="0.25">
      <c r="A323" s="16">
        <f>IF(Data!F642="successful",Data!A642,"")</f>
        <v>640</v>
      </c>
      <c r="B323" s="16">
        <f>IF(Data!F642="successful",Data!N642,"")</f>
        <v>2</v>
      </c>
      <c r="D323" s="16">
        <f>IF(Data!F862="failed",Data!A862,"")</f>
        <v>860</v>
      </c>
      <c r="E323" s="16">
        <f>IF(Data!F862="failed",Data!N862,"")</f>
        <v>48</v>
      </c>
    </row>
    <row r="324" spans="1:5" x14ac:dyDescent="0.25">
      <c r="A324" s="16">
        <f>IF(Data!F643="successful",Data!A643,"")</f>
        <v>641</v>
      </c>
      <c r="B324" s="16">
        <f>IF(Data!F643="successful",Data!N643,"")</f>
        <v>315</v>
      </c>
      <c r="D324" s="16">
        <f>IF(Data!F863="failed",Data!A863,"")</f>
        <v>861</v>
      </c>
      <c r="E324" s="16">
        <f>IF(Data!F863="failed",Data!N863,"")</f>
        <v>2</v>
      </c>
    </row>
    <row r="325" spans="1:5" x14ac:dyDescent="0.25">
      <c r="A325" s="16">
        <f>IF(Data!F644="successful",Data!A644,"")</f>
        <v>642</v>
      </c>
      <c r="B325" s="16">
        <f>IF(Data!F644="successful",Data!N644,"")</f>
        <v>2174</v>
      </c>
      <c r="D325" s="16">
        <f>IF(Data!F864="failed",Data!A864,"")</f>
        <v>862</v>
      </c>
      <c r="E325" s="16">
        <f>IF(Data!F864="failed",Data!N864,"")</f>
        <v>4</v>
      </c>
    </row>
    <row r="326" spans="1:5" x14ac:dyDescent="0.25">
      <c r="A326" s="16">
        <f>IF(Data!F645="successful",Data!A645,"")</f>
        <v>643</v>
      </c>
      <c r="B326" s="16">
        <f>IF(Data!F645="successful",Data!N645,"")</f>
        <v>152</v>
      </c>
      <c r="D326" s="16">
        <f>IF(Data!F865="failed",Data!A865,"")</f>
        <v>863</v>
      </c>
      <c r="E326" s="16">
        <f>IF(Data!F865="failed",Data!N865,"")</f>
        <v>5</v>
      </c>
    </row>
    <row r="327" spans="1:5" x14ac:dyDescent="0.25">
      <c r="A327" s="16">
        <f>IF(Data!F646="successful",Data!A646,"")</f>
        <v>644</v>
      </c>
      <c r="B327" s="16">
        <f>IF(Data!F646="successful",Data!N646,"")</f>
        <v>1021</v>
      </c>
      <c r="D327" s="16">
        <f>IF(Data!F866="failed",Data!A866,"")</f>
        <v>864</v>
      </c>
      <c r="E327" s="16">
        <f>IF(Data!F866="failed",Data!N866,"")</f>
        <v>79</v>
      </c>
    </row>
    <row r="328" spans="1:5" x14ac:dyDescent="0.25">
      <c r="A328" s="16">
        <f>IF(Data!F647="successful",Data!A647,"")</f>
        <v>645</v>
      </c>
      <c r="B328" s="16">
        <f>IF(Data!F647="successful",Data!N647,"")</f>
        <v>237</v>
      </c>
      <c r="D328" s="16">
        <f>IF(Data!F867="failed",Data!A867,"")</f>
        <v>865</v>
      </c>
      <c r="E328" s="16">
        <f>IF(Data!F867="failed",Data!N867,"")</f>
        <v>2</v>
      </c>
    </row>
    <row r="329" spans="1:5" x14ac:dyDescent="0.25">
      <c r="A329" s="16">
        <f>IF(Data!F648="successful",Data!A648,"")</f>
        <v>646</v>
      </c>
      <c r="B329" s="16">
        <f>IF(Data!F648="successful",Data!N648,"")</f>
        <v>27</v>
      </c>
      <c r="D329" s="16">
        <f>IF(Data!F868="failed",Data!A868,"")</f>
        <v>866</v>
      </c>
      <c r="E329" s="16">
        <f>IF(Data!F868="failed",Data!N868,"")</f>
        <v>11</v>
      </c>
    </row>
    <row r="330" spans="1:5" x14ac:dyDescent="0.25">
      <c r="A330" s="16">
        <f>IF(Data!F649="successful",Data!A649,"")</f>
        <v>647</v>
      </c>
      <c r="B330" s="16">
        <f>IF(Data!F649="successful",Data!N649,"")</f>
        <v>17</v>
      </c>
      <c r="D330" s="16">
        <f>IF(Data!F869="failed",Data!A869,"")</f>
        <v>867</v>
      </c>
      <c r="E330" s="16">
        <f>IF(Data!F869="failed",Data!N869,"")</f>
        <v>11</v>
      </c>
    </row>
    <row r="331" spans="1:5" x14ac:dyDescent="0.25">
      <c r="A331" s="16">
        <f>IF(Data!F650="successful",Data!A650,"")</f>
        <v>648</v>
      </c>
      <c r="B331" s="16">
        <f>IF(Data!F650="successful",Data!N650,"")</f>
        <v>27</v>
      </c>
      <c r="D331" s="16">
        <f>IF(Data!F870="failed",Data!A870,"")</f>
        <v>868</v>
      </c>
      <c r="E331" s="16">
        <f>IF(Data!F870="failed",Data!N870,"")</f>
        <v>1</v>
      </c>
    </row>
    <row r="332" spans="1:5" x14ac:dyDescent="0.25">
      <c r="A332" s="16">
        <f>IF(Data!F651="successful",Data!A651,"")</f>
        <v>649</v>
      </c>
      <c r="B332" s="16">
        <f>IF(Data!F651="successful",Data!N651,"")</f>
        <v>82</v>
      </c>
      <c r="D332" s="16">
        <f>IF(Data!F871="failed",Data!A871,"")</f>
        <v>869</v>
      </c>
      <c r="E332" s="16">
        <f>IF(Data!F871="failed",Data!N871,"")</f>
        <v>3</v>
      </c>
    </row>
    <row r="333" spans="1:5" x14ac:dyDescent="0.25">
      <c r="A333" s="16">
        <f>IF(Data!F652="successful",Data!A652,"")</f>
        <v>650</v>
      </c>
      <c r="B333" s="16">
        <f>IF(Data!F652="successful",Data!N652,"")</f>
        <v>48</v>
      </c>
      <c r="D333" s="16">
        <f>IF(Data!F872="failed",Data!A872,"")</f>
        <v>870</v>
      </c>
      <c r="E333" s="16">
        <f>IF(Data!F872="failed",Data!N872,"")</f>
        <v>5</v>
      </c>
    </row>
    <row r="334" spans="1:5" x14ac:dyDescent="0.25">
      <c r="A334" s="16">
        <f>IF(Data!F653="successful",Data!A653,"")</f>
        <v>651</v>
      </c>
      <c r="B334" s="16">
        <f>IF(Data!F653="successful",Data!N653,"")</f>
        <v>105</v>
      </c>
      <c r="D334" s="16">
        <f>IF(Data!F873="failed",Data!A873,"")</f>
        <v>871</v>
      </c>
      <c r="E334" s="16">
        <f>IF(Data!F873="failed",Data!N873,"")</f>
        <v>12</v>
      </c>
    </row>
    <row r="335" spans="1:5" x14ac:dyDescent="0.25">
      <c r="A335" s="16">
        <f>IF(Data!F654="successful",Data!A654,"")</f>
        <v>652</v>
      </c>
      <c r="B335" s="16">
        <f>IF(Data!F654="successful",Data!N654,"")</f>
        <v>28</v>
      </c>
      <c r="D335" s="16">
        <f>IF(Data!F874="failed",Data!A874,"")</f>
        <v>872</v>
      </c>
      <c r="E335" s="16">
        <f>IF(Data!F874="failed",Data!N874,"")</f>
        <v>2</v>
      </c>
    </row>
    <row r="336" spans="1:5" x14ac:dyDescent="0.25">
      <c r="A336" s="16">
        <f>IF(Data!F655="successful",Data!A655,"")</f>
        <v>653</v>
      </c>
      <c r="B336" s="16">
        <f>IF(Data!F655="successful",Data!N655,"")</f>
        <v>1107</v>
      </c>
      <c r="D336" s="16">
        <f>IF(Data!F875="failed",Data!A875,"")</f>
        <v>873</v>
      </c>
      <c r="E336" s="16">
        <f>IF(Data!F875="failed",Data!N875,"")</f>
        <v>5</v>
      </c>
    </row>
    <row r="337" spans="1:5" x14ac:dyDescent="0.25">
      <c r="A337" s="16">
        <f>IF(Data!F656="successful",Data!A656,"")</f>
        <v>654</v>
      </c>
      <c r="B337" s="16">
        <f>IF(Data!F656="successful",Data!N656,"")</f>
        <v>1013</v>
      </c>
      <c r="D337" s="16">
        <f>IF(Data!F876="failed",Data!A876,"")</f>
        <v>874</v>
      </c>
      <c r="E337" s="16">
        <f>IF(Data!F876="failed",Data!N876,"")</f>
        <v>21</v>
      </c>
    </row>
    <row r="338" spans="1:5" x14ac:dyDescent="0.25">
      <c r="A338" s="16">
        <f>IF(Data!F657="successful",Data!A657,"")</f>
        <v>655</v>
      </c>
      <c r="B338" s="16">
        <f>IF(Data!F657="successful",Data!N657,"")</f>
        <v>274</v>
      </c>
      <c r="D338" s="16">
        <f>IF(Data!F877="failed",Data!A877,"")</f>
        <v>875</v>
      </c>
      <c r="E338" s="16">
        <f>IF(Data!F877="failed",Data!N877,"")</f>
        <v>0</v>
      </c>
    </row>
    <row r="339" spans="1:5" x14ac:dyDescent="0.25">
      <c r="A339" s="16">
        <f>IF(Data!F658="successful",Data!A658,"")</f>
        <v>656</v>
      </c>
      <c r="B339" s="16">
        <f>IF(Data!F658="successful",Data!N658,"")</f>
        <v>87</v>
      </c>
      <c r="D339" s="16">
        <f>IF(Data!F878="failed",Data!A878,"")</f>
        <v>876</v>
      </c>
      <c r="E339" s="16">
        <f>IF(Data!F878="failed",Data!N878,"")</f>
        <v>45</v>
      </c>
    </row>
    <row r="340" spans="1:5" x14ac:dyDescent="0.25">
      <c r="A340" s="16">
        <f>IF(Data!F659="successful",Data!A659,"")</f>
        <v>657</v>
      </c>
      <c r="B340" s="16">
        <f>IF(Data!F659="successful",Data!N659,"")</f>
        <v>99</v>
      </c>
      <c r="D340" s="16">
        <f>IF(Data!F879="failed",Data!A879,"")</f>
        <v>877</v>
      </c>
      <c r="E340" s="16">
        <f>IF(Data!F879="failed",Data!N879,"")</f>
        <v>29</v>
      </c>
    </row>
    <row r="341" spans="1:5" x14ac:dyDescent="0.25">
      <c r="A341" s="16">
        <f>IF(Data!F660="successful",Data!A660,"")</f>
        <v>658</v>
      </c>
      <c r="B341" s="16">
        <f>IF(Data!F660="successful",Data!N660,"")</f>
        <v>276</v>
      </c>
      <c r="D341" s="16">
        <f>IF(Data!F880="failed",Data!A880,"")</f>
        <v>878</v>
      </c>
      <c r="E341" s="16">
        <f>IF(Data!F880="failed",Data!N880,"")</f>
        <v>2</v>
      </c>
    </row>
    <row r="342" spans="1:5" x14ac:dyDescent="0.25">
      <c r="A342" s="16">
        <f>IF(Data!F661="successful",Data!A661,"")</f>
        <v>659</v>
      </c>
      <c r="B342" s="16">
        <f>IF(Data!F661="successful",Data!N661,"")</f>
        <v>21</v>
      </c>
      <c r="D342" s="16">
        <f>IF(Data!F881="failed",Data!A881,"")</f>
        <v>879</v>
      </c>
      <c r="E342" s="16">
        <f>IF(Data!F881="failed",Data!N881,"")</f>
        <v>30</v>
      </c>
    </row>
    <row r="343" spans="1:5" x14ac:dyDescent="0.25">
      <c r="A343" s="16">
        <f>IF(Data!F722="successful",Data!A722,"")</f>
        <v>720</v>
      </c>
      <c r="B343" s="16">
        <f>IF(Data!F722="successful",Data!N722,"")</f>
        <v>41</v>
      </c>
      <c r="D343" s="16">
        <f>IF(Data!F882="failed",Data!A882,"")</f>
        <v>880</v>
      </c>
      <c r="E343" s="16">
        <f>IF(Data!F882="failed",Data!N882,"")</f>
        <v>8</v>
      </c>
    </row>
    <row r="344" spans="1:5" x14ac:dyDescent="0.25">
      <c r="A344" s="16">
        <f>IF(Data!F723="successful",Data!A723,"")</f>
        <v>721</v>
      </c>
      <c r="B344" s="16">
        <f>IF(Data!F723="successful",Data!N723,"")</f>
        <v>119</v>
      </c>
      <c r="D344" s="16">
        <f>IF(Data!F883="failed",Data!A883,"")</f>
        <v>881</v>
      </c>
      <c r="E344" s="16">
        <f>IF(Data!F883="failed",Data!N883,"")</f>
        <v>1</v>
      </c>
    </row>
    <row r="345" spans="1:5" x14ac:dyDescent="0.25">
      <c r="A345" s="16">
        <f>IF(Data!F724="successful",Data!A724,"")</f>
        <v>722</v>
      </c>
      <c r="B345" s="16">
        <f>IF(Data!F724="successful",Data!N724,"")</f>
        <v>153</v>
      </c>
      <c r="D345" s="16">
        <f>IF(Data!F884="failed",Data!A884,"")</f>
        <v>882</v>
      </c>
      <c r="E345" s="16">
        <f>IF(Data!F884="failed",Data!N884,"")</f>
        <v>14</v>
      </c>
    </row>
    <row r="346" spans="1:5" x14ac:dyDescent="0.25">
      <c r="A346" s="16">
        <f>IF(Data!F725="successful",Data!A725,"")</f>
        <v>723</v>
      </c>
      <c r="B346" s="16">
        <f>IF(Data!F725="successful",Data!N725,"")</f>
        <v>100</v>
      </c>
      <c r="D346" s="16">
        <f>IF(Data!F885="failed",Data!A885,"")</f>
        <v>883</v>
      </c>
      <c r="E346" s="16">
        <f>IF(Data!F885="failed",Data!N885,"")</f>
        <v>24</v>
      </c>
    </row>
    <row r="347" spans="1:5" x14ac:dyDescent="0.25">
      <c r="A347" s="16">
        <f>IF(Data!F726="successful",Data!A726,"")</f>
        <v>724</v>
      </c>
      <c r="B347" s="16">
        <f>IF(Data!F726="successful",Data!N726,"")</f>
        <v>143</v>
      </c>
      <c r="D347" s="16">
        <f>IF(Data!F886="failed",Data!A886,"")</f>
        <v>884</v>
      </c>
      <c r="E347" s="16">
        <f>IF(Data!F886="failed",Data!N886,"")</f>
        <v>2</v>
      </c>
    </row>
    <row r="348" spans="1:5" x14ac:dyDescent="0.25">
      <c r="A348" s="16">
        <f>IF(Data!F727="successful",Data!A727,"")</f>
        <v>725</v>
      </c>
      <c r="B348" s="16">
        <f>IF(Data!F727="successful",Data!N727,"")</f>
        <v>140</v>
      </c>
      <c r="D348" s="16">
        <f>IF(Data!F887="failed",Data!A887,"")</f>
        <v>885</v>
      </c>
      <c r="E348" s="16">
        <f>IF(Data!F887="failed",Data!N887,"")</f>
        <v>21</v>
      </c>
    </row>
    <row r="349" spans="1:5" x14ac:dyDescent="0.25">
      <c r="A349" s="16">
        <f>IF(Data!F728="successful",Data!A728,"")</f>
        <v>726</v>
      </c>
      <c r="B349" s="16">
        <f>IF(Data!F728="successful",Data!N728,"")</f>
        <v>35</v>
      </c>
      <c r="D349" s="16">
        <f>IF(Data!F888="failed",Data!A888,"")</f>
        <v>886</v>
      </c>
      <c r="E349" s="16">
        <f>IF(Data!F888="failed",Data!N888,"")</f>
        <v>7</v>
      </c>
    </row>
    <row r="350" spans="1:5" x14ac:dyDescent="0.25">
      <c r="A350" s="16">
        <f>IF(Data!F729="successful",Data!A729,"")</f>
        <v>727</v>
      </c>
      <c r="B350" s="16">
        <f>IF(Data!F729="successful",Data!N729,"")</f>
        <v>149</v>
      </c>
      <c r="D350" s="16">
        <f>IF(Data!F889="failed",Data!A889,"")</f>
        <v>887</v>
      </c>
      <c r="E350" s="16">
        <f>IF(Data!F889="failed",Data!N889,"")</f>
        <v>0</v>
      </c>
    </row>
    <row r="351" spans="1:5" x14ac:dyDescent="0.25">
      <c r="A351" s="16">
        <f>IF(Data!F730="successful",Data!A730,"")</f>
        <v>728</v>
      </c>
      <c r="B351" s="16">
        <f>IF(Data!F730="successful",Data!N730,"")</f>
        <v>130</v>
      </c>
      <c r="D351" s="16">
        <f>IF(Data!F890="failed",Data!A890,"")</f>
        <v>888</v>
      </c>
      <c r="E351" s="16">
        <f>IF(Data!F890="failed",Data!N890,"")</f>
        <v>4</v>
      </c>
    </row>
    <row r="352" spans="1:5" x14ac:dyDescent="0.25">
      <c r="A352" s="16">
        <f>IF(Data!F731="successful",Data!A731,"")</f>
        <v>729</v>
      </c>
      <c r="B352" s="16">
        <f>IF(Data!F731="successful",Data!N731,"")</f>
        <v>120</v>
      </c>
      <c r="D352" s="16">
        <f>IF(Data!F891="failed",Data!A891,"")</f>
        <v>889</v>
      </c>
      <c r="E352" s="16">
        <f>IF(Data!F891="failed",Data!N891,"")</f>
        <v>32</v>
      </c>
    </row>
    <row r="353" spans="1:5" x14ac:dyDescent="0.25">
      <c r="A353" s="16">
        <f>IF(Data!F732="successful",Data!A732,"")</f>
        <v>730</v>
      </c>
      <c r="B353" s="16">
        <f>IF(Data!F732="successful",Data!N732,"")</f>
        <v>265</v>
      </c>
      <c r="D353" s="16">
        <f>IF(Data!F892="failed",Data!A892,"")</f>
        <v>890</v>
      </c>
      <c r="E353" s="16">
        <f>IF(Data!F892="failed",Data!N892,"")</f>
        <v>4</v>
      </c>
    </row>
    <row r="354" spans="1:5" x14ac:dyDescent="0.25">
      <c r="A354" s="16">
        <f>IF(Data!F733="successful",Data!A733,"")</f>
        <v>731</v>
      </c>
      <c r="B354" s="16">
        <f>IF(Data!F733="successful",Data!N733,"")</f>
        <v>71</v>
      </c>
      <c r="D354" s="16">
        <f>IF(Data!F893="failed",Data!A893,"")</f>
        <v>891</v>
      </c>
      <c r="E354" s="16">
        <f>IF(Data!F893="failed",Data!N893,"")</f>
        <v>9</v>
      </c>
    </row>
    <row r="355" spans="1:5" x14ac:dyDescent="0.25">
      <c r="A355" s="16">
        <f>IF(Data!F734="successful",Data!A734,"")</f>
        <v>732</v>
      </c>
      <c r="B355" s="16">
        <f>IF(Data!F734="successful",Data!N734,"")</f>
        <v>13</v>
      </c>
      <c r="D355" s="16">
        <f>IF(Data!F894="failed",Data!A894,"")</f>
        <v>892</v>
      </c>
      <c r="E355" s="16">
        <f>IF(Data!F894="failed",Data!N894,"")</f>
        <v>17</v>
      </c>
    </row>
    <row r="356" spans="1:5" x14ac:dyDescent="0.25">
      <c r="A356" s="16">
        <f>IF(Data!F735="successful",Data!A735,"")</f>
        <v>733</v>
      </c>
      <c r="B356" s="16">
        <f>IF(Data!F735="successful",Data!N735,"")</f>
        <v>169</v>
      </c>
      <c r="D356" s="16">
        <f>IF(Data!F895="failed",Data!A895,"")</f>
        <v>893</v>
      </c>
      <c r="E356" s="16">
        <f>IF(Data!F895="failed",Data!N895,"")</f>
        <v>5</v>
      </c>
    </row>
    <row r="357" spans="1:5" x14ac:dyDescent="0.25">
      <c r="A357" s="16">
        <f>IF(Data!F736="successful",Data!A736,"")</f>
        <v>734</v>
      </c>
      <c r="B357" s="16">
        <f>IF(Data!F736="successful",Data!N736,"")</f>
        <v>57</v>
      </c>
      <c r="D357" s="16">
        <f>IF(Data!F896="failed",Data!A896,"")</f>
        <v>894</v>
      </c>
      <c r="E357" s="16">
        <f>IF(Data!F896="failed",Data!N896,"")</f>
        <v>53</v>
      </c>
    </row>
    <row r="358" spans="1:5" x14ac:dyDescent="0.25">
      <c r="A358" s="16">
        <f>IF(Data!F737="successful",Data!A737,"")</f>
        <v>735</v>
      </c>
      <c r="B358" s="16">
        <f>IF(Data!F737="successful",Data!N737,"")</f>
        <v>229</v>
      </c>
      <c r="D358" s="16">
        <f>IF(Data!F897="failed",Data!A897,"")</f>
        <v>895</v>
      </c>
      <c r="E358" s="16">
        <f>IF(Data!F897="failed",Data!N897,"")</f>
        <v>7</v>
      </c>
    </row>
    <row r="359" spans="1:5" x14ac:dyDescent="0.25">
      <c r="A359" s="16">
        <f>IF(Data!F738="successful",Data!A738,"")</f>
        <v>736</v>
      </c>
      <c r="B359" s="16">
        <f>IF(Data!F738="successful",Data!N738,"")</f>
        <v>108</v>
      </c>
      <c r="D359" s="16">
        <f>IF(Data!F898="failed",Data!A898,"")</f>
        <v>896</v>
      </c>
      <c r="E359" s="16">
        <f>IF(Data!F898="failed",Data!N898,"")</f>
        <v>72</v>
      </c>
    </row>
    <row r="360" spans="1:5" x14ac:dyDescent="0.25">
      <c r="A360" s="16">
        <f>IF(Data!F739="successful",Data!A739,"")</f>
        <v>737</v>
      </c>
      <c r="B360" s="16">
        <f>IF(Data!F739="successful",Data!N739,"")</f>
        <v>108</v>
      </c>
      <c r="D360" s="16">
        <f>IF(Data!F899="failed",Data!A899,"")</f>
        <v>897</v>
      </c>
      <c r="E360" s="16">
        <f>IF(Data!F899="failed",Data!N899,"")</f>
        <v>0</v>
      </c>
    </row>
    <row r="361" spans="1:5" x14ac:dyDescent="0.25">
      <c r="A361" s="16">
        <f>IF(Data!F740="successful",Data!A740,"")</f>
        <v>738</v>
      </c>
      <c r="B361" s="16">
        <f>IF(Data!F740="successful",Data!N740,"")</f>
        <v>41</v>
      </c>
      <c r="D361" s="16">
        <f>IF(Data!F900="failed",Data!A900,"")</f>
        <v>898</v>
      </c>
      <c r="E361" s="16">
        <f>IF(Data!F900="failed",Data!N900,"")</f>
        <v>2</v>
      </c>
    </row>
    <row r="362" spans="1:5" x14ac:dyDescent="0.25">
      <c r="A362" s="16">
        <f>IF(Data!F741="successful",Data!A741,"")</f>
        <v>739</v>
      </c>
      <c r="B362" s="16">
        <f>IF(Data!F741="successful",Data!N741,"")</f>
        <v>139</v>
      </c>
      <c r="D362" s="16">
        <f>IF(Data!F901="failed",Data!A901,"")</f>
        <v>899</v>
      </c>
      <c r="E362" s="16">
        <f>IF(Data!F901="failed",Data!N901,"")</f>
        <v>8</v>
      </c>
    </row>
    <row r="363" spans="1:5" x14ac:dyDescent="0.25">
      <c r="A363" s="16">
        <f>IF(Data!F742="successful",Data!A742,"")</f>
        <v>740</v>
      </c>
      <c r="B363" s="16">
        <f>IF(Data!F742="successful",Data!N742,"")</f>
        <v>19</v>
      </c>
      <c r="D363" s="16">
        <f>IF(Data!F902="failed",Data!A902,"")</f>
        <v>900</v>
      </c>
      <c r="E363" s="16">
        <f>IF(Data!F902="failed",Data!N902,"")</f>
        <v>2</v>
      </c>
    </row>
    <row r="364" spans="1:5" x14ac:dyDescent="0.25">
      <c r="A364" s="16">
        <f>IF(Data!F743="successful",Data!A743,"")</f>
        <v>741</v>
      </c>
      <c r="B364" s="16">
        <f>IF(Data!F743="successful",Data!N743,"")</f>
        <v>94</v>
      </c>
      <c r="D364" s="16">
        <f>IF(Data!F903="failed",Data!A903,"")</f>
        <v>901</v>
      </c>
      <c r="E364" s="16">
        <f>IF(Data!F903="failed",Data!N903,"")</f>
        <v>0</v>
      </c>
    </row>
    <row r="365" spans="1:5" x14ac:dyDescent="0.25">
      <c r="A365" s="16">
        <f>IF(Data!F744="successful",Data!A744,"")</f>
        <v>742</v>
      </c>
      <c r="B365" s="16">
        <f>IF(Data!F744="successful",Data!N744,"")</f>
        <v>23</v>
      </c>
      <c r="D365" s="16">
        <f>IF(Data!F904="failed",Data!A904,"")</f>
        <v>902</v>
      </c>
      <c r="E365" s="16">
        <f>IF(Data!F904="failed",Data!N904,"")</f>
        <v>3</v>
      </c>
    </row>
    <row r="366" spans="1:5" x14ac:dyDescent="0.25">
      <c r="A366" s="16">
        <f>IF(Data!F745="successful",Data!A745,"")</f>
        <v>743</v>
      </c>
      <c r="B366" s="16">
        <f>IF(Data!F745="successful",Data!N745,"")</f>
        <v>15</v>
      </c>
      <c r="D366" s="16">
        <f>IF(Data!F905="failed",Data!A905,"")</f>
        <v>903</v>
      </c>
      <c r="E366" s="16">
        <f>IF(Data!F905="failed",Data!N905,"")</f>
        <v>4</v>
      </c>
    </row>
    <row r="367" spans="1:5" x14ac:dyDescent="0.25">
      <c r="A367" s="16">
        <f>IF(Data!F746="successful",Data!A746,"")</f>
        <v>744</v>
      </c>
      <c r="B367" s="16">
        <f>IF(Data!F746="successful",Data!N746,"")</f>
        <v>62</v>
      </c>
      <c r="D367" s="16">
        <f>IF(Data!F906="failed",Data!A906,"")</f>
        <v>904</v>
      </c>
      <c r="E367" s="16">
        <f>IF(Data!F906="failed",Data!N906,"")</f>
        <v>3</v>
      </c>
    </row>
    <row r="368" spans="1:5" x14ac:dyDescent="0.25">
      <c r="A368" s="16">
        <f>IF(Data!F747="successful",Data!A747,"")</f>
        <v>745</v>
      </c>
      <c r="B368" s="16">
        <f>IF(Data!F747="successful",Data!N747,"")</f>
        <v>74</v>
      </c>
      <c r="D368" s="16">
        <f>IF(Data!F907="failed",Data!A907,"")</f>
        <v>905</v>
      </c>
      <c r="E368" s="16">
        <f>IF(Data!F907="failed",Data!N907,"")</f>
        <v>6</v>
      </c>
    </row>
    <row r="369" spans="1:5" x14ac:dyDescent="0.25">
      <c r="A369" s="16">
        <f>IF(Data!F748="successful",Data!A748,"")</f>
        <v>746</v>
      </c>
      <c r="B369" s="16">
        <f>IF(Data!F748="successful",Data!N748,"")</f>
        <v>97</v>
      </c>
      <c r="D369" s="16">
        <f>IF(Data!F908="failed",Data!A908,"")</f>
        <v>906</v>
      </c>
      <c r="E369" s="16">
        <f>IF(Data!F908="failed",Data!N908,"")</f>
        <v>0</v>
      </c>
    </row>
    <row r="370" spans="1:5" x14ac:dyDescent="0.25">
      <c r="A370" s="16">
        <f>IF(Data!F749="successful",Data!A749,"")</f>
        <v>747</v>
      </c>
      <c r="B370" s="16">
        <f>IF(Data!F749="successful",Data!N749,"")</f>
        <v>55</v>
      </c>
      <c r="D370" s="16">
        <f>IF(Data!F909="failed",Data!A909,"")</f>
        <v>907</v>
      </c>
      <c r="E370" s="16">
        <f>IF(Data!F909="failed",Data!N909,"")</f>
        <v>0</v>
      </c>
    </row>
    <row r="371" spans="1:5" x14ac:dyDescent="0.25">
      <c r="A371" s="16">
        <f>IF(Data!F750="successful",Data!A750,"")</f>
        <v>748</v>
      </c>
      <c r="B371" s="16">
        <f>IF(Data!F750="successful",Data!N750,"")</f>
        <v>44</v>
      </c>
      <c r="D371" s="16">
        <f>IF(Data!F910="failed",Data!A910,"")</f>
        <v>908</v>
      </c>
      <c r="E371" s="16">
        <f>IF(Data!F910="failed",Data!N910,"")</f>
        <v>0</v>
      </c>
    </row>
    <row r="372" spans="1:5" x14ac:dyDescent="0.25">
      <c r="A372" s="16">
        <f>IF(Data!F751="successful",Data!A751,"")</f>
        <v>749</v>
      </c>
      <c r="B372" s="16">
        <f>IF(Data!F751="successful",Data!N751,"")</f>
        <v>110</v>
      </c>
      <c r="D372" s="16">
        <f>IF(Data!F911="failed",Data!A911,"")</f>
        <v>909</v>
      </c>
      <c r="E372" s="16">
        <f>IF(Data!F911="failed",Data!N911,"")</f>
        <v>8</v>
      </c>
    </row>
    <row r="373" spans="1:5" x14ac:dyDescent="0.25">
      <c r="A373" s="16">
        <f>IF(Data!F752="successful",Data!A752,"")</f>
        <v>750</v>
      </c>
      <c r="B373" s="16">
        <f>IF(Data!F752="successful",Data!N752,"")</f>
        <v>59</v>
      </c>
      <c r="D373" s="16">
        <f>IF(Data!F912="failed",Data!A912,"")</f>
        <v>910</v>
      </c>
      <c r="E373" s="16">
        <f>IF(Data!F912="failed",Data!N912,"")</f>
        <v>5</v>
      </c>
    </row>
    <row r="374" spans="1:5" x14ac:dyDescent="0.25">
      <c r="A374" s="16">
        <f>IF(Data!F753="successful",Data!A753,"")</f>
        <v>751</v>
      </c>
      <c r="B374" s="16">
        <f>IF(Data!F753="successful",Data!N753,"")</f>
        <v>62</v>
      </c>
      <c r="D374" s="16">
        <f>IF(Data!F913="failed",Data!A913,"")</f>
        <v>911</v>
      </c>
      <c r="E374" s="16">
        <f>IF(Data!F913="failed",Data!N913,"")</f>
        <v>0</v>
      </c>
    </row>
    <row r="375" spans="1:5" x14ac:dyDescent="0.25">
      <c r="A375" s="16">
        <f>IF(Data!F754="successful",Data!A754,"")</f>
        <v>752</v>
      </c>
      <c r="B375" s="16">
        <f>IF(Data!F754="successful",Data!N754,"")</f>
        <v>105</v>
      </c>
      <c r="D375" s="16">
        <f>IF(Data!F914="failed",Data!A914,"")</f>
        <v>912</v>
      </c>
      <c r="E375" s="16">
        <f>IF(Data!F914="failed",Data!N914,"")</f>
        <v>2</v>
      </c>
    </row>
    <row r="376" spans="1:5" x14ac:dyDescent="0.25">
      <c r="A376" s="16">
        <f>IF(Data!F755="successful",Data!A755,"")</f>
        <v>753</v>
      </c>
      <c r="B376" s="16">
        <f>IF(Data!F755="successful",Data!N755,"")</f>
        <v>26</v>
      </c>
      <c r="D376" s="16">
        <f>IF(Data!F915="failed",Data!A915,"")</f>
        <v>913</v>
      </c>
      <c r="E376" s="16">
        <f>IF(Data!F915="failed",Data!N915,"")</f>
        <v>24</v>
      </c>
    </row>
    <row r="377" spans="1:5" x14ac:dyDescent="0.25">
      <c r="A377" s="16">
        <f>IF(Data!F756="successful",Data!A756,"")</f>
        <v>754</v>
      </c>
      <c r="B377" s="16">
        <f>IF(Data!F756="successful",Data!N756,"")</f>
        <v>49</v>
      </c>
      <c r="D377" s="16">
        <f>IF(Data!F916="failed",Data!A916,"")</f>
        <v>914</v>
      </c>
      <c r="E377" s="16">
        <f>IF(Data!F916="failed",Data!N916,"")</f>
        <v>0</v>
      </c>
    </row>
    <row r="378" spans="1:5" x14ac:dyDescent="0.25">
      <c r="A378" s="16">
        <f>IF(Data!F757="successful",Data!A757,"")</f>
        <v>755</v>
      </c>
      <c r="B378" s="16">
        <f>IF(Data!F757="successful",Data!N757,"")</f>
        <v>68</v>
      </c>
      <c r="D378" s="16">
        <f>IF(Data!F917="failed",Data!A917,"")</f>
        <v>915</v>
      </c>
      <c r="E378" s="16">
        <f>IF(Data!F917="failed",Data!N917,"")</f>
        <v>9</v>
      </c>
    </row>
    <row r="379" spans="1:5" x14ac:dyDescent="0.25">
      <c r="A379" s="16">
        <f>IF(Data!F758="successful",Data!A758,"")</f>
        <v>756</v>
      </c>
      <c r="B379" s="16">
        <f>IF(Data!F758="successful",Data!N758,"")</f>
        <v>22</v>
      </c>
      <c r="D379" s="16">
        <f>IF(Data!F918="failed",Data!A918,"")</f>
        <v>916</v>
      </c>
      <c r="E379" s="16">
        <f>IF(Data!F918="failed",Data!N918,"")</f>
        <v>0</v>
      </c>
    </row>
    <row r="380" spans="1:5" x14ac:dyDescent="0.25">
      <c r="A380" s="16">
        <f>IF(Data!F759="successful",Data!A759,"")</f>
        <v>757</v>
      </c>
      <c r="B380" s="16">
        <f>IF(Data!F759="successful",Data!N759,"")</f>
        <v>18</v>
      </c>
      <c r="D380" s="16">
        <f>IF(Data!F919="failed",Data!A919,"")</f>
        <v>917</v>
      </c>
      <c r="E380" s="16">
        <f>IF(Data!F919="failed",Data!N919,"")</f>
        <v>1</v>
      </c>
    </row>
    <row r="381" spans="1:5" x14ac:dyDescent="0.25">
      <c r="A381" s="16">
        <f>IF(Data!F760="successful",Data!A760,"")</f>
        <v>758</v>
      </c>
      <c r="B381" s="16">
        <f>IF(Data!F760="successful",Data!N760,"")</f>
        <v>19</v>
      </c>
      <c r="D381" s="16">
        <f>IF(Data!F920="failed",Data!A920,"")</f>
        <v>918</v>
      </c>
      <c r="E381" s="16">
        <f>IF(Data!F920="failed",Data!N920,"")</f>
        <v>10</v>
      </c>
    </row>
    <row r="382" spans="1:5" x14ac:dyDescent="0.25">
      <c r="A382" s="16">
        <f>IF(Data!F761="successful",Data!A761,"")</f>
        <v>759</v>
      </c>
      <c r="B382" s="16">
        <f>IF(Data!F761="successful",Data!N761,"")</f>
        <v>99</v>
      </c>
      <c r="D382" s="16">
        <f>IF(Data!F921="failed",Data!A921,"")</f>
        <v>919</v>
      </c>
      <c r="E382" s="16">
        <f>IF(Data!F921="failed",Data!N921,"")</f>
        <v>1</v>
      </c>
    </row>
    <row r="383" spans="1:5" x14ac:dyDescent="0.25">
      <c r="A383" s="16">
        <f>IF(Data!F782="successful",Data!A782,"")</f>
        <v>780</v>
      </c>
      <c r="B383" s="16">
        <f>IF(Data!F782="successful",Data!N782,"")</f>
        <v>27</v>
      </c>
      <c r="D383" s="16">
        <f>IF(Data!F922="failed",Data!A922,"")</f>
        <v>920</v>
      </c>
      <c r="E383" s="16">
        <f>IF(Data!F922="failed",Data!N922,"")</f>
        <v>0</v>
      </c>
    </row>
    <row r="384" spans="1:5" x14ac:dyDescent="0.25">
      <c r="A384" s="16">
        <f>IF(Data!F783="successful",Data!A783,"")</f>
        <v>781</v>
      </c>
      <c r="B384" s="16">
        <f>IF(Data!F783="successful",Data!N783,"")</f>
        <v>25</v>
      </c>
      <c r="D384" s="16">
        <f>IF(Data!F923="failed",Data!A923,"")</f>
        <v>921</v>
      </c>
      <c r="E384" s="16">
        <f>IF(Data!F923="failed",Data!N923,"")</f>
        <v>20</v>
      </c>
    </row>
    <row r="385" spans="1:5" x14ac:dyDescent="0.25">
      <c r="A385" s="16">
        <f>IF(Data!F784="successful",Data!A784,"")</f>
        <v>782</v>
      </c>
      <c r="B385" s="16">
        <f>IF(Data!F784="successful",Data!N784,"")</f>
        <v>14</v>
      </c>
      <c r="D385" s="16">
        <f>IF(Data!F924="failed",Data!A924,"")</f>
        <v>922</v>
      </c>
      <c r="E385" s="16">
        <f>IF(Data!F924="failed",Data!N924,"")</f>
        <v>30</v>
      </c>
    </row>
    <row r="386" spans="1:5" x14ac:dyDescent="0.25">
      <c r="A386" s="16">
        <f>IF(Data!F785="successful",Data!A785,"")</f>
        <v>783</v>
      </c>
      <c r="B386" s="16">
        <f>IF(Data!F785="successful",Data!N785,"")</f>
        <v>35</v>
      </c>
      <c r="D386" s="16">
        <f>IF(Data!F925="failed",Data!A925,"")</f>
        <v>923</v>
      </c>
      <c r="E386" s="16">
        <f>IF(Data!F925="failed",Data!N925,"")</f>
        <v>6</v>
      </c>
    </row>
    <row r="387" spans="1:5" x14ac:dyDescent="0.25">
      <c r="A387" s="16">
        <f>IF(Data!F786="successful",Data!A786,"")</f>
        <v>784</v>
      </c>
      <c r="B387" s="16">
        <f>IF(Data!F786="successful",Data!N786,"")</f>
        <v>10</v>
      </c>
      <c r="D387" s="16">
        <f>IF(Data!F926="failed",Data!A926,"")</f>
        <v>924</v>
      </c>
      <c r="E387" s="16">
        <f>IF(Data!F926="failed",Data!N926,"")</f>
        <v>15</v>
      </c>
    </row>
    <row r="388" spans="1:5" x14ac:dyDescent="0.25">
      <c r="A388" s="16">
        <f>IF(Data!F787="successful",Data!A787,"")</f>
        <v>785</v>
      </c>
      <c r="B388" s="16">
        <f>IF(Data!F787="successful",Data!N787,"")</f>
        <v>29</v>
      </c>
      <c r="D388" s="16">
        <f>IF(Data!F927="failed",Data!A927,"")</f>
        <v>925</v>
      </c>
      <c r="E388" s="16">
        <f>IF(Data!F927="failed",Data!N927,"")</f>
        <v>5</v>
      </c>
    </row>
    <row r="389" spans="1:5" x14ac:dyDescent="0.25">
      <c r="A389" s="16">
        <f>IF(Data!F788="successful",Data!A788,"")</f>
        <v>786</v>
      </c>
      <c r="B389" s="16">
        <f>IF(Data!F788="successful",Data!N788,"")</f>
        <v>44</v>
      </c>
      <c r="D389" s="16">
        <f>IF(Data!F928="failed",Data!A928,"")</f>
        <v>926</v>
      </c>
      <c r="E389" s="16">
        <f>IF(Data!F928="failed",Data!N928,"")</f>
        <v>0</v>
      </c>
    </row>
    <row r="390" spans="1:5" x14ac:dyDescent="0.25">
      <c r="A390" s="16">
        <f>IF(Data!F789="successful",Data!A789,"")</f>
        <v>787</v>
      </c>
      <c r="B390" s="16">
        <f>IF(Data!F789="successful",Data!N789,"")</f>
        <v>17</v>
      </c>
      <c r="D390" s="16">
        <f>IF(Data!F929="failed",Data!A929,"")</f>
        <v>927</v>
      </c>
      <c r="E390" s="16">
        <f>IF(Data!F929="failed",Data!N929,"")</f>
        <v>0</v>
      </c>
    </row>
    <row r="391" spans="1:5" x14ac:dyDescent="0.25">
      <c r="A391" s="16">
        <f>IF(Data!F790="successful",Data!A790,"")</f>
        <v>788</v>
      </c>
      <c r="B391" s="16">
        <f>IF(Data!F790="successful",Data!N790,"")</f>
        <v>34</v>
      </c>
      <c r="D391" s="16">
        <f>IF(Data!F930="failed",Data!A930,"")</f>
        <v>928</v>
      </c>
      <c r="E391" s="16">
        <f>IF(Data!F930="failed",Data!N930,"")</f>
        <v>28</v>
      </c>
    </row>
    <row r="392" spans="1:5" x14ac:dyDescent="0.25">
      <c r="A392" s="16">
        <f>IF(Data!F791="successful",Data!A791,"")</f>
        <v>789</v>
      </c>
      <c r="B392" s="16">
        <f>IF(Data!F791="successful",Data!N791,"")</f>
        <v>14</v>
      </c>
      <c r="D392" s="16">
        <f>IF(Data!F931="failed",Data!A931,"")</f>
        <v>929</v>
      </c>
      <c r="E392" s="16">
        <f>IF(Data!F931="failed",Data!N931,"")</f>
        <v>0</v>
      </c>
    </row>
    <row r="393" spans="1:5" x14ac:dyDescent="0.25">
      <c r="A393" s="16">
        <f>IF(Data!F792="successful",Data!A792,"")</f>
        <v>790</v>
      </c>
      <c r="B393" s="16">
        <f>IF(Data!F792="successful",Data!N792,"")</f>
        <v>156</v>
      </c>
      <c r="D393" s="16">
        <f>IF(Data!F932="failed",Data!A932,"")</f>
        <v>930</v>
      </c>
      <c r="E393" s="16">
        <f>IF(Data!F932="failed",Data!N932,"")</f>
        <v>5</v>
      </c>
    </row>
    <row r="394" spans="1:5" x14ac:dyDescent="0.25">
      <c r="A394" s="16">
        <f>IF(Data!F793="successful",Data!A793,"")</f>
        <v>791</v>
      </c>
      <c r="B394" s="16">
        <f>IF(Data!F793="successful",Data!N793,"")</f>
        <v>128</v>
      </c>
      <c r="D394" s="16">
        <f>IF(Data!F933="failed",Data!A933,"")</f>
        <v>931</v>
      </c>
      <c r="E394" s="16">
        <f>IF(Data!F933="failed",Data!N933,"")</f>
        <v>7</v>
      </c>
    </row>
    <row r="395" spans="1:5" x14ac:dyDescent="0.25">
      <c r="A395" s="16">
        <f>IF(Data!F794="successful",Data!A794,"")</f>
        <v>792</v>
      </c>
      <c r="B395" s="16">
        <f>IF(Data!F794="successful",Data!N794,"")</f>
        <v>60</v>
      </c>
      <c r="D395" s="16">
        <f>IF(Data!F934="failed",Data!A934,"")</f>
        <v>932</v>
      </c>
      <c r="E395" s="16">
        <f>IF(Data!F934="failed",Data!N934,"")</f>
        <v>30</v>
      </c>
    </row>
    <row r="396" spans="1:5" x14ac:dyDescent="0.25">
      <c r="A396" s="16">
        <f>IF(Data!F795="successful",Data!A795,"")</f>
        <v>793</v>
      </c>
      <c r="B396" s="16">
        <f>IF(Data!F795="successful",Data!N795,"")</f>
        <v>32</v>
      </c>
      <c r="D396" s="16">
        <f>IF(Data!F935="failed",Data!A935,"")</f>
        <v>933</v>
      </c>
      <c r="E396" s="16">
        <f>IF(Data!F935="failed",Data!N935,"")</f>
        <v>2</v>
      </c>
    </row>
    <row r="397" spans="1:5" x14ac:dyDescent="0.25">
      <c r="A397" s="16">
        <f>IF(Data!F796="successful",Data!A796,"")</f>
        <v>794</v>
      </c>
      <c r="B397" s="16">
        <f>IF(Data!F796="successful",Data!N796,"")</f>
        <v>53</v>
      </c>
      <c r="D397" s="16">
        <f>IF(Data!F936="failed",Data!A936,"")</f>
        <v>934</v>
      </c>
      <c r="E397" s="16">
        <f>IF(Data!F936="failed",Data!N936,"")</f>
        <v>30</v>
      </c>
    </row>
    <row r="398" spans="1:5" x14ac:dyDescent="0.25">
      <c r="A398" s="16">
        <f>IF(Data!F797="successful",Data!A797,"")</f>
        <v>795</v>
      </c>
      <c r="B398" s="16">
        <f>IF(Data!F797="successful",Data!N797,"")</f>
        <v>184</v>
      </c>
      <c r="D398" s="16">
        <f>IF(Data!F937="failed",Data!A937,"")</f>
        <v>935</v>
      </c>
      <c r="E398" s="16">
        <f>IF(Data!F937="failed",Data!N937,"")</f>
        <v>2</v>
      </c>
    </row>
    <row r="399" spans="1:5" x14ac:dyDescent="0.25">
      <c r="A399" s="16">
        <f>IF(Data!F798="successful",Data!A798,"")</f>
        <v>796</v>
      </c>
      <c r="B399" s="16">
        <f>IF(Data!F798="successful",Data!N798,"")</f>
        <v>90</v>
      </c>
      <c r="D399" s="16">
        <f>IF(Data!F938="failed",Data!A938,"")</f>
        <v>936</v>
      </c>
      <c r="E399" s="16">
        <f>IF(Data!F938="failed",Data!N938,"")</f>
        <v>0</v>
      </c>
    </row>
    <row r="400" spans="1:5" x14ac:dyDescent="0.25">
      <c r="A400" s="16">
        <f>IF(Data!F799="successful",Data!A799,"")</f>
        <v>797</v>
      </c>
      <c r="B400" s="16">
        <f>IF(Data!F799="successful",Data!N799,"")</f>
        <v>71</v>
      </c>
      <c r="D400" s="16">
        <f>IF(Data!F939="failed",Data!A939,"")</f>
        <v>937</v>
      </c>
      <c r="E400" s="16">
        <f>IF(Data!F939="failed",Data!N939,"")</f>
        <v>2</v>
      </c>
    </row>
    <row r="401" spans="1:5" x14ac:dyDescent="0.25">
      <c r="A401" s="16">
        <f>IF(Data!F800="successful",Data!A800,"")</f>
        <v>798</v>
      </c>
      <c r="B401" s="16">
        <f>IF(Data!F800="successful",Data!N800,"")</f>
        <v>87</v>
      </c>
      <c r="D401" s="16">
        <f>IF(Data!F940="failed",Data!A940,"")</f>
        <v>938</v>
      </c>
      <c r="E401" s="16">
        <f>IF(Data!F940="failed",Data!N940,"")</f>
        <v>1</v>
      </c>
    </row>
    <row r="402" spans="1:5" x14ac:dyDescent="0.25">
      <c r="A402" s="16">
        <f>IF(Data!F801="successful",Data!A801,"")</f>
        <v>799</v>
      </c>
      <c r="B402" s="16">
        <f>IF(Data!F801="successful",Data!N801,"")</f>
        <v>28</v>
      </c>
      <c r="D402" s="16">
        <f>IF(Data!F941="failed",Data!A941,"")</f>
        <v>939</v>
      </c>
      <c r="E402" s="16">
        <f>IF(Data!F941="failed",Data!N941,"")</f>
        <v>2</v>
      </c>
    </row>
    <row r="403" spans="1:5" x14ac:dyDescent="0.25">
      <c r="A403" s="16">
        <f>IF(Data!F802="successful",Data!A802,"")</f>
        <v>800</v>
      </c>
      <c r="B403" s="16">
        <f>IF(Data!F802="successful",Data!N802,"")</f>
        <v>56</v>
      </c>
      <c r="D403" s="16">
        <f>IF(Data!F942="failed",Data!A942,"")</f>
        <v>940</v>
      </c>
      <c r="E403" s="16">
        <f>IF(Data!F942="failed",Data!N942,"")</f>
        <v>14</v>
      </c>
    </row>
    <row r="404" spans="1:5" x14ac:dyDescent="0.25">
      <c r="A404" s="16">
        <f>IF(Data!F803="successful",Data!A803,"")</f>
        <v>801</v>
      </c>
      <c r="B404" s="16">
        <f>IF(Data!F803="successful",Data!N803,"")</f>
        <v>51</v>
      </c>
      <c r="D404" s="16">
        <f>IF(Data!F943="failed",Data!A943,"")</f>
        <v>941</v>
      </c>
      <c r="E404" s="16">
        <f>IF(Data!F943="failed",Data!N943,"")</f>
        <v>31</v>
      </c>
    </row>
    <row r="405" spans="1:5" x14ac:dyDescent="0.25">
      <c r="A405" s="16">
        <f>IF(Data!F804="successful",Data!A804,"")</f>
        <v>802</v>
      </c>
      <c r="B405" s="16">
        <f>IF(Data!F804="successful",Data!N804,"")</f>
        <v>75</v>
      </c>
      <c r="D405" s="16">
        <f>IF(Data!F944="failed",Data!A944,"")</f>
        <v>942</v>
      </c>
      <c r="E405" s="16">
        <f>IF(Data!F944="failed",Data!N944,"")</f>
        <v>16</v>
      </c>
    </row>
    <row r="406" spans="1:5" x14ac:dyDescent="0.25">
      <c r="A406" s="16">
        <f>IF(Data!F805="successful",Data!A805,"")</f>
        <v>803</v>
      </c>
      <c r="B406" s="16">
        <f>IF(Data!F805="successful",Data!N805,"")</f>
        <v>38</v>
      </c>
      <c r="D406" s="16">
        <f>IF(Data!F945="failed",Data!A945,"")</f>
        <v>943</v>
      </c>
      <c r="E406" s="16">
        <f>IF(Data!F945="failed",Data!N945,"")</f>
        <v>12</v>
      </c>
    </row>
    <row r="407" spans="1:5" x14ac:dyDescent="0.25">
      <c r="A407" s="16">
        <f>IF(Data!F806="successful",Data!A806,"")</f>
        <v>804</v>
      </c>
      <c r="B407" s="16">
        <f>IF(Data!F806="successful",Data!N806,"")</f>
        <v>18</v>
      </c>
      <c r="D407" s="16">
        <f>IF(Data!F946="failed",Data!A946,"")</f>
        <v>944</v>
      </c>
      <c r="E407" s="16">
        <f>IF(Data!F946="failed",Data!N946,"")</f>
        <v>96</v>
      </c>
    </row>
    <row r="408" spans="1:5" x14ac:dyDescent="0.25">
      <c r="A408" s="16">
        <f>IF(Data!F807="successful",Data!A807,"")</f>
        <v>805</v>
      </c>
      <c r="B408" s="16">
        <f>IF(Data!F807="successful",Data!N807,"")</f>
        <v>54</v>
      </c>
      <c r="D408" s="16">
        <f>IF(Data!F947="failed",Data!A947,"")</f>
        <v>945</v>
      </c>
      <c r="E408" s="16">
        <f>IF(Data!F947="failed",Data!N947,"")</f>
        <v>16</v>
      </c>
    </row>
    <row r="409" spans="1:5" x14ac:dyDescent="0.25">
      <c r="A409" s="16">
        <f>IF(Data!F808="successful",Data!A808,"")</f>
        <v>806</v>
      </c>
      <c r="B409" s="16">
        <f>IF(Data!F808="successful",Data!N808,"")</f>
        <v>71</v>
      </c>
      <c r="D409" s="16">
        <f>IF(Data!F948="failed",Data!A948,"")</f>
        <v>946</v>
      </c>
      <c r="E409" s="16">
        <f>IF(Data!F948="failed",Data!N948,"")</f>
        <v>5</v>
      </c>
    </row>
    <row r="410" spans="1:5" x14ac:dyDescent="0.25">
      <c r="A410" s="16">
        <f>IF(Data!F809="successful",Data!A809,"")</f>
        <v>807</v>
      </c>
      <c r="B410" s="16">
        <f>IF(Data!F809="successful",Data!N809,"")</f>
        <v>57</v>
      </c>
      <c r="D410" s="16">
        <f>IF(Data!F949="failed",Data!A949,"")</f>
        <v>947</v>
      </c>
      <c r="E410" s="16">
        <f>IF(Data!F949="failed",Data!N949,"")</f>
        <v>0</v>
      </c>
    </row>
    <row r="411" spans="1:5" x14ac:dyDescent="0.25">
      <c r="A411" s="16">
        <f>IF(Data!F810="successful",Data!A810,"")</f>
        <v>808</v>
      </c>
      <c r="B411" s="16">
        <f>IF(Data!F810="successful",Data!N810,"")</f>
        <v>43</v>
      </c>
      <c r="D411" s="16">
        <f>IF(Data!F950="failed",Data!A950,"")</f>
        <v>948</v>
      </c>
      <c r="E411" s="16">
        <f>IF(Data!F950="failed",Data!N950,"")</f>
        <v>8</v>
      </c>
    </row>
    <row r="412" spans="1:5" x14ac:dyDescent="0.25">
      <c r="A412" s="16">
        <f>IF(Data!F811="successful",Data!A811,"")</f>
        <v>809</v>
      </c>
      <c r="B412" s="16">
        <f>IF(Data!F811="successful",Data!N811,"")</f>
        <v>52</v>
      </c>
      <c r="D412" s="16">
        <f>IF(Data!F951="failed",Data!A951,"")</f>
        <v>949</v>
      </c>
      <c r="E412" s="16">
        <f>IF(Data!F951="failed",Data!N951,"")</f>
        <v>7</v>
      </c>
    </row>
    <row r="413" spans="1:5" x14ac:dyDescent="0.25">
      <c r="A413" s="16">
        <f>IF(Data!F812="successful",Data!A812,"")</f>
        <v>810</v>
      </c>
      <c r="B413" s="16">
        <f>IF(Data!F812="successful",Data!N812,"")</f>
        <v>27</v>
      </c>
      <c r="D413" s="16">
        <f>IF(Data!F952="failed",Data!A952,"")</f>
        <v>950</v>
      </c>
      <c r="E413" s="16">
        <f>IF(Data!F952="failed",Data!N952,"")</f>
        <v>24</v>
      </c>
    </row>
    <row r="414" spans="1:5" x14ac:dyDescent="0.25">
      <c r="A414" s="16">
        <f>IF(Data!F813="successful",Data!A813,"")</f>
        <v>811</v>
      </c>
      <c r="B414" s="16">
        <f>IF(Data!F813="successful",Data!N813,"")</f>
        <v>12</v>
      </c>
      <c r="D414" s="16">
        <f>IF(Data!F953="failed",Data!A953,"")</f>
        <v>951</v>
      </c>
      <c r="E414" s="16">
        <f>IF(Data!F953="failed",Data!N953,"")</f>
        <v>121</v>
      </c>
    </row>
    <row r="415" spans="1:5" x14ac:dyDescent="0.25">
      <c r="A415" s="16">
        <f>IF(Data!F814="successful",Data!A814,"")</f>
        <v>812</v>
      </c>
      <c r="B415" s="16">
        <f>IF(Data!F814="successful",Data!N814,"")</f>
        <v>33</v>
      </c>
      <c r="D415" s="16">
        <f>IF(Data!F954="failed",Data!A954,"")</f>
        <v>952</v>
      </c>
      <c r="E415" s="16">
        <f>IF(Data!F954="failed",Data!N954,"")</f>
        <v>196</v>
      </c>
    </row>
    <row r="416" spans="1:5" x14ac:dyDescent="0.25">
      <c r="A416" s="16">
        <f>IF(Data!F815="successful",Data!A815,"")</f>
        <v>813</v>
      </c>
      <c r="B416" s="16">
        <f>IF(Data!F815="successful",Data!N815,"")</f>
        <v>96</v>
      </c>
      <c r="D416" s="16">
        <f>IF(Data!F955="failed",Data!A955,"")</f>
        <v>953</v>
      </c>
      <c r="E416" s="16">
        <f>IF(Data!F955="failed",Data!N955,"")</f>
        <v>5</v>
      </c>
    </row>
    <row r="417" spans="1:5" x14ac:dyDescent="0.25">
      <c r="A417" s="16">
        <f>IF(Data!F816="successful",Data!A816,"")</f>
        <v>814</v>
      </c>
      <c r="B417" s="16">
        <f>IF(Data!F816="successful",Data!N816,"")</f>
        <v>28</v>
      </c>
      <c r="D417" s="16">
        <f>IF(Data!F956="failed",Data!A956,"")</f>
        <v>954</v>
      </c>
      <c r="E417" s="16">
        <f>IF(Data!F956="failed",Data!N956,"")</f>
        <v>73</v>
      </c>
    </row>
    <row r="418" spans="1:5" x14ac:dyDescent="0.25">
      <c r="A418" s="16">
        <f>IF(Data!F817="successful",Data!A817,"")</f>
        <v>815</v>
      </c>
      <c r="B418" s="16">
        <f>IF(Data!F817="successful",Data!N817,"")</f>
        <v>43</v>
      </c>
      <c r="D418" s="16">
        <f>IF(Data!F957="failed",Data!A957,"")</f>
        <v>955</v>
      </c>
      <c r="E418" s="16">
        <f>IF(Data!F957="failed",Data!N957,"")</f>
        <v>93</v>
      </c>
    </row>
    <row r="419" spans="1:5" x14ac:dyDescent="0.25">
      <c r="A419" s="16">
        <f>IF(Data!F818="successful",Data!A818,"")</f>
        <v>816</v>
      </c>
      <c r="B419" s="16">
        <f>IF(Data!F818="successful",Data!N818,"")</f>
        <v>205</v>
      </c>
      <c r="D419" s="16">
        <f>IF(Data!F958="failed",Data!A958,"")</f>
        <v>956</v>
      </c>
      <c r="E419" s="16">
        <f>IF(Data!F958="failed",Data!N958,"")</f>
        <v>17</v>
      </c>
    </row>
    <row r="420" spans="1:5" x14ac:dyDescent="0.25">
      <c r="A420" s="16">
        <f>IF(Data!F819="successful",Data!A819,"")</f>
        <v>817</v>
      </c>
      <c r="B420" s="16">
        <f>IF(Data!F819="successful",Data!N819,"")</f>
        <v>23</v>
      </c>
      <c r="D420" s="16">
        <f>IF(Data!F959="failed",Data!A959,"")</f>
        <v>957</v>
      </c>
      <c r="E420" s="16">
        <f>IF(Data!F959="failed",Data!N959,"")</f>
        <v>7</v>
      </c>
    </row>
    <row r="421" spans="1:5" x14ac:dyDescent="0.25">
      <c r="A421" s="16">
        <f>IF(Data!F820="successful",Data!A820,"")</f>
        <v>818</v>
      </c>
      <c r="B421" s="16">
        <f>IF(Data!F820="successful",Data!N820,"")</f>
        <v>19</v>
      </c>
      <c r="D421" s="16">
        <f>IF(Data!F960="failed",Data!A960,"")</f>
        <v>958</v>
      </c>
      <c r="E421" s="16">
        <f>IF(Data!F960="failed",Data!N960,"")</f>
        <v>17</v>
      </c>
    </row>
    <row r="422" spans="1:5" x14ac:dyDescent="0.25">
      <c r="A422" s="16">
        <f>IF(Data!F821="successful",Data!A821,"")</f>
        <v>819</v>
      </c>
      <c r="B422" s="16">
        <f>IF(Data!F821="successful",Data!N821,"")</f>
        <v>14</v>
      </c>
      <c r="D422" s="16">
        <f>IF(Data!F961="failed",Data!A961,"")</f>
        <v>959</v>
      </c>
      <c r="E422" s="16">
        <f>IF(Data!F961="failed",Data!N961,"")</f>
        <v>171</v>
      </c>
    </row>
    <row r="423" spans="1:5" x14ac:dyDescent="0.25">
      <c r="A423" s="16">
        <f>IF(Data!F822="successful",Data!A822,"")</f>
        <v>820</v>
      </c>
      <c r="B423" s="16">
        <f>IF(Data!F822="successful",Data!N822,"")</f>
        <v>38</v>
      </c>
      <c r="D423" s="16">
        <f>IF(Data!F962="failed",Data!A962,"")</f>
        <v>960</v>
      </c>
      <c r="E423" s="16">
        <f>IF(Data!F962="failed",Data!N962,"")</f>
        <v>188</v>
      </c>
    </row>
    <row r="424" spans="1:5" x14ac:dyDescent="0.25">
      <c r="A424" s="16">
        <f>IF(Data!F823="successful",Data!A823,"")</f>
        <v>821</v>
      </c>
      <c r="B424" s="16">
        <f>IF(Data!F823="successful",Data!N823,"")</f>
        <v>78</v>
      </c>
      <c r="D424" s="16">
        <f>IF(Data!F963="failed",Data!A963,"")</f>
        <v>961</v>
      </c>
      <c r="E424" s="16">
        <f>IF(Data!F963="failed",Data!N963,"")</f>
        <v>110</v>
      </c>
    </row>
    <row r="425" spans="1:5" x14ac:dyDescent="0.25">
      <c r="A425" s="16">
        <f>IF(Data!F824="successful",Data!A824,"")</f>
        <v>822</v>
      </c>
      <c r="B425" s="16">
        <f>IF(Data!F824="successful",Data!N824,"")</f>
        <v>69</v>
      </c>
      <c r="D425" s="16">
        <f>IF(Data!F964="failed",Data!A964,"")</f>
        <v>962</v>
      </c>
      <c r="E425" s="16">
        <f>IF(Data!F964="failed",Data!N964,"")</f>
        <v>37</v>
      </c>
    </row>
    <row r="426" spans="1:5" x14ac:dyDescent="0.25">
      <c r="A426" s="16">
        <f>IF(Data!F825="successful",Data!A825,"")</f>
        <v>823</v>
      </c>
      <c r="B426" s="16">
        <f>IF(Data!F825="successful",Data!N825,"")</f>
        <v>33</v>
      </c>
      <c r="D426" s="16">
        <f>IF(Data!F965="failed",Data!A965,"")</f>
        <v>963</v>
      </c>
      <c r="E426" s="16">
        <f>IF(Data!F965="failed",Data!N965,"")</f>
        <v>9</v>
      </c>
    </row>
    <row r="427" spans="1:5" x14ac:dyDescent="0.25">
      <c r="A427" s="16">
        <f>IF(Data!F826="successful",Data!A826,"")</f>
        <v>824</v>
      </c>
      <c r="B427" s="16">
        <f>IF(Data!F826="successful",Data!N826,"")</f>
        <v>54</v>
      </c>
      <c r="D427" s="16">
        <f>IF(Data!F966="failed",Data!A966,"")</f>
        <v>964</v>
      </c>
      <c r="E427" s="16">
        <f>IF(Data!F966="failed",Data!N966,"")</f>
        <v>29</v>
      </c>
    </row>
    <row r="428" spans="1:5" x14ac:dyDescent="0.25">
      <c r="A428" s="16">
        <f>IF(Data!F827="successful",Data!A827,"")</f>
        <v>825</v>
      </c>
      <c r="B428" s="16">
        <f>IF(Data!F827="successful",Data!N827,"")</f>
        <v>99</v>
      </c>
      <c r="D428" s="16">
        <f>IF(Data!F967="failed",Data!A967,"")</f>
        <v>965</v>
      </c>
      <c r="E428" s="16">
        <f>IF(Data!F967="failed",Data!N967,"")</f>
        <v>6</v>
      </c>
    </row>
    <row r="429" spans="1:5" x14ac:dyDescent="0.25">
      <c r="A429" s="16">
        <f>IF(Data!F828="successful",Data!A828,"")</f>
        <v>826</v>
      </c>
      <c r="B429" s="16">
        <f>IF(Data!F828="successful",Data!N828,"")</f>
        <v>49</v>
      </c>
      <c r="D429" s="16">
        <f>IF(Data!F968="failed",Data!A968,"")</f>
        <v>966</v>
      </c>
      <c r="E429" s="16">
        <f>IF(Data!F968="failed",Data!N968,"")</f>
        <v>30</v>
      </c>
    </row>
    <row r="430" spans="1:5" x14ac:dyDescent="0.25">
      <c r="A430" s="16">
        <f>IF(Data!F829="successful",Data!A829,"")</f>
        <v>827</v>
      </c>
      <c r="B430" s="16">
        <f>IF(Data!F829="successful",Data!N829,"")</f>
        <v>11</v>
      </c>
      <c r="D430" s="16">
        <f>IF(Data!F969="failed",Data!A969,"")</f>
        <v>967</v>
      </c>
      <c r="E430" s="16">
        <f>IF(Data!F969="failed",Data!N969,"")</f>
        <v>81</v>
      </c>
    </row>
    <row r="431" spans="1:5" x14ac:dyDescent="0.25">
      <c r="A431" s="16">
        <f>IF(Data!F830="successful",Data!A830,"")</f>
        <v>828</v>
      </c>
      <c r="B431" s="16">
        <f>IF(Data!F830="successful",Data!N830,"")</f>
        <v>38</v>
      </c>
      <c r="D431" s="16">
        <f>IF(Data!F970="failed",Data!A970,"")</f>
        <v>968</v>
      </c>
      <c r="E431" s="16">
        <f>IF(Data!F970="failed",Data!N970,"")</f>
        <v>4</v>
      </c>
    </row>
    <row r="432" spans="1:5" x14ac:dyDescent="0.25">
      <c r="A432" s="16">
        <f>IF(Data!F831="successful",Data!A831,"")</f>
        <v>829</v>
      </c>
      <c r="B432" s="16">
        <f>IF(Data!F831="successful",Data!N831,"")</f>
        <v>16</v>
      </c>
      <c r="D432" s="16">
        <f>IF(Data!F971="failed",Data!A971,"")</f>
        <v>969</v>
      </c>
      <c r="E432" s="16">
        <f>IF(Data!F971="failed",Data!N971,"")</f>
        <v>11</v>
      </c>
    </row>
    <row r="433" spans="1:5" x14ac:dyDescent="0.25">
      <c r="A433" s="16">
        <f>IF(Data!F832="successful",Data!A832,"")</f>
        <v>830</v>
      </c>
      <c r="B433" s="16">
        <f>IF(Data!F832="successful",Data!N832,"")</f>
        <v>32</v>
      </c>
      <c r="D433" s="16">
        <f>IF(Data!F972="failed",Data!A972,"")</f>
        <v>970</v>
      </c>
      <c r="E433" s="16">
        <f>IF(Data!F972="failed",Data!N972,"")</f>
        <v>14</v>
      </c>
    </row>
    <row r="434" spans="1:5" x14ac:dyDescent="0.25">
      <c r="A434" s="16">
        <f>IF(Data!F833="successful",Data!A833,"")</f>
        <v>831</v>
      </c>
      <c r="B434" s="16">
        <f>IF(Data!F833="successful",Data!N833,"")</f>
        <v>20</v>
      </c>
      <c r="D434" s="16">
        <f>IF(Data!F973="failed",Data!A973,"")</f>
        <v>971</v>
      </c>
      <c r="E434" s="16">
        <f>IF(Data!F973="failed",Data!N973,"")</f>
        <v>5</v>
      </c>
    </row>
    <row r="435" spans="1:5" x14ac:dyDescent="0.25">
      <c r="A435" s="16">
        <f>IF(Data!F834="successful",Data!A834,"")</f>
        <v>832</v>
      </c>
      <c r="B435" s="16">
        <f>IF(Data!F834="successful",Data!N834,"")</f>
        <v>154</v>
      </c>
      <c r="D435" s="16">
        <f>IF(Data!F974="failed",Data!A974,"")</f>
        <v>972</v>
      </c>
      <c r="E435" s="16">
        <f>IF(Data!F974="failed",Data!N974,"")</f>
        <v>45</v>
      </c>
    </row>
    <row r="436" spans="1:5" x14ac:dyDescent="0.25">
      <c r="A436" s="16">
        <f>IF(Data!F835="successful",Data!A835,"")</f>
        <v>833</v>
      </c>
      <c r="B436" s="16">
        <f>IF(Data!F835="successful",Data!N835,"")</f>
        <v>41</v>
      </c>
      <c r="D436" s="16">
        <f>IF(Data!F975="failed",Data!A975,"")</f>
        <v>973</v>
      </c>
      <c r="E436" s="16">
        <f>IF(Data!F975="failed",Data!N975,"")</f>
        <v>8</v>
      </c>
    </row>
    <row r="437" spans="1:5" x14ac:dyDescent="0.25">
      <c r="A437" s="16">
        <f>IF(Data!F836="successful",Data!A836,"")</f>
        <v>834</v>
      </c>
      <c r="B437" s="16">
        <f>IF(Data!F836="successful",Data!N836,"")</f>
        <v>75</v>
      </c>
      <c r="D437" s="16">
        <f>IF(Data!F976="failed",Data!A976,"")</f>
        <v>974</v>
      </c>
      <c r="E437" s="16">
        <f>IF(Data!F976="failed",Data!N976,"")</f>
        <v>3</v>
      </c>
    </row>
    <row r="438" spans="1:5" x14ac:dyDescent="0.25">
      <c r="A438" s="16">
        <f>IF(Data!F837="successful",Data!A837,"")</f>
        <v>835</v>
      </c>
      <c r="B438" s="16">
        <f>IF(Data!F837="successful",Data!N837,"")</f>
        <v>40</v>
      </c>
      <c r="D438" s="16">
        <f>IF(Data!F977="failed",Data!A977,"")</f>
        <v>975</v>
      </c>
      <c r="E438" s="16">
        <f>IF(Data!F977="failed",Data!N977,"")</f>
        <v>24</v>
      </c>
    </row>
    <row r="439" spans="1:5" x14ac:dyDescent="0.25">
      <c r="A439" s="16">
        <f>IF(Data!F838="successful",Data!A838,"")</f>
        <v>836</v>
      </c>
      <c r="B439" s="16">
        <f>IF(Data!F838="successful",Data!N838,"")</f>
        <v>46</v>
      </c>
      <c r="D439" s="16">
        <f>IF(Data!F978="failed",Data!A978,"")</f>
        <v>976</v>
      </c>
      <c r="E439" s="16">
        <f>IF(Data!F978="failed",Data!N978,"")</f>
        <v>18</v>
      </c>
    </row>
    <row r="440" spans="1:5" x14ac:dyDescent="0.25">
      <c r="A440" s="16">
        <f>IF(Data!F839="successful",Data!A839,"")</f>
        <v>837</v>
      </c>
      <c r="B440" s="16">
        <f>IF(Data!F839="successful",Data!N839,"")</f>
        <v>62</v>
      </c>
      <c r="D440" s="16">
        <f>IF(Data!F979="failed",Data!A979,"")</f>
        <v>977</v>
      </c>
      <c r="E440" s="16">
        <f>IF(Data!F979="failed",Data!N979,"")</f>
        <v>12</v>
      </c>
    </row>
    <row r="441" spans="1:5" x14ac:dyDescent="0.25">
      <c r="A441" s="16">
        <f>IF(Data!F840="successful",Data!A840,"")</f>
        <v>838</v>
      </c>
      <c r="B441" s="16">
        <f>IF(Data!F840="successful",Data!N840,"")</f>
        <v>61</v>
      </c>
      <c r="D441" s="16">
        <f>IF(Data!F980="failed",Data!A980,"")</f>
        <v>978</v>
      </c>
      <c r="E441" s="16">
        <f>IF(Data!F980="failed",Data!N980,"")</f>
        <v>123</v>
      </c>
    </row>
    <row r="442" spans="1:5" x14ac:dyDescent="0.25">
      <c r="A442" s="16">
        <f>IF(Data!F841="successful",Data!A841,"")</f>
        <v>839</v>
      </c>
      <c r="B442" s="16">
        <f>IF(Data!F841="successful",Data!N841,"")</f>
        <v>96</v>
      </c>
      <c r="D442" s="16">
        <f>IF(Data!F981="failed",Data!A981,"")</f>
        <v>979</v>
      </c>
      <c r="E442" s="16">
        <f>IF(Data!F981="failed",Data!N981,"")</f>
        <v>96</v>
      </c>
    </row>
    <row r="443" spans="1:5" x14ac:dyDescent="0.25">
      <c r="A443" s="16">
        <f>IF(Data!F842="successful",Data!A842,"")</f>
        <v>840</v>
      </c>
      <c r="B443" s="16">
        <f>IF(Data!F842="successful",Data!N842,"")</f>
        <v>190</v>
      </c>
      <c r="D443" s="16">
        <f>IF(Data!F982="failed",Data!A982,"")</f>
        <v>980</v>
      </c>
      <c r="E443" s="16">
        <f>IF(Data!F982="failed",Data!N982,"")</f>
        <v>31</v>
      </c>
    </row>
    <row r="444" spans="1:5" x14ac:dyDescent="0.25">
      <c r="A444" s="16">
        <f>IF(Data!F843="successful",Data!A843,"")</f>
        <v>841</v>
      </c>
      <c r="B444" s="16">
        <f>IF(Data!F843="successful",Data!N843,"")</f>
        <v>94</v>
      </c>
      <c r="D444" s="16">
        <f>IF(Data!F983="failed",Data!A983,"")</f>
        <v>981</v>
      </c>
      <c r="E444" s="16">
        <f>IF(Data!F983="failed",Data!N983,"")</f>
        <v>4</v>
      </c>
    </row>
    <row r="445" spans="1:5" x14ac:dyDescent="0.25">
      <c r="A445" s="16">
        <f>IF(Data!F844="successful",Data!A844,"")</f>
        <v>842</v>
      </c>
      <c r="B445" s="16">
        <f>IF(Data!F844="successful",Data!N844,"")</f>
        <v>39</v>
      </c>
      <c r="D445" s="16">
        <f>IF(Data!F984="failed",Data!A984,"")</f>
        <v>982</v>
      </c>
      <c r="E445" s="16">
        <f>IF(Data!F984="failed",Data!N984,"")</f>
        <v>3</v>
      </c>
    </row>
    <row r="446" spans="1:5" x14ac:dyDescent="0.25">
      <c r="A446" s="16">
        <f>IF(Data!F845="successful",Data!A845,"")</f>
        <v>843</v>
      </c>
      <c r="B446" s="16">
        <f>IF(Data!F845="successful",Data!N845,"")</f>
        <v>127</v>
      </c>
      <c r="D446" s="16">
        <f>IF(Data!F985="failed",Data!A985,"")</f>
        <v>983</v>
      </c>
      <c r="E446" s="16">
        <f>IF(Data!F985="failed",Data!N985,"")</f>
        <v>179</v>
      </c>
    </row>
    <row r="447" spans="1:5" x14ac:dyDescent="0.25">
      <c r="A447" s="16">
        <f>IF(Data!F846="successful",Data!A846,"")</f>
        <v>844</v>
      </c>
      <c r="B447" s="16">
        <f>IF(Data!F846="successful",Data!N846,"")</f>
        <v>159</v>
      </c>
      <c r="D447" s="16">
        <f>IF(Data!F986="failed",Data!A986,"")</f>
        <v>984</v>
      </c>
      <c r="E447" s="16">
        <f>IF(Data!F986="failed",Data!N986,"")</f>
        <v>3</v>
      </c>
    </row>
    <row r="448" spans="1:5" x14ac:dyDescent="0.25">
      <c r="A448" s="16">
        <f>IF(Data!F847="successful",Data!A847,"")</f>
        <v>845</v>
      </c>
      <c r="B448" s="16">
        <f>IF(Data!F847="successful",Data!N847,"")</f>
        <v>177</v>
      </c>
      <c r="D448" s="16">
        <f>IF(Data!F987="failed",Data!A987,"")</f>
        <v>985</v>
      </c>
      <c r="E448" s="16">
        <f>IF(Data!F987="failed",Data!N987,"")</f>
        <v>23</v>
      </c>
    </row>
    <row r="449" spans="1:5" x14ac:dyDescent="0.25">
      <c r="A449" s="16">
        <f>IF(Data!F848="successful",Data!A848,"")</f>
        <v>846</v>
      </c>
      <c r="B449" s="16">
        <f>IF(Data!F848="successful",Data!N848,"")</f>
        <v>47</v>
      </c>
      <c r="D449" s="16">
        <f>IF(Data!F988="failed",Data!A988,"")</f>
        <v>986</v>
      </c>
      <c r="E449" s="16">
        <f>IF(Data!F988="failed",Data!N988,"")</f>
        <v>23</v>
      </c>
    </row>
    <row r="450" spans="1:5" x14ac:dyDescent="0.25">
      <c r="A450" s="16">
        <f>IF(Data!F849="successful",Data!A849,"")</f>
        <v>847</v>
      </c>
      <c r="B450" s="16">
        <f>IF(Data!F849="successful",Data!N849,"")</f>
        <v>1</v>
      </c>
      <c r="D450" s="16">
        <f>IF(Data!F989="failed",Data!A989,"")</f>
        <v>987</v>
      </c>
      <c r="E450" s="16">
        <f>IF(Data!F989="failed",Data!N989,"")</f>
        <v>41</v>
      </c>
    </row>
    <row r="451" spans="1:5" x14ac:dyDescent="0.25">
      <c r="A451" s="16">
        <f>IF(Data!F850="successful",Data!A850,"")</f>
        <v>848</v>
      </c>
      <c r="B451" s="16">
        <f>IF(Data!F850="successful",Data!N850,"")</f>
        <v>16</v>
      </c>
      <c r="D451" s="16">
        <f>IF(Data!F990="failed",Data!A990,"")</f>
        <v>988</v>
      </c>
      <c r="E451" s="16">
        <f>IF(Data!F990="failed",Data!N990,"")</f>
        <v>0</v>
      </c>
    </row>
    <row r="452" spans="1:5" x14ac:dyDescent="0.25">
      <c r="A452" s="16">
        <f>IF(Data!F851="successful",Data!A851,"")</f>
        <v>849</v>
      </c>
      <c r="B452" s="16">
        <f>IF(Data!F851="successful",Data!N851,"")</f>
        <v>115</v>
      </c>
      <c r="D452" s="16">
        <f>IF(Data!F991="failed",Data!A991,"")</f>
        <v>989</v>
      </c>
      <c r="E452" s="16">
        <f>IF(Data!F991="failed",Data!N991,"")</f>
        <v>32</v>
      </c>
    </row>
    <row r="453" spans="1:5" x14ac:dyDescent="0.25">
      <c r="A453" s="16">
        <f>IF(Data!F852="successful",Data!A852,"")</f>
        <v>850</v>
      </c>
      <c r="B453" s="16">
        <f>IF(Data!F852="successful",Data!N852,"")</f>
        <v>133</v>
      </c>
      <c r="D453" s="16">
        <f>IF(Data!F992="failed",Data!A992,"")</f>
        <v>990</v>
      </c>
      <c r="E453" s="16">
        <f>IF(Data!F992="failed",Data!N992,"")</f>
        <v>2</v>
      </c>
    </row>
    <row r="454" spans="1:5" x14ac:dyDescent="0.25">
      <c r="A454" s="16">
        <f>IF(Data!F853="successful",Data!A853,"")</f>
        <v>851</v>
      </c>
      <c r="B454" s="16">
        <f>IF(Data!F853="successful",Data!N853,"")</f>
        <v>70</v>
      </c>
      <c r="D454" s="16">
        <f>IF(Data!F993="failed",Data!A993,"")</f>
        <v>991</v>
      </c>
      <c r="E454" s="16">
        <f>IF(Data!F993="failed",Data!N993,"")</f>
        <v>7</v>
      </c>
    </row>
    <row r="455" spans="1:5" x14ac:dyDescent="0.25">
      <c r="A455" s="16">
        <f>IF(Data!F854="successful",Data!A854,"")</f>
        <v>852</v>
      </c>
      <c r="B455" s="16">
        <f>IF(Data!F854="successful",Data!N854,"")</f>
        <v>62</v>
      </c>
      <c r="D455" s="16">
        <f>IF(Data!F994="failed",Data!A994,"")</f>
        <v>992</v>
      </c>
      <c r="E455" s="16">
        <f>IF(Data!F994="failed",Data!N994,"")</f>
        <v>4</v>
      </c>
    </row>
    <row r="456" spans="1:5" x14ac:dyDescent="0.25">
      <c r="A456" s="16">
        <f>IF(Data!F855="successful",Data!A855,"")</f>
        <v>853</v>
      </c>
      <c r="B456" s="16">
        <f>IF(Data!F855="successful",Data!N855,"")</f>
        <v>10</v>
      </c>
      <c r="D456" s="16">
        <f>IF(Data!F995="failed",Data!A995,"")</f>
        <v>993</v>
      </c>
      <c r="E456" s="16">
        <f>IF(Data!F995="failed",Data!N995,"")</f>
        <v>196</v>
      </c>
    </row>
    <row r="457" spans="1:5" x14ac:dyDescent="0.25">
      <c r="A457" s="16">
        <f>IF(Data!F856="successful",Data!A856,"")</f>
        <v>854</v>
      </c>
      <c r="B457" s="16">
        <f>IF(Data!F856="successful",Data!N856,"")</f>
        <v>499</v>
      </c>
      <c r="D457" s="16">
        <f>IF(Data!F996="failed",Data!A996,"")</f>
        <v>994</v>
      </c>
      <c r="E457" s="16">
        <f>IF(Data!F996="failed",Data!N996,"")</f>
        <v>11</v>
      </c>
    </row>
    <row r="458" spans="1:5" x14ac:dyDescent="0.25">
      <c r="A458" s="16">
        <f>IF(Data!F857="successful",Data!A857,"")</f>
        <v>855</v>
      </c>
      <c r="B458" s="16">
        <f>IF(Data!F857="successful",Data!N857,"")</f>
        <v>47</v>
      </c>
      <c r="D458" s="16">
        <f>IF(Data!F997="failed",Data!A997,"")</f>
        <v>995</v>
      </c>
      <c r="E458" s="16">
        <f>IF(Data!F997="failed",Data!N997,"")</f>
        <v>9</v>
      </c>
    </row>
    <row r="459" spans="1:5" x14ac:dyDescent="0.25">
      <c r="A459" s="16">
        <f>IF(Data!F858="successful",Data!A858,"")</f>
        <v>856</v>
      </c>
      <c r="B459" s="16">
        <f>IF(Data!F858="successful",Data!N858,"")</f>
        <v>28</v>
      </c>
      <c r="D459" s="16">
        <f>IF(Data!F998="failed",Data!A998,"")</f>
        <v>996</v>
      </c>
      <c r="E459" s="16">
        <f>IF(Data!F998="failed",Data!N998,"")</f>
        <v>5</v>
      </c>
    </row>
    <row r="460" spans="1:5" x14ac:dyDescent="0.25">
      <c r="A460" s="16">
        <f>IF(Data!F859="successful",Data!A859,"")</f>
        <v>857</v>
      </c>
      <c r="B460" s="16">
        <f>IF(Data!F859="successful",Data!N859,"")</f>
        <v>24</v>
      </c>
      <c r="D460" s="16">
        <f>IF(Data!F999="failed",Data!A999,"")</f>
        <v>997</v>
      </c>
      <c r="E460" s="16">
        <f>IF(Data!F999="failed",Data!N999,"")</f>
        <v>8</v>
      </c>
    </row>
    <row r="461" spans="1:5" x14ac:dyDescent="0.25">
      <c r="A461" s="16">
        <f>IF(Data!F860="successful",Data!A860,"")</f>
        <v>858</v>
      </c>
      <c r="B461" s="16">
        <f>IF(Data!F860="successful",Data!N860,"")</f>
        <v>76</v>
      </c>
      <c r="D461" s="16">
        <f>IF(Data!F1000="failed",Data!A1000,"")</f>
        <v>998</v>
      </c>
      <c r="E461" s="16">
        <f>IF(Data!F1000="failed",Data!N1000,"")</f>
        <v>229</v>
      </c>
    </row>
    <row r="462" spans="1:5" x14ac:dyDescent="0.25">
      <c r="A462" s="16">
        <f>IF(Data!F861="successful",Data!A861,"")</f>
        <v>859</v>
      </c>
      <c r="B462" s="16">
        <f>IF(Data!F861="successful",Data!N861,"")</f>
        <v>98</v>
      </c>
      <c r="D462" s="16">
        <f>IF(Data!F1001="failed",Data!A1001,"")</f>
        <v>999</v>
      </c>
      <c r="E462" s="16">
        <f>IF(Data!F1001="failed",Data!N1001,"")</f>
        <v>40</v>
      </c>
    </row>
    <row r="463" spans="1:5" x14ac:dyDescent="0.25">
      <c r="A463" s="16">
        <f>IF(Data!F1022="successful",Data!A1022,"")</f>
        <v>1020</v>
      </c>
      <c r="B463" s="16">
        <f>IF(Data!F1022="successful",Data!N1022,"")</f>
        <v>30</v>
      </c>
      <c r="D463" s="16">
        <f>IF(Data!F1066="failed",Data!A1066,"")</f>
        <v>1064</v>
      </c>
      <c r="E463" s="16">
        <f>IF(Data!F1066="failed",Data!N1066,"")</f>
        <v>123</v>
      </c>
    </row>
    <row r="464" spans="1:5" x14ac:dyDescent="0.25">
      <c r="A464" s="16">
        <f>IF(Data!F1023="successful",Data!A1023,"")</f>
        <v>1021</v>
      </c>
      <c r="B464" s="16">
        <f>IF(Data!F1023="successful",Data!N1023,"")</f>
        <v>478</v>
      </c>
      <c r="D464" s="16">
        <f>IF(Data!F1067="failed",Data!A1067,"")</f>
        <v>1065</v>
      </c>
      <c r="E464" s="16">
        <f>IF(Data!F1067="failed",Data!N1067,"")</f>
        <v>5</v>
      </c>
    </row>
    <row r="465" spans="1:5" x14ac:dyDescent="0.25">
      <c r="A465" s="16">
        <f>IF(Data!F1024="successful",Data!A1024,"")</f>
        <v>1022</v>
      </c>
      <c r="B465" s="16">
        <f>IF(Data!F1024="successful",Data!N1024,"")</f>
        <v>74</v>
      </c>
      <c r="D465" s="16">
        <f>IF(Data!F1068="failed",Data!A1068,"")</f>
        <v>1066</v>
      </c>
      <c r="E465" s="16">
        <f>IF(Data!F1068="failed",Data!N1068,"")</f>
        <v>148</v>
      </c>
    </row>
    <row r="466" spans="1:5" x14ac:dyDescent="0.25">
      <c r="A466" s="16">
        <f>IF(Data!F1025="successful",Data!A1025,"")</f>
        <v>1023</v>
      </c>
      <c r="B466" s="16">
        <f>IF(Data!F1025="successful",Data!N1025,"")</f>
        <v>131</v>
      </c>
      <c r="D466" s="16">
        <f>IF(Data!F1069="failed",Data!A1069,"")</f>
        <v>1067</v>
      </c>
      <c r="E466" s="16">
        <f>IF(Data!F1069="failed",Data!N1069,"")</f>
        <v>10</v>
      </c>
    </row>
    <row r="467" spans="1:5" x14ac:dyDescent="0.25">
      <c r="A467" s="16">
        <f>IF(Data!F1026="successful",Data!A1026,"")</f>
        <v>1024</v>
      </c>
      <c r="B467" s="16">
        <f>IF(Data!F1026="successful",Data!N1026,"")</f>
        <v>61</v>
      </c>
      <c r="D467" s="16">
        <f>IF(Data!F1070="failed",Data!A1070,"")</f>
        <v>1068</v>
      </c>
      <c r="E467" s="16">
        <f>IF(Data!F1070="failed",Data!N1070,"")</f>
        <v>4</v>
      </c>
    </row>
    <row r="468" spans="1:5" x14ac:dyDescent="0.25">
      <c r="A468" s="16">
        <f>IF(Data!F1027="successful",Data!A1027,"")</f>
        <v>1025</v>
      </c>
      <c r="B468" s="16">
        <f>IF(Data!F1027="successful",Data!N1027,"")</f>
        <v>1071</v>
      </c>
      <c r="D468" s="16">
        <f>IF(Data!F1071="failed",Data!A1071,"")</f>
        <v>1069</v>
      </c>
      <c r="E468" s="16">
        <f>IF(Data!F1071="failed",Data!N1071,"")</f>
        <v>21</v>
      </c>
    </row>
    <row r="469" spans="1:5" x14ac:dyDescent="0.25">
      <c r="A469" s="16">
        <f>IF(Data!F1028="successful",Data!A1028,"")</f>
        <v>1026</v>
      </c>
      <c r="B469" s="16">
        <f>IF(Data!F1028="successful",Data!N1028,"")</f>
        <v>122</v>
      </c>
      <c r="D469" s="16">
        <f>IF(Data!F1072="failed",Data!A1072,"")</f>
        <v>1070</v>
      </c>
      <c r="E469" s="16">
        <f>IF(Data!F1072="failed",Data!N1072,"")</f>
        <v>2</v>
      </c>
    </row>
    <row r="470" spans="1:5" x14ac:dyDescent="0.25">
      <c r="A470" s="16">
        <f>IF(Data!F1029="successful",Data!A1029,"")</f>
        <v>1027</v>
      </c>
      <c r="B470" s="16">
        <f>IF(Data!F1029="successful",Data!N1029,"")</f>
        <v>111</v>
      </c>
      <c r="D470" s="16">
        <f>IF(Data!F1073="failed",Data!A1073,"")</f>
        <v>1071</v>
      </c>
      <c r="E470" s="16">
        <f>IF(Data!F1073="failed",Data!N1073,"")</f>
        <v>0</v>
      </c>
    </row>
    <row r="471" spans="1:5" x14ac:dyDescent="0.25">
      <c r="A471" s="16">
        <f>IF(Data!F1030="successful",Data!A1030,"")</f>
        <v>1028</v>
      </c>
      <c r="B471" s="16">
        <f>IF(Data!F1030="successful",Data!N1030,"")</f>
        <v>255</v>
      </c>
      <c r="D471" s="16">
        <f>IF(Data!F1074="failed",Data!A1074,"")</f>
        <v>1072</v>
      </c>
      <c r="E471" s="16">
        <f>IF(Data!F1074="failed",Data!N1074,"")</f>
        <v>4</v>
      </c>
    </row>
    <row r="472" spans="1:5" x14ac:dyDescent="0.25">
      <c r="A472" s="16">
        <f>IF(Data!F1031="successful",Data!A1031,"")</f>
        <v>1029</v>
      </c>
      <c r="B472" s="16">
        <f>IF(Data!F1031="successful",Data!N1031,"")</f>
        <v>141</v>
      </c>
      <c r="D472" s="16">
        <f>IF(Data!F1075="failed",Data!A1075,"")</f>
        <v>1073</v>
      </c>
      <c r="E472" s="16">
        <f>IF(Data!F1075="failed",Data!N1075,"")</f>
        <v>1</v>
      </c>
    </row>
    <row r="473" spans="1:5" x14ac:dyDescent="0.25">
      <c r="A473" s="16">
        <f>IF(Data!F1032="successful",Data!A1032,"")</f>
        <v>1030</v>
      </c>
      <c r="B473" s="16">
        <f>IF(Data!F1032="successful",Data!N1032,"")</f>
        <v>159</v>
      </c>
      <c r="D473" s="16">
        <f>IF(Data!F1076="failed",Data!A1076,"")</f>
        <v>1074</v>
      </c>
      <c r="E473" s="16">
        <f>IF(Data!F1076="failed",Data!N1076,"")</f>
        <v>30</v>
      </c>
    </row>
    <row r="474" spans="1:5" x14ac:dyDescent="0.25">
      <c r="A474" s="16">
        <f>IF(Data!F1033="successful",Data!A1033,"")</f>
        <v>1031</v>
      </c>
      <c r="B474" s="16">
        <f>IF(Data!F1033="successful",Data!N1033,"")</f>
        <v>99</v>
      </c>
      <c r="D474" s="16">
        <f>IF(Data!F1077="failed",Data!A1077,"")</f>
        <v>1075</v>
      </c>
      <c r="E474" s="16">
        <f>IF(Data!F1077="failed",Data!N1077,"")</f>
        <v>3</v>
      </c>
    </row>
    <row r="475" spans="1:5" x14ac:dyDescent="0.25">
      <c r="A475" s="16">
        <f>IF(Data!F1034="successful",Data!A1034,"")</f>
        <v>1032</v>
      </c>
      <c r="B475" s="16">
        <f>IF(Data!F1034="successful",Data!N1034,"")</f>
        <v>96</v>
      </c>
      <c r="D475" s="16">
        <f>IF(Data!F1078="failed",Data!A1078,"")</f>
        <v>1076</v>
      </c>
      <c r="E475" s="16">
        <f>IF(Data!F1078="failed",Data!N1078,"")</f>
        <v>975</v>
      </c>
    </row>
    <row r="476" spans="1:5" x14ac:dyDescent="0.25">
      <c r="A476" s="16">
        <f>IF(Data!F1035="successful",Data!A1035,"")</f>
        <v>1033</v>
      </c>
      <c r="B476" s="16">
        <f>IF(Data!F1035="successful",Data!N1035,"")</f>
        <v>27</v>
      </c>
      <c r="D476" s="16">
        <f>IF(Data!F1079="failed",Data!A1079,"")</f>
        <v>1077</v>
      </c>
      <c r="E476" s="16">
        <f>IF(Data!F1079="failed",Data!N1079,"")</f>
        <v>167</v>
      </c>
    </row>
    <row r="477" spans="1:5" x14ac:dyDescent="0.25">
      <c r="A477" s="16">
        <f>IF(Data!F1036="successful",Data!A1036,"")</f>
        <v>1034</v>
      </c>
      <c r="B477" s="16">
        <f>IF(Data!F1036="successful",Data!N1036,"")</f>
        <v>166</v>
      </c>
      <c r="D477" s="16">
        <f>IF(Data!F1080="failed",Data!A1080,"")</f>
        <v>1078</v>
      </c>
      <c r="E477" s="16">
        <f>IF(Data!F1080="failed",Data!N1080,"")</f>
        <v>5</v>
      </c>
    </row>
    <row r="478" spans="1:5" x14ac:dyDescent="0.25">
      <c r="A478" s="16">
        <f>IF(Data!F1037="successful",Data!A1037,"")</f>
        <v>1035</v>
      </c>
      <c r="B478" s="16">
        <f>IF(Data!F1037="successful",Data!N1037,"")</f>
        <v>76</v>
      </c>
      <c r="D478" s="16">
        <f>IF(Data!F1081="failed",Data!A1081,"")</f>
        <v>1079</v>
      </c>
      <c r="E478" s="16">
        <f>IF(Data!F1081="failed",Data!N1081,"")</f>
        <v>18</v>
      </c>
    </row>
    <row r="479" spans="1:5" x14ac:dyDescent="0.25">
      <c r="A479" s="16">
        <f>IF(Data!F1038="successful",Data!A1038,"")</f>
        <v>1036</v>
      </c>
      <c r="B479" s="16">
        <f>IF(Data!F1038="successful",Data!N1038,"")</f>
        <v>211</v>
      </c>
      <c r="D479" s="16">
        <f>IF(Data!F1082="failed",Data!A1082,"")</f>
        <v>1080</v>
      </c>
      <c r="E479" s="16">
        <f>IF(Data!F1082="failed",Data!N1082,"")</f>
        <v>98</v>
      </c>
    </row>
    <row r="480" spans="1:5" x14ac:dyDescent="0.25">
      <c r="A480" s="16">
        <f>IF(Data!F1039="successful",Data!A1039,"")</f>
        <v>1037</v>
      </c>
      <c r="B480" s="16">
        <f>IF(Data!F1039="successful",Data!N1039,"")</f>
        <v>21</v>
      </c>
      <c r="D480" s="16">
        <f>IF(Data!F1083="failed",Data!A1083,"")</f>
        <v>1081</v>
      </c>
      <c r="E480" s="16">
        <f>IF(Data!F1083="failed",Data!N1083,"")</f>
        <v>4</v>
      </c>
    </row>
    <row r="481" spans="1:5" x14ac:dyDescent="0.25">
      <c r="A481" s="16">
        <f>IF(Data!F1040="successful",Data!A1040,"")</f>
        <v>1038</v>
      </c>
      <c r="B481" s="16">
        <f>IF(Data!F1040="successful",Data!N1040,"")</f>
        <v>61</v>
      </c>
      <c r="D481" s="16">
        <f>IF(Data!F1084="failed",Data!A1084,"")</f>
        <v>1082</v>
      </c>
      <c r="E481" s="16">
        <f>IF(Data!F1084="failed",Data!N1084,"")</f>
        <v>3</v>
      </c>
    </row>
    <row r="482" spans="1:5" x14ac:dyDescent="0.25">
      <c r="A482" s="16">
        <f>IF(Data!F1041="successful",Data!A1041,"")</f>
        <v>1039</v>
      </c>
      <c r="B482" s="16">
        <f>IF(Data!F1041="successful",Data!N1041,"")</f>
        <v>30</v>
      </c>
      <c r="D482" s="16">
        <f>IF(Data!F1085="failed",Data!A1085,"")</f>
        <v>1083</v>
      </c>
      <c r="E482" s="16">
        <f>IF(Data!F1085="failed",Data!N1085,"")</f>
        <v>1</v>
      </c>
    </row>
    <row r="483" spans="1:5" x14ac:dyDescent="0.25">
      <c r="A483" s="16">
        <f>IF(Data!F1186="successful",Data!A1186,"")</f>
        <v>1184</v>
      </c>
      <c r="B483" s="16">
        <f>IF(Data!F1186="successful",Data!N1186,"")</f>
        <v>375</v>
      </c>
      <c r="D483" s="16">
        <f>IF(Data!F1086="failed",Data!A1086,"")</f>
        <v>1084</v>
      </c>
      <c r="E483" s="16">
        <f>IF(Data!F1086="failed",Data!N1086,"")</f>
        <v>0</v>
      </c>
    </row>
    <row r="484" spans="1:5" x14ac:dyDescent="0.25">
      <c r="A484" s="16">
        <f>IF(Data!F1187="successful",Data!A1187,"")</f>
        <v>1185</v>
      </c>
      <c r="B484" s="16">
        <f>IF(Data!F1187="successful",Data!N1187,"")</f>
        <v>111</v>
      </c>
      <c r="D484" s="16">
        <f>IF(Data!F1087="failed",Data!A1087,"")</f>
        <v>1085</v>
      </c>
      <c r="E484" s="16">
        <f>IF(Data!F1087="failed",Data!N1087,"")</f>
        <v>9</v>
      </c>
    </row>
    <row r="485" spans="1:5" x14ac:dyDescent="0.25">
      <c r="A485" s="16">
        <f>IF(Data!F1188="successful",Data!A1188,"")</f>
        <v>1186</v>
      </c>
      <c r="B485" s="16">
        <f>IF(Data!F1188="successful",Data!N1188,"")</f>
        <v>123</v>
      </c>
      <c r="D485" s="16">
        <f>IF(Data!F1088="failed",Data!A1088,"")</f>
        <v>1086</v>
      </c>
      <c r="E485" s="16">
        <f>IF(Data!F1088="failed",Data!N1088,"")</f>
        <v>2</v>
      </c>
    </row>
    <row r="486" spans="1:5" x14ac:dyDescent="0.25">
      <c r="A486" s="16">
        <f>IF(Data!F1189="successful",Data!A1189,"")</f>
        <v>1187</v>
      </c>
      <c r="B486" s="16">
        <f>IF(Data!F1189="successful",Data!N1189,"")</f>
        <v>70</v>
      </c>
      <c r="D486" s="16">
        <f>IF(Data!F1089="failed",Data!A1089,"")</f>
        <v>1087</v>
      </c>
      <c r="E486" s="16">
        <f>IF(Data!F1089="failed",Data!N1089,"")</f>
        <v>0</v>
      </c>
    </row>
    <row r="487" spans="1:5" x14ac:dyDescent="0.25">
      <c r="A487" s="16">
        <f>IF(Data!F1190="successful",Data!A1190,"")</f>
        <v>1188</v>
      </c>
      <c r="B487" s="16">
        <f>IF(Data!F1190="successful",Data!N1190,"")</f>
        <v>85</v>
      </c>
      <c r="D487" s="16">
        <f>IF(Data!F1090="failed",Data!A1090,"")</f>
        <v>1088</v>
      </c>
      <c r="E487" s="16">
        <f>IF(Data!F1090="failed",Data!N1090,"")</f>
        <v>147</v>
      </c>
    </row>
    <row r="488" spans="1:5" x14ac:dyDescent="0.25">
      <c r="A488" s="16">
        <f>IF(Data!F1191="successful",Data!A1191,"")</f>
        <v>1189</v>
      </c>
      <c r="B488" s="16">
        <f>IF(Data!F1191="successful",Data!N1191,"")</f>
        <v>86</v>
      </c>
      <c r="D488" s="16">
        <f>IF(Data!F1091="failed",Data!A1091,"")</f>
        <v>1089</v>
      </c>
      <c r="E488" s="16">
        <f>IF(Data!F1091="failed",Data!N1091,"")</f>
        <v>49</v>
      </c>
    </row>
    <row r="489" spans="1:5" x14ac:dyDescent="0.25">
      <c r="A489" s="16">
        <f>IF(Data!F1192="successful",Data!A1192,"")</f>
        <v>1190</v>
      </c>
      <c r="B489" s="16">
        <f>IF(Data!F1192="successful",Data!N1192,"")</f>
        <v>13</v>
      </c>
      <c r="D489" s="16">
        <f>IF(Data!F1092="failed",Data!A1092,"")</f>
        <v>1090</v>
      </c>
      <c r="E489" s="16">
        <f>IF(Data!F1092="failed",Data!N1092,"")</f>
        <v>1</v>
      </c>
    </row>
    <row r="490" spans="1:5" x14ac:dyDescent="0.25">
      <c r="A490" s="16">
        <f>IF(Data!F1193="successful",Data!A1193,"")</f>
        <v>1191</v>
      </c>
      <c r="B490" s="16">
        <f>IF(Data!F1193="successful",Data!N1193,"")</f>
        <v>33</v>
      </c>
      <c r="D490" s="16">
        <f>IF(Data!F1093="failed",Data!A1093,"")</f>
        <v>1091</v>
      </c>
      <c r="E490" s="16">
        <f>IF(Data!F1093="failed",Data!N1093,"")</f>
        <v>2</v>
      </c>
    </row>
    <row r="491" spans="1:5" x14ac:dyDescent="0.25">
      <c r="A491" s="16">
        <f>IF(Data!F1194="successful",Data!A1194,"")</f>
        <v>1192</v>
      </c>
      <c r="B491" s="16">
        <f>IF(Data!F1194="successful",Data!N1194,"")</f>
        <v>15</v>
      </c>
      <c r="D491" s="16">
        <f>IF(Data!F1094="failed",Data!A1094,"")</f>
        <v>1092</v>
      </c>
      <c r="E491" s="16">
        <f>IF(Data!F1094="failed",Data!N1094,"")</f>
        <v>7</v>
      </c>
    </row>
    <row r="492" spans="1:5" x14ac:dyDescent="0.25">
      <c r="A492" s="16">
        <f>IF(Data!F1195="successful",Data!A1195,"")</f>
        <v>1193</v>
      </c>
      <c r="B492" s="16">
        <f>IF(Data!F1195="successful",Data!N1195,"")</f>
        <v>273</v>
      </c>
      <c r="D492" s="16">
        <f>IF(Data!F1095="failed",Data!A1095,"")</f>
        <v>1093</v>
      </c>
      <c r="E492" s="16">
        <f>IF(Data!F1095="failed",Data!N1095,"")</f>
        <v>4</v>
      </c>
    </row>
    <row r="493" spans="1:5" x14ac:dyDescent="0.25">
      <c r="A493" s="16">
        <f>IF(Data!F1196="successful",Data!A1196,"")</f>
        <v>1194</v>
      </c>
      <c r="B493" s="16">
        <f>IF(Data!F1196="successful",Data!N1196,"")</f>
        <v>714</v>
      </c>
      <c r="D493" s="16">
        <f>IF(Data!F1096="failed",Data!A1096,"")</f>
        <v>1094</v>
      </c>
      <c r="E493" s="16">
        <f>IF(Data!F1096="failed",Data!N1096,"")</f>
        <v>27</v>
      </c>
    </row>
    <row r="494" spans="1:5" x14ac:dyDescent="0.25">
      <c r="A494" s="16">
        <f>IF(Data!F1197="successful",Data!A1197,"")</f>
        <v>1195</v>
      </c>
      <c r="B494" s="16">
        <f>IF(Data!F1197="successful",Data!N1197,"")</f>
        <v>170</v>
      </c>
      <c r="D494" s="16">
        <f>IF(Data!F1097="failed",Data!A1097,"")</f>
        <v>1095</v>
      </c>
      <c r="E494" s="16">
        <f>IF(Data!F1097="failed",Data!N1097,"")</f>
        <v>94</v>
      </c>
    </row>
    <row r="495" spans="1:5" x14ac:dyDescent="0.25">
      <c r="A495" s="16">
        <f>IF(Data!F1198="successful",Data!A1198,"")</f>
        <v>1196</v>
      </c>
      <c r="B495" s="16">
        <f>IF(Data!F1198="successful",Data!N1198,"")</f>
        <v>512</v>
      </c>
      <c r="D495" s="16">
        <f>IF(Data!F1098="failed",Data!A1098,"")</f>
        <v>1096</v>
      </c>
      <c r="E495" s="16">
        <f>IF(Data!F1098="failed",Data!N1098,"")</f>
        <v>29</v>
      </c>
    </row>
    <row r="496" spans="1:5" x14ac:dyDescent="0.25">
      <c r="A496" s="16">
        <f>IF(Data!F1199="successful",Data!A1199,"")</f>
        <v>1197</v>
      </c>
      <c r="B496" s="16">
        <f>IF(Data!F1199="successful",Data!N1199,"")</f>
        <v>314</v>
      </c>
      <c r="D496" s="16">
        <f>IF(Data!F1099="failed",Data!A1099,"")</f>
        <v>1097</v>
      </c>
      <c r="E496" s="16">
        <f>IF(Data!F1099="failed",Data!N1099,"")</f>
        <v>7</v>
      </c>
    </row>
    <row r="497" spans="1:5" x14ac:dyDescent="0.25">
      <c r="A497" s="16">
        <f>IF(Data!F1200="successful",Data!A1200,"")</f>
        <v>1198</v>
      </c>
      <c r="B497" s="16">
        <f>IF(Data!F1200="successful",Data!N1200,"")</f>
        <v>167</v>
      </c>
      <c r="D497" s="16">
        <f>IF(Data!F1100="failed",Data!A1100,"")</f>
        <v>1098</v>
      </c>
      <c r="E497" s="16">
        <f>IF(Data!F1100="failed",Data!N1100,"")</f>
        <v>22</v>
      </c>
    </row>
    <row r="498" spans="1:5" x14ac:dyDescent="0.25">
      <c r="A498" s="16">
        <f>IF(Data!F1201="successful",Data!A1201,"")</f>
        <v>1199</v>
      </c>
      <c r="B498" s="16">
        <f>IF(Data!F1201="successful",Data!N1201,"")</f>
        <v>9</v>
      </c>
      <c r="D498" s="16">
        <f>IF(Data!F1101="failed",Data!A1101,"")</f>
        <v>1099</v>
      </c>
      <c r="E498" s="16">
        <f>IF(Data!F1101="failed",Data!N1101,"")</f>
        <v>1</v>
      </c>
    </row>
    <row r="499" spans="1:5" x14ac:dyDescent="0.25">
      <c r="A499" s="16">
        <f>IF(Data!F1202="successful",Data!A1202,"")</f>
        <v>1200</v>
      </c>
      <c r="B499" s="16">
        <f>IF(Data!F1202="successful",Data!N1202,"")</f>
        <v>103</v>
      </c>
      <c r="D499" s="16">
        <f>IF(Data!F1102="failed",Data!A1102,"")</f>
        <v>1100</v>
      </c>
      <c r="E499" s="16">
        <f>IF(Data!F1102="failed",Data!N1102,"")</f>
        <v>10</v>
      </c>
    </row>
    <row r="500" spans="1:5" x14ac:dyDescent="0.25">
      <c r="A500" s="16">
        <f>IF(Data!F1203="successful",Data!A1203,"")</f>
        <v>1201</v>
      </c>
      <c r="B500" s="16">
        <f>IF(Data!F1203="successful",Data!N1203,"")</f>
        <v>111</v>
      </c>
      <c r="D500" s="16">
        <f>IF(Data!F1103="failed",Data!A1103,"")</f>
        <v>1101</v>
      </c>
      <c r="E500" s="16">
        <f>IF(Data!F1103="failed",Data!N1103,"")</f>
        <v>6</v>
      </c>
    </row>
    <row r="501" spans="1:5" x14ac:dyDescent="0.25">
      <c r="A501" s="16">
        <f>IF(Data!F1204="successful",Data!A1204,"")</f>
        <v>1202</v>
      </c>
      <c r="B501" s="16">
        <f>IF(Data!F1204="successful",Data!N1204,"")</f>
        <v>271</v>
      </c>
      <c r="D501" s="16">
        <f>IF(Data!F1104="failed",Data!A1104,"")</f>
        <v>1102</v>
      </c>
      <c r="E501" s="16">
        <f>IF(Data!F1104="failed",Data!N1104,"")</f>
        <v>24</v>
      </c>
    </row>
    <row r="502" spans="1:5" x14ac:dyDescent="0.25">
      <c r="A502" s="16">
        <f>IF(Data!F1205="successful",Data!A1205,"")</f>
        <v>1203</v>
      </c>
      <c r="B502" s="16">
        <f>IF(Data!F1205="successful",Data!N1205,"")</f>
        <v>101</v>
      </c>
      <c r="D502" s="16">
        <f>IF(Data!F1105="failed",Data!A1105,"")</f>
        <v>1103</v>
      </c>
      <c r="E502" s="16">
        <f>IF(Data!F1105="failed",Data!N1105,"")</f>
        <v>15</v>
      </c>
    </row>
    <row r="503" spans="1:5" x14ac:dyDescent="0.25">
      <c r="A503" s="16">
        <f>IF(Data!F1206="successful",Data!A1206,"")</f>
        <v>1204</v>
      </c>
      <c r="B503" s="16">
        <f>IF(Data!F1206="successful",Data!N1206,"")</f>
        <v>57</v>
      </c>
      <c r="D503" s="16">
        <f>IF(Data!F1106="failed",Data!A1106,"")</f>
        <v>1104</v>
      </c>
      <c r="E503" s="16">
        <f>IF(Data!F1106="failed",Data!N1106,"")</f>
        <v>37</v>
      </c>
    </row>
    <row r="504" spans="1:5" x14ac:dyDescent="0.25">
      <c r="A504" s="16">
        <f>IF(Data!F1207="successful",Data!A1207,"")</f>
        <v>1205</v>
      </c>
      <c r="B504" s="16">
        <f>IF(Data!F1207="successful",Data!N1207,"")</f>
        <v>62</v>
      </c>
      <c r="D504" s="16">
        <f>IF(Data!F1107="failed",Data!A1107,"")</f>
        <v>1105</v>
      </c>
      <c r="E504" s="16">
        <f>IF(Data!F1107="failed",Data!N1107,"")</f>
        <v>20</v>
      </c>
    </row>
    <row r="505" spans="1:5" x14ac:dyDescent="0.25">
      <c r="A505" s="16">
        <f>IF(Data!F1208="successful",Data!A1208,"")</f>
        <v>1206</v>
      </c>
      <c r="B505" s="16">
        <f>IF(Data!F1208="successful",Data!N1208,"")</f>
        <v>32</v>
      </c>
      <c r="D505" s="16">
        <f>IF(Data!F1108="failed",Data!A1108,"")</f>
        <v>1106</v>
      </c>
      <c r="E505" s="16">
        <f>IF(Data!F1108="failed",Data!N1108,"")</f>
        <v>7</v>
      </c>
    </row>
    <row r="506" spans="1:5" x14ac:dyDescent="0.25">
      <c r="A506" s="16">
        <f>IF(Data!F1209="successful",Data!A1209,"")</f>
        <v>1207</v>
      </c>
      <c r="B506" s="16">
        <f>IF(Data!F1209="successful",Data!N1209,"")</f>
        <v>141</v>
      </c>
      <c r="D506" s="16">
        <f>IF(Data!F1109="failed",Data!A1109,"")</f>
        <v>1107</v>
      </c>
      <c r="E506" s="16">
        <f>IF(Data!F1109="failed",Data!N1109,"")</f>
        <v>0</v>
      </c>
    </row>
    <row r="507" spans="1:5" x14ac:dyDescent="0.25">
      <c r="A507" s="16">
        <f>IF(Data!F1210="successful",Data!A1210,"")</f>
        <v>1208</v>
      </c>
      <c r="B507" s="16">
        <f>IF(Data!F1210="successful",Data!N1210,"")</f>
        <v>75</v>
      </c>
      <c r="D507" s="16">
        <f>IF(Data!F1110="failed",Data!A1110,"")</f>
        <v>1108</v>
      </c>
      <c r="E507" s="16">
        <f>IF(Data!F1110="failed",Data!N1110,"")</f>
        <v>21</v>
      </c>
    </row>
    <row r="508" spans="1:5" x14ac:dyDescent="0.25">
      <c r="A508" s="16">
        <f>IF(Data!F1211="successful",Data!A1211,"")</f>
        <v>1209</v>
      </c>
      <c r="B508" s="16">
        <f>IF(Data!F1211="successful",Data!N1211,"")</f>
        <v>46</v>
      </c>
      <c r="D508" s="16">
        <f>IF(Data!F1111="failed",Data!A1111,"")</f>
        <v>1109</v>
      </c>
      <c r="E508" s="16">
        <f>IF(Data!F1111="failed",Data!N1111,"")</f>
        <v>3</v>
      </c>
    </row>
    <row r="509" spans="1:5" x14ac:dyDescent="0.25">
      <c r="A509" s="16">
        <f>IF(Data!F1212="successful",Data!A1212,"")</f>
        <v>1210</v>
      </c>
      <c r="B509" s="16">
        <f>IF(Data!F1212="successful",Data!N1212,"")</f>
        <v>103</v>
      </c>
      <c r="D509" s="16">
        <f>IF(Data!F1112="failed",Data!A1112,"")</f>
        <v>1110</v>
      </c>
      <c r="E509" s="16">
        <f>IF(Data!F1112="failed",Data!N1112,"")</f>
        <v>11</v>
      </c>
    </row>
    <row r="510" spans="1:5" x14ac:dyDescent="0.25">
      <c r="A510" s="16">
        <f>IF(Data!F1213="successful",Data!A1213,"")</f>
        <v>1211</v>
      </c>
      <c r="B510" s="16">
        <f>IF(Data!F1213="successful",Data!N1213,"")</f>
        <v>6</v>
      </c>
      <c r="D510" s="16">
        <f>IF(Data!F1113="failed",Data!A1113,"")</f>
        <v>1111</v>
      </c>
      <c r="E510" s="16">
        <f>IF(Data!F1113="failed",Data!N1113,"")</f>
        <v>1</v>
      </c>
    </row>
    <row r="511" spans="1:5" x14ac:dyDescent="0.25">
      <c r="A511" s="16">
        <f>IF(Data!F1214="successful",Data!A1214,"")</f>
        <v>1212</v>
      </c>
      <c r="B511" s="16">
        <f>IF(Data!F1214="successful",Data!N1214,"")</f>
        <v>83</v>
      </c>
      <c r="D511" s="16">
        <f>IF(Data!F1114="failed",Data!A1114,"")</f>
        <v>1112</v>
      </c>
      <c r="E511" s="16">
        <f>IF(Data!F1114="failed",Data!N1114,"")</f>
        <v>312</v>
      </c>
    </row>
    <row r="512" spans="1:5" x14ac:dyDescent="0.25">
      <c r="A512" s="16">
        <f>IF(Data!F1215="successful",Data!A1215,"")</f>
        <v>1213</v>
      </c>
      <c r="B512" s="16">
        <f>IF(Data!F1215="successful",Data!N1215,"")</f>
        <v>108</v>
      </c>
      <c r="D512" s="16">
        <f>IF(Data!F1115="failed",Data!A1115,"")</f>
        <v>1113</v>
      </c>
      <c r="E512" s="16">
        <f>IF(Data!F1115="failed",Data!N1115,"")</f>
        <v>1</v>
      </c>
    </row>
    <row r="513" spans="1:5" x14ac:dyDescent="0.25">
      <c r="A513" s="16">
        <f>IF(Data!F1216="successful",Data!A1216,"")</f>
        <v>1214</v>
      </c>
      <c r="B513" s="16">
        <f>IF(Data!F1216="successful",Data!N1216,"")</f>
        <v>25</v>
      </c>
      <c r="D513" s="16">
        <f>IF(Data!F1116="failed",Data!A1116,"")</f>
        <v>1114</v>
      </c>
      <c r="E513" s="16">
        <f>IF(Data!F1116="failed",Data!N1116,"")</f>
        <v>3</v>
      </c>
    </row>
    <row r="514" spans="1:5" x14ac:dyDescent="0.25">
      <c r="A514" s="16">
        <f>IF(Data!F1217="successful",Data!A1217,"")</f>
        <v>1215</v>
      </c>
      <c r="B514" s="16">
        <f>IF(Data!F1217="successful",Data!N1217,"")</f>
        <v>549</v>
      </c>
      <c r="D514" s="16">
        <f>IF(Data!F1117="failed",Data!A1117,"")</f>
        <v>1115</v>
      </c>
      <c r="E514" s="16">
        <f>IF(Data!F1117="failed",Data!N1117,"")</f>
        <v>4</v>
      </c>
    </row>
    <row r="515" spans="1:5" x14ac:dyDescent="0.25">
      <c r="A515" s="16">
        <f>IF(Data!F1218="successful",Data!A1218,"")</f>
        <v>1216</v>
      </c>
      <c r="B515" s="16">
        <f>IF(Data!F1218="successful",Data!N1218,"")</f>
        <v>222</v>
      </c>
      <c r="D515" s="16">
        <f>IF(Data!F1118="failed",Data!A1118,"")</f>
        <v>1116</v>
      </c>
      <c r="E515" s="16">
        <f>IF(Data!F1118="failed",Data!N1118,"")</f>
        <v>10</v>
      </c>
    </row>
    <row r="516" spans="1:5" x14ac:dyDescent="0.25">
      <c r="A516" s="16">
        <f>IF(Data!F1219="successful",Data!A1219,"")</f>
        <v>1217</v>
      </c>
      <c r="B516" s="16">
        <f>IF(Data!F1219="successful",Data!N1219,"")</f>
        <v>183</v>
      </c>
      <c r="D516" s="16">
        <f>IF(Data!F1119="failed",Data!A1119,"")</f>
        <v>1117</v>
      </c>
      <c r="E516" s="16">
        <f>IF(Data!F1119="failed",Data!N1119,"")</f>
        <v>8</v>
      </c>
    </row>
    <row r="517" spans="1:5" x14ac:dyDescent="0.25">
      <c r="A517" s="16">
        <f>IF(Data!F1220="successful",Data!A1220,"")</f>
        <v>1218</v>
      </c>
      <c r="B517" s="16">
        <f>IF(Data!F1220="successful",Data!N1220,"")</f>
        <v>89</v>
      </c>
      <c r="D517" s="16">
        <f>IF(Data!F1120="failed",Data!A1120,"")</f>
        <v>1118</v>
      </c>
      <c r="E517" s="16">
        <f>IF(Data!F1120="failed",Data!N1120,"")</f>
        <v>3</v>
      </c>
    </row>
    <row r="518" spans="1:5" x14ac:dyDescent="0.25">
      <c r="A518" s="16">
        <f>IF(Data!F1221="successful",Data!A1221,"")</f>
        <v>1219</v>
      </c>
      <c r="B518" s="16">
        <f>IF(Data!F1221="successful",Data!N1221,"")</f>
        <v>253</v>
      </c>
      <c r="D518" s="16">
        <f>IF(Data!F1121="failed",Data!A1121,"")</f>
        <v>1119</v>
      </c>
      <c r="E518" s="16">
        <f>IF(Data!F1121="failed",Data!N1121,"")</f>
        <v>1</v>
      </c>
    </row>
    <row r="519" spans="1:5" x14ac:dyDescent="0.25">
      <c r="A519" s="16">
        <f>IF(Data!F1222="successful",Data!A1222,"")</f>
        <v>1220</v>
      </c>
      <c r="B519" s="16">
        <f>IF(Data!F1222="successful",Data!N1222,"")</f>
        <v>140</v>
      </c>
      <c r="D519" s="16">
        <f>IF(Data!F1122="failed",Data!A1122,"")</f>
        <v>1120</v>
      </c>
      <c r="E519" s="16">
        <f>IF(Data!F1122="failed",Data!N1122,"")</f>
        <v>0</v>
      </c>
    </row>
    <row r="520" spans="1:5" x14ac:dyDescent="0.25">
      <c r="A520" s="16">
        <f>IF(Data!F1223="successful",Data!A1223,"")</f>
        <v>1221</v>
      </c>
      <c r="B520" s="16">
        <f>IF(Data!F1223="successful",Data!N1223,"")</f>
        <v>103</v>
      </c>
      <c r="D520" s="16">
        <f>IF(Data!F1123="failed",Data!A1123,"")</f>
        <v>1121</v>
      </c>
      <c r="E520" s="16">
        <f>IF(Data!F1123="failed",Data!N1123,"")</f>
        <v>5</v>
      </c>
    </row>
    <row r="521" spans="1:5" x14ac:dyDescent="0.25">
      <c r="A521" s="16">
        <f>IF(Data!F1224="successful",Data!A1224,"")</f>
        <v>1222</v>
      </c>
      <c r="B521" s="16">
        <f>IF(Data!F1224="successful",Data!N1224,"")</f>
        <v>138</v>
      </c>
      <c r="D521" s="16">
        <f>IF(Data!F1124="failed",Data!A1124,"")</f>
        <v>1122</v>
      </c>
      <c r="E521" s="16">
        <f>IF(Data!F1124="failed",Data!N1124,"")</f>
        <v>0</v>
      </c>
    </row>
    <row r="522" spans="1:5" x14ac:dyDescent="0.25">
      <c r="A522" s="16">
        <f>IF(Data!F1225="successful",Data!A1225,"")</f>
        <v>1223</v>
      </c>
      <c r="B522" s="16">
        <f>IF(Data!F1225="successful",Data!N1225,"")</f>
        <v>191</v>
      </c>
      <c r="D522" s="16">
        <f>IF(Data!F1125="failed",Data!A1125,"")</f>
        <v>1123</v>
      </c>
      <c r="E522" s="16">
        <f>IF(Data!F1125="failed",Data!N1125,"")</f>
        <v>3</v>
      </c>
    </row>
    <row r="523" spans="1:5" x14ac:dyDescent="0.25">
      <c r="A523" s="16">
        <f>IF(Data!F1246="successful",Data!A1246,"")</f>
        <v>1244</v>
      </c>
      <c r="B523" s="16">
        <f>IF(Data!F1246="successful",Data!N1246,"")</f>
        <v>45</v>
      </c>
      <c r="D523" s="16">
        <f>IF(Data!F1126="failed",Data!A1126,"")</f>
        <v>1124</v>
      </c>
      <c r="E523" s="16">
        <f>IF(Data!F1126="failed",Data!N1126,"")</f>
        <v>7</v>
      </c>
    </row>
    <row r="524" spans="1:5" x14ac:dyDescent="0.25">
      <c r="A524" s="16">
        <f>IF(Data!F1247="successful",Data!A1247,"")</f>
        <v>1245</v>
      </c>
      <c r="B524" s="16">
        <f>IF(Data!F1247="successful",Data!N1247,"")</f>
        <v>17</v>
      </c>
      <c r="D524" s="16">
        <f>IF(Data!F1127="failed",Data!A1127,"")</f>
        <v>1125</v>
      </c>
      <c r="E524" s="16">
        <f>IF(Data!F1127="failed",Data!N1127,"")</f>
        <v>0</v>
      </c>
    </row>
    <row r="525" spans="1:5" x14ac:dyDescent="0.25">
      <c r="A525" s="16">
        <f>IF(Data!F1248="successful",Data!A1248,"")</f>
        <v>1246</v>
      </c>
      <c r="B525" s="16">
        <f>IF(Data!F1248="successful",Data!N1248,"")</f>
        <v>31</v>
      </c>
      <c r="D525" s="16">
        <f>IF(Data!F1128="failed",Data!A1128,"")</f>
        <v>1126</v>
      </c>
      <c r="E525" s="16">
        <f>IF(Data!F1128="failed",Data!N1128,"")</f>
        <v>2</v>
      </c>
    </row>
    <row r="526" spans="1:5" x14ac:dyDescent="0.25">
      <c r="A526" s="16">
        <f>IF(Data!F1249="successful",Data!A1249,"")</f>
        <v>1247</v>
      </c>
      <c r="B526" s="16">
        <f>IF(Data!F1249="successful",Data!N1249,"")</f>
        <v>50</v>
      </c>
      <c r="D526" s="16">
        <f>IF(Data!F1129="failed",Data!A1129,"")</f>
        <v>1127</v>
      </c>
      <c r="E526" s="16">
        <f>IF(Data!F1129="failed",Data!N1129,"")</f>
        <v>23</v>
      </c>
    </row>
    <row r="527" spans="1:5" x14ac:dyDescent="0.25">
      <c r="A527" s="16">
        <f>IF(Data!F1250="successful",Data!A1250,"")</f>
        <v>1248</v>
      </c>
      <c r="B527" s="16">
        <f>IF(Data!F1250="successful",Data!N1250,"")</f>
        <v>59</v>
      </c>
      <c r="D527" s="16">
        <f>IF(Data!F1130="failed",Data!A1130,"")</f>
        <v>1128</v>
      </c>
      <c r="E527" s="16">
        <f>IF(Data!F1130="failed",Data!N1130,"")</f>
        <v>1</v>
      </c>
    </row>
    <row r="528" spans="1:5" x14ac:dyDescent="0.25">
      <c r="A528" s="16">
        <f>IF(Data!F1251="successful",Data!A1251,"")</f>
        <v>1249</v>
      </c>
      <c r="B528" s="16">
        <f>IF(Data!F1251="successful",Data!N1251,"")</f>
        <v>81</v>
      </c>
      <c r="D528" s="16">
        <f>IF(Data!F1131="failed",Data!A1131,"")</f>
        <v>1129</v>
      </c>
      <c r="E528" s="16">
        <f>IF(Data!F1131="failed",Data!N1131,"")</f>
        <v>2</v>
      </c>
    </row>
    <row r="529" spans="1:5" x14ac:dyDescent="0.25">
      <c r="A529" s="16">
        <f>IF(Data!F1252="successful",Data!A1252,"")</f>
        <v>1250</v>
      </c>
      <c r="B529" s="16">
        <f>IF(Data!F1252="successful",Data!N1252,"")</f>
        <v>508</v>
      </c>
      <c r="D529" s="16">
        <f>IF(Data!F1132="failed",Data!A1132,"")</f>
        <v>1130</v>
      </c>
      <c r="E529" s="16">
        <f>IF(Data!F1132="failed",Data!N1132,"")</f>
        <v>3</v>
      </c>
    </row>
    <row r="530" spans="1:5" x14ac:dyDescent="0.25">
      <c r="A530" s="16">
        <f>IF(Data!F1253="successful",Data!A1253,"")</f>
        <v>1251</v>
      </c>
      <c r="B530" s="16">
        <f>IF(Data!F1253="successful",Data!N1253,"")</f>
        <v>74</v>
      </c>
      <c r="D530" s="16">
        <f>IF(Data!F1133="failed",Data!A1133,"")</f>
        <v>1131</v>
      </c>
      <c r="E530" s="16">
        <f>IF(Data!F1133="failed",Data!N1133,"")</f>
        <v>0</v>
      </c>
    </row>
    <row r="531" spans="1:5" x14ac:dyDescent="0.25">
      <c r="A531" s="16">
        <f>IF(Data!F1254="successful",Data!A1254,"")</f>
        <v>1252</v>
      </c>
      <c r="B531" s="16">
        <f>IF(Data!F1254="successful",Data!N1254,"")</f>
        <v>141</v>
      </c>
      <c r="D531" s="16">
        <f>IF(Data!F1134="failed",Data!A1134,"")</f>
        <v>1132</v>
      </c>
      <c r="E531" s="16">
        <f>IF(Data!F1134="failed",Data!N1134,"")</f>
        <v>13</v>
      </c>
    </row>
    <row r="532" spans="1:5" x14ac:dyDescent="0.25">
      <c r="A532" s="16">
        <f>IF(Data!F1255="successful",Data!A1255,"")</f>
        <v>1253</v>
      </c>
      <c r="B532" s="16">
        <f>IF(Data!F1255="successful",Data!N1255,"")</f>
        <v>711</v>
      </c>
      <c r="D532" s="16">
        <f>IF(Data!F1135="failed",Data!A1135,"")</f>
        <v>1133</v>
      </c>
      <c r="E532" s="16">
        <f>IF(Data!F1135="failed",Data!N1135,"")</f>
        <v>1</v>
      </c>
    </row>
    <row r="533" spans="1:5" x14ac:dyDescent="0.25">
      <c r="A533" s="16">
        <f>IF(Data!F1256="successful",Data!A1256,"")</f>
        <v>1254</v>
      </c>
      <c r="B533" s="16">
        <f>IF(Data!F1256="successful",Data!N1256,"")</f>
        <v>141</v>
      </c>
      <c r="D533" s="16">
        <f>IF(Data!F1136="failed",Data!A1136,"")</f>
        <v>1134</v>
      </c>
      <c r="E533" s="16">
        <f>IF(Data!F1136="failed",Data!N1136,"")</f>
        <v>1</v>
      </c>
    </row>
    <row r="534" spans="1:5" x14ac:dyDescent="0.25">
      <c r="A534" s="16">
        <f>IF(Data!F1257="successful",Data!A1257,"")</f>
        <v>1255</v>
      </c>
      <c r="B534" s="16">
        <f>IF(Data!F1257="successful",Data!N1257,"")</f>
        <v>109</v>
      </c>
      <c r="D534" s="16">
        <f>IF(Data!F1137="failed",Data!A1137,"")</f>
        <v>1135</v>
      </c>
      <c r="E534" s="16">
        <f>IF(Data!F1137="failed",Data!N1137,"")</f>
        <v>1</v>
      </c>
    </row>
    <row r="535" spans="1:5" x14ac:dyDescent="0.25">
      <c r="A535" s="16">
        <f>IF(Data!F1258="successful",Data!A1258,"")</f>
        <v>1256</v>
      </c>
      <c r="B535" s="16">
        <f>IF(Data!F1258="successful",Data!N1258,"")</f>
        <v>361</v>
      </c>
      <c r="D535" s="16">
        <f>IF(Data!F1138="failed",Data!A1138,"")</f>
        <v>1136</v>
      </c>
      <c r="E535" s="16">
        <f>IF(Data!F1138="failed",Data!N1138,"")</f>
        <v>6</v>
      </c>
    </row>
    <row r="536" spans="1:5" x14ac:dyDescent="0.25">
      <c r="A536" s="16">
        <f>IF(Data!F1259="successful",Data!A1259,"")</f>
        <v>1257</v>
      </c>
      <c r="B536" s="16">
        <f>IF(Data!F1259="successful",Data!N1259,"")</f>
        <v>176</v>
      </c>
      <c r="D536" s="16">
        <f>IF(Data!F1139="failed",Data!A1139,"")</f>
        <v>1137</v>
      </c>
      <c r="E536" s="16">
        <f>IF(Data!F1139="failed",Data!N1139,"")</f>
        <v>39</v>
      </c>
    </row>
    <row r="537" spans="1:5" x14ac:dyDescent="0.25">
      <c r="A537" s="16">
        <f>IF(Data!F1260="successful",Data!A1260,"")</f>
        <v>1258</v>
      </c>
      <c r="B537" s="16">
        <f>IF(Data!F1260="successful",Data!N1260,"")</f>
        <v>670</v>
      </c>
      <c r="D537" s="16">
        <f>IF(Data!F1140="failed",Data!A1140,"")</f>
        <v>1138</v>
      </c>
      <c r="E537" s="16">
        <f>IF(Data!F1140="failed",Data!N1140,"")</f>
        <v>4</v>
      </c>
    </row>
    <row r="538" spans="1:5" x14ac:dyDescent="0.25">
      <c r="A538" s="16">
        <f>IF(Data!F1261="successful",Data!A1261,"")</f>
        <v>1259</v>
      </c>
      <c r="B538" s="16">
        <f>IF(Data!F1261="successful",Data!N1261,"")</f>
        <v>96</v>
      </c>
      <c r="D538" s="16">
        <f>IF(Data!F1141="failed",Data!A1141,"")</f>
        <v>1139</v>
      </c>
      <c r="E538" s="16">
        <f>IF(Data!F1141="failed",Data!N1141,"")</f>
        <v>1</v>
      </c>
    </row>
    <row r="539" spans="1:5" x14ac:dyDescent="0.25">
      <c r="A539" s="16">
        <f>IF(Data!F1262="successful",Data!A1262,"")</f>
        <v>1260</v>
      </c>
      <c r="B539" s="16">
        <f>IF(Data!F1262="successful",Data!N1262,"")</f>
        <v>74</v>
      </c>
      <c r="D539" s="16">
        <f>IF(Data!F1142="failed",Data!A1142,"")</f>
        <v>1140</v>
      </c>
      <c r="E539" s="16">
        <f>IF(Data!F1142="failed",Data!N1142,"")</f>
        <v>0</v>
      </c>
    </row>
    <row r="540" spans="1:5" x14ac:dyDescent="0.25">
      <c r="A540" s="16">
        <f>IF(Data!F1263="successful",Data!A1263,"")</f>
        <v>1261</v>
      </c>
      <c r="B540" s="16">
        <f>IF(Data!F1263="successful",Data!N1263,"")</f>
        <v>52</v>
      </c>
      <c r="D540" s="16">
        <f>IF(Data!F1143="failed",Data!A1143,"")</f>
        <v>1141</v>
      </c>
      <c r="E540" s="16">
        <f>IF(Data!F1143="failed",Data!N1143,"")</f>
        <v>0</v>
      </c>
    </row>
    <row r="541" spans="1:5" x14ac:dyDescent="0.25">
      <c r="A541" s="16">
        <f>IF(Data!F1264="successful",Data!A1264,"")</f>
        <v>1262</v>
      </c>
      <c r="B541" s="16">
        <f>IF(Data!F1264="successful",Data!N1264,"")</f>
        <v>105</v>
      </c>
      <c r="D541" s="16">
        <f>IF(Data!F1144="failed",Data!A1144,"")</f>
        <v>1142</v>
      </c>
      <c r="E541" s="16">
        <f>IF(Data!F1144="failed",Data!N1144,"")</f>
        <v>0</v>
      </c>
    </row>
    <row r="542" spans="1:5" x14ac:dyDescent="0.25">
      <c r="A542" s="16">
        <f>IF(Data!F1265="successful",Data!A1265,"")</f>
        <v>1263</v>
      </c>
      <c r="B542" s="16">
        <f>IF(Data!F1265="successful",Data!N1265,"")</f>
        <v>41</v>
      </c>
      <c r="D542" s="16">
        <f>IF(Data!F1145="failed",Data!A1145,"")</f>
        <v>1143</v>
      </c>
      <c r="E542" s="16">
        <f>IF(Data!F1145="failed",Data!N1145,"")</f>
        <v>8</v>
      </c>
    </row>
    <row r="543" spans="1:5" x14ac:dyDescent="0.25">
      <c r="A543" s="16">
        <f>IF(Data!F1266="successful",Data!A1266,"")</f>
        <v>1264</v>
      </c>
      <c r="B543" s="16">
        <f>IF(Data!F1266="successful",Data!N1266,"")</f>
        <v>34</v>
      </c>
      <c r="D543" s="16">
        <f>IF(Data!F1146="failed",Data!A1146,"")</f>
        <v>1144</v>
      </c>
      <c r="E543" s="16">
        <f>IF(Data!F1146="failed",Data!N1146,"")</f>
        <v>0</v>
      </c>
    </row>
    <row r="544" spans="1:5" x14ac:dyDescent="0.25">
      <c r="A544" s="16">
        <f>IF(Data!F1267="successful",Data!A1267,"")</f>
        <v>1265</v>
      </c>
      <c r="B544" s="16">
        <f>IF(Data!F1267="successful",Data!N1267,"")</f>
        <v>66</v>
      </c>
      <c r="D544" s="16">
        <f>IF(Data!F1147="failed",Data!A1147,"")</f>
        <v>1145</v>
      </c>
      <c r="E544" s="16">
        <f>IF(Data!F1147="failed",Data!N1147,"")</f>
        <v>1</v>
      </c>
    </row>
    <row r="545" spans="1:5" x14ac:dyDescent="0.25">
      <c r="A545" s="16">
        <f>IF(Data!F1268="successful",Data!A1268,"")</f>
        <v>1266</v>
      </c>
      <c r="B545" s="16">
        <f>IF(Data!F1268="successful",Data!N1268,"")</f>
        <v>50</v>
      </c>
      <c r="D545" s="16">
        <f>IF(Data!F1148="failed",Data!A1148,"")</f>
        <v>1146</v>
      </c>
      <c r="E545" s="16">
        <f>IF(Data!F1148="failed",Data!N1148,"")</f>
        <v>12</v>
      </c>
    </row>
    <row r="546" spans="1:5" x14ac:dyDescent="0.25">
      <c r="A546" s="16">
        <f>IF(Data!F1269="successful",Data!A1269,"")</f>
        <v>1267</v>
      </c>
      <c r="B546" s="16">
        <f>IF(Data!F1269="successful",Data!N1269,"")</f>
        <v>159</v>
      </c>
      <c r="D546" s="16">
        <f>IF(Data!F1149="failed",Data!A1149,"")</f>
        <v>1147</v>
      </c>
      <c r="E546" s="16">
        <f>IF(Data!F1149="failed",Data!N1149,"")</f>
        <v>0</v>
      </c>
    </row>
    <row r="547" spans="1:5" x14ac:dyDescent="0.25">
      <c r="A547" s="16">
        <f>IF(Data!F1270="successful",Data!A1270,"")</f>
        <v>1268</v>
      </c>
      <c r="B547" s="16">
        <f>IF(Data!F1270="successful",Data!N1270,"")</f>
        <v>182</v>
      </c>
      <c r="D547" s="16">
        <f>IF(Data!F1150="failed",Data!A1150,"")</f>
        <v>1148</v>
      </c>
      <c r="E547" s="16">
        <f>IF(Data!F1150="failed",Data!N1150,"")</f>
        <v>3</v>
      </c>
    </row>
    <row r="548" spans="1:5" x14ac:dyDescent="0.25">
      <c r="A548" s="16">
        <f>IF(Data!F1271="successful",Data!A1271,"")</f>
        <v>1269</v>
      </c>
      <c r="B548" s="16">
        <f>IF(Data!F1271="successful",Data!N1271,"")</f>
        <v>206</v>
      </c>
      <c r="D548" s="16">
        <f>IF(Data!F1151="failed",Data!A1151,"")</f>
        <v>1149</v>
      </c>
      <c r="E548" s="16">
        <f>IF(Data!F1151="failed",Data!N1151,"")</f>
        <v>2</v>
      </c>
    </row>
    <row r="549" spans="1:5" x14ac:dyDescent="0.25">
      <c r="A549" s="16">
        <f>IF(Data!F1272="successful",Data!A1272,"")</f>
        <v>1270</v>
      </c>
      <c r="B549" s="16">
        <f>IF(Data!F1272="successful",Data!N1272,"")</f>
        <v>169</v>
      </c>
      <c r="D549" s="16">
        <f>IF(Data!F1152="failed",Data!A1152,"")</f>
        <v>1150</v>
      </c>
      <c r="E549" s="16">
        <f>IF(Data!F1152="failed",Data!N1152,"")</f>
        <v>6</v>
      </c>
    </row>
    <row r="550" spans="1:5" x14ac:dyDescent="0.25">
      <c r="A550" s="16">
        <f>IF(Data!F1273="successful",Data!A1273,"")</f>
        <v>1271</v>
      </c>
      <c r="B550" s="16">
        <f>IF(Data!F1273="successful",Data!N1273,"")</f>
        <v>31</v>
      </c>
      <c r="D550" s="16">
        <f>IF(Data!F1153="failed",Data!A1153,"")</f>
        <v>1151</v>
      </c>
      <c r="E550" s="16">
        <f>IF(Data!F1153="failed",Data!N1153,"")</f>
        <v>0</v>
      </c>
    </row>
    <row r="551" spans="1:5" x14ac:dyDescent="0.25">
      <c r="A551" s="16">
        <f>IF(Data!F1274="successful",Data!A1274,"")</f>
        <v>1272</v>
      </c>
      <c r="B551" s="16">
        <f>IF(Data!F1274="successful",Data!N1274,"")</f>
        <v>28</v>
      </c>
      <c r="D551" s="16">
        <f>IF(Data!F1154="failed",Data!A1154,"")</f>
        <v>1152</v>
      </c>
      <c r="E551" s="16">
        <f>IF(Data!F1154="failed",Data!N1154,"")</f>
        <v>15</v>
      </c>
    </row>
    <row r="552" spans="1:5" x14ac:dyDescent="0.25">
      <c r="A552" s="16">
        <f>IF(Data!F1275="successful",Data!A1275,"")</f>
        <v>1273</v>
      </c>
      <c r="B552" s="16">
        <f>IF(Data!F1275="successful",Data!N1275,"")</f>
        <v>54</v>
      </c>
      <c r="D552" s="16">
        <f>IF(Data!F1155="failed",Data!A1155,"")</f>
        <v>1153</v>
      </c>
      <c r="E552" s="16">
        <f>IF(Data!F1155="failed",Data!N1155,"")</f>
        <v>1</v>
      </c>
    </row>
    <row r="553" spans="1:5" x14ac:dyDescent="0.25">
      <c r="A553" s="16">
        <f>IF(Data!F1276="successful",Data!A1276,"")</f>
        <v>1274</v>
      </c>
      <c r="B553" s="16">
        <f>IF(Data!F1276="successful",Data!N1276,"")</f>
        <v>467</v>
      </c>
      <c r="D553" s="16">
        <f>IF(Data!F1156="failed",Data!A1156,"")</f>
        <v>1154</v>
      </c>
      <c r="E553" s="16">
        <f>IF(Data!F1156="failed",Data!N1156,"")</f>
        <v>3</v>
      </c>
    </row>
    <row r="554" spans="1:5" x14ac:dyDescent="0.25">
      <c r="A554" s="16">
        <f>IF(Data!F1277="successful",Data!A1277,"")</f>
        <v>1275</v>
      </c>
      <c r="B554" s="16">
        <f>IF(Data!F1277="successful",Data!N1277,"")</f>
        <v>389</v>
      </c>
      <c r="D554" s="16">
        <f>IF(Data!F1157="failed",Data!A1157,"")</f>
        <v>1155</v>
      </c>
      <c r="E554" s="16">
        <f>IF(Data!F1157="failed",Data!N1157,"")</f>
        <v>8</v>
      </c>
    </row>
    <row r="555" spans="1:5" x14ac:dyDescent="0.25">
      <c r="A555" s="16">
        <f>IF(Data!F1278="successful",Data!A1278,"")</f>
        <v>1276</v>
      </c>
      <c r="B555" s="16">
        <f>IF(Data!F1278="successful",Data!N1278,"")</f>
        <v>68</v>
      </c>
      <c r="D555" s="16">
        <f>IF(Data!F1158="failed",Data!A1158,"")</f>
        <v>1156</v>
      </c>
      <c r="E555" s="16">
        <f>IF(Data!F1158="failed",Data!N1158,"")</f>
        <v>0</v>
      </c>
    </row>
    <row r="556" spans="1:5" x14ac:dyDescent="0.25">
      <c r="A556" s="16">
        <f>IF(Data!F1279="successful",Data!A1279,"")</f>
        <v>1277</v>
      </c>
      <c r="B556" s="16">
        <f>IF(Data!F1279="successful",Data!N1279,"")</f>
        <v>413</v>
      </c>
      <c r="D556" s="16">
        <f>IF(Data!F1159="failed",Data!A1159,"")</f>
        <v>1157</v>
      </c>
      <c r="E556" s="16">
        <f>IF(Data!F1159="failed",Data!N1159,"")</f>
        <v>3</v>
      </c>
    </row>
    <row r="557" spans="1:5" x14ac:dyDescent="0.25">
      <c r="A557" s="16">
        <f>IF(Data!F1280="successful",Data!A1280,"")</f>
        <v>1278</v>
      </c>
      <c r="B557" s="16">
        <f>IF(Data!F1280="successful",Data!N1280,"")</f>
        <v>190</v>
      </c>
      <c r="D557" s="16">
        <f>IF(Data!F1160="failed",Data!A1160,"")</f>
        <v>1158</v>
      </c>
      <c r="E557" s="16">
        <f>IF(Data!F1160="failed",Data!N1160,"")</f>
        <v>3</v>
      </c>
    </row>
    <row r="558" spans="1:5" x14ac:dyDescent="0.25">
      <c r="A558" s="16">
        <f>IF(Data!F1281="successful",Data!A1281,"")</f>
        <v>1279</v>
      </c>
      <c r="B558" s="16">
        <f>IF(Data!F1281="successful",Data!N1281,"")</f>
        <v>189</v>
      </c>
      <c r="D558" s="16">
        <f>IF(Data!F1161="failed",Data!A1161,"")</f>
        <v>1159</v>
      </c>
      <c r="E558" s="16">
        <f>IF(Data!F1161="failed",Data!N1161,"")</f>
        <v>0</v>
      </c>
    </row>
    <row r="559" spans="1:5" x14ac:dyDescent="0.25">
      <c r="A559" s="16">
        <f>IF(Data!F1282="successful",Data!A1282,"")</f>
        <v>1280</v>
      </c>
      <c r="B559" s="16">
        <f>IF(Data!F1282="successful",Data!N1282,"")</f>
        <v>130</v>
      </c>
      <c r="D559" s="16">
        <f>IF(Data!F1162="failed",Data!A1162,"")</f>
        <v>1160</v>
      </c>
      <c r="E559" s="16">
        <f>IF(Data!F1162="failed",Data!N1162,"")</f>
        <v>19</v>
      </c>
    </row>
    <row r="560" spans="1:5" x14ac:dyDescent="0.25">
      <c r="A560" s="16">
        <f>IF(Data!F1283="successful",Data!A1283,"")</f>
        <v>1281</v>
      </c>
      <c r="B560" s="16">
        <f>IF(Data!F1283="successful",Data!N1283,"")</f>
        <v>74</v>
      </c>
      <c r="D560" s="16">
        <f>IF(Data!F1163="failed",Data!A1163,"")</f>
        <v>1161</v>
      </c>
      <c r="E560" s="16">
        <f>IF(Data!F1163="failed",Data!N1163,"")</f>
        <v>0</v>
      </c>
    </row>
    <row r="561" spans="1:5" x14ac:dyDescent="0.25">
      <c r="A561" s="16">
        <f>IF(Data!F1284="successful",Data!A1284,"")</f>
        <v>1282</v>
      </c>
      <c r="B561" s="16">
        <f>IF(Data!F1284="successful",Data!N1284,"")</f>
        <v>274</v>
      </c>
      <c r="D561" s="16">
        <f>IF(Data!F1164="failed",Data!A1164,"")</f>
        <v>1162</v>
      </c>
      <c r="E561" s="16">
        <f>IF(Data!F1164="failed",Data!N1164,"")</f>
        <v>2</v>
      </c>
    </row>
    <row r="562" spans="1:5" x14ac:dyDescent="0.25">
      <c r="A562" s="16">
        <f>IF(Data!F1285="successful",Data!A1285,"")</f>
        <v>1283</v>
      </c>
      <c r="B562" s="16">
        <f>IF(Data!F1285="successful",Data!N1285,"")</f>
        <v>22</v>
      </c>
      <c r="D562" s="16">
        <f>IF(Data!F1165="failed",Data!A1165,"")</f>
        <v>1163</v>
      </c>
      <c r="E562" s="16">
        <f>IF(Data!F1165="failed",Data!N1165,"")</f>
        <v>0</v>
      </c>
    </row>
    <row r="563" spans="1:5" x14ac:dyDescent="0.25">
      <c r="A563" s="16">
        <f>IF(Data!F1286="successful",Data!A1286,"")</f>
        <v>1284</v>
      </c>
      <c r="B563" s="16">
        <f>IF(Data!F1286="successful",Data!N1286,"")</f>
        <v>31</v>
      </c>
      <c r="D563" s="16">
        <f>IF(Data!F1166="failed",Data!A1166,"")</f>
        <v>1164</v>
      </c>
      <c r="E563" s="16">
        <f>IF(Data!F1166="failed",Data!N1166,"")</f>
        <v>0</v>
      </c>
    </row>
    <row r="564" spans="1:5" x14ac:dyDescent="0.25">
      <c r="A564" s="16">
        <f>IF(Data!F1287="successful",Data!A1287,"")</f>
        <v>1285</v>
      </c>
      <c r="B564" s="16">
        <f>IF(Data!F1287="successful",Data!N1287,"")</f>
        <v>63</v>
      </c>
      <c r="D564" s="16">
        <f>IF(Data!F1167="failed",Data!A1167,"")</f>
        <v>1165</v>
      </c>
      <c r="E564" s="16">
        <f>IF(Data!F1167="failed",Data!N1167,"")</f>
        <v>25</v>
      </c>
    </row>
    <row r="565" spans="1:5" x14ac:dyDescent="0.25">
      <c r="A565" s="16">
        <f>IF(Data!F1288="successful",Data!A1288,"")</f>
        <v>1286</v>
      </c>
      <c r="B565" s="16">
        <f>IF(Data!F1288="successful",Data!N1288,"")</f>
        <v>20</v>
      </c>
      <c r="D565" s="16">
        <f>IF(Data!F1168="failed",Data!A1168,"")</f>
        <v>1166</v>
      </c>
      <c r="E565" s="16">
        <f>IF(Data!F1168="failed",Data!N1168,"")</f>
        <v>8</v>
      </c>
    </row>
    <row r="566" spans="1:5" x14ac:dyDescent="0.25">
      <c r="A566" s="16">
        <f>IF(Data!F1289="successful",Data!A1289,"")</f>
        <v>1287</v>
      </c>
      <c r="B566" s="16">
        <f>IF(Data!F1289="successful",Data!N1289,"")</f>
        <v>25</v>
      </c>
      <c r="D566" s="16">
        <f>IF(Data!F1169="failed",Data!A1169,"")</f>
        <v>1167</v>
      </c>
      <c r="E566" s="16">
        <f>IF(Data!F1169="failed",Data!N1169,"")</f>
        <v>16</v>
      </c>
    </row>
    <row r="567" spans="1:5" x14ac:dyDescent="0.25">
      <c r="A567" s="16">
        <f>IF(Data!F1290="successful",Data!A1290,"")</f>
        <v>1288</v>
      </c>
      <c r="B567" s="16">
        <f>IF(Data!F1290="successful",Data!N1290,"")</f>
        <v>61</v>
      </c>
      <c r="D567" s="16">
        <f>IF(Data!F1170="failed",Data!A1170,"")</f>
        <v>1168</v>
      </c>
      <c r="E567" s="16">
        <f>IF(Data!F1170="failed",Data!N1170,"")</f>
        <v>3</v>
      </c>
    </row>
    <row r="568" spans="1:5" x14ac:dyDescent="0.25">
      <c r="A568" s="16">
        <f>IF(Data!F1291="successful",Data!A1291,"")</f>
        <v>1289</v>
      </c>
      <c r="B568" s="16">
        <f>IF(Data!F1291="successful",Data!N1291,"")</f>
        <v>52</v>
      </c>
      <c r="D568" s="16">
        <f>IF(Data!F1171="failed",Data!A1171,"")</f>
        <v>1169</v>
      </c>
      <c r="E568" s="16">
        <f>IF(Data!F1171="failed",Data!N1171,"")</f>
        <v>3</v>
      </c>
    </row>
    <row r="569" spans="1:5" x14ac:dyDescent="0.25">
      <c r="A569" s="16">
        <f>IF(Data!F1292="successful",Data!A1292,"")</f>
        <v>1290</v>
      </c>
      <c r="B569" s="16">
        <f>IF(Data!F1292="successful",Data!N1292,"")</f>
        <v>86</v>
      </c>
      <c r="D569" s="16">
        <f>IF(Data!F1172="failed",Data!A1172,"")</f>
        <v>1170</v>
      </c>
      <c r="E569" s="16">
        <f>IF(Data!F1172="failed",Data!N1172,"")</f>
        <v>2</v>
      </c>
    </row>
    <row r="570" spans="1:5" x14ac:dyDescent="0.25">
      <c r="A570" s="16">
        <f>IF(Data!F1293="successful",Data!A1293,"")</f>
        <v>1291</v>
      </c>
      <c r="B570" s="16">
        <f>IF(Data!F1293="successful",Data!N1293,"")</f>
        <v>42</v>
      </c>
      <c r="D570" s="16">
        <f>IF(Data!F1173="failed",Data!A1173,"")</f>
        <v>1171</v>
      </c>
      <c r="E570" s="16">
        <f>IF(Data!F1173="failed",Data!N1173,"")</f>
        <v>1</v>
      </c>
    </row>
    <row r="571" spans="1:5" x14ac:dyDescent="0.25">
      <c r="A571" s="16">
        <f>IF(Data!F1294="successful",Data!A1294,"")</f>
        <v>1292</v>
      </c>
      <c r="B571" s="16">
        <f>IF(Data!F1294="successful",Data!N1294,"")</f>
        <v>52</v>
      </c>
      <c r="D571" s="16">
        <f>IF(Data!F1174="failed",Data!A1174,"")</f>
        <v>1172</v>
      </c>
      <c r="E571" s="16">
        <f>IF(Data!F1174="failed",Data!N1174,"")</f>
        <v>0</v>
      </c>
    </row>
    <row r="572" spans="1:5" x14ac:dyDescent="0.25">
      <c r="A572" s="16">
        <f>IF(Data!F1295="successful",Data!A1295,"")</f>
        <v>1293</v>
      </c>
      <c r="B572" s="16">
        <f>IF(Data!F1295="successful",Data!N1295,"")</f>
        <v>120</v>
      </c>
      <c r="D572" s="16">
        <f>IF(Data!F1175="failed",Data!A1175,"")</f>
        <v>1173</v>
      </c>
      <c r="E572" s="16">
        <f>IF(Data!F1175="failed",Data!N1175,"")</f>
        <v>1</v>
      </c>
    </row>
    <row r="573" spans="1:5" x14ac:dyDescent="0.25">
      <c r="A573" s="16">
        <f>IF(Data!F1296="successful",Data!A1296,"")</f>
        <v>1294</v>
      </c>
      <c r="B573" s="16">
        <f>IF(Data!F1296="successful",Data!N1296,"")</f>
        <v>22</v>
      </c>
      <c r="D573" s="16">
        <f>IF(Data!F1176="failed",Data!A1176,"")</f>
        <v>1174</v>
      </c>
      <c r="E573" s="16">
        <f>IF(Data!F1176="failed",Data!N1176,"")</f>
        <v>19</v>
      </c>
    </row>
    <row r="574" spans="1:5" x14ac:dyDescent="0.25">
      <c r="A574" s="16">
        <f>IF(Data!F1297="successful",Data!A1297,"")</f>
        <v>1295</v>
      </c>
      <c r="B574" s="16">
        <f>IF(Data!F1297="successful",Data!N1297,"")</f>
        <v>64</v>
      </c>
      <c r="D574" s="16">
        <f>IF(Data!F1177="failed",Data!A1177,"")</f>
        <v>1175</v>
      </c>
      <c r="E574" s="16">
        <f>IF(Data!F1177="failed",Data!N1177,"")</f>
        <v>9</v>
      </c>
    </row>
    <row r="575" spans="1:5" x14ac:dyDescent="0.25">
      <c r="A575" s="16">
        <f>IF(Data!F1298="successful",Data!A1298,"")</f>
        <v>1296</v>
      </c>
      <c r="B575" s="16">
        <f>IF(Data!F1298="successful",Data!N1298,"")</f>
        <v>23</v>
      </c>
      <c r="D575" s="16">
        <f>IF(Data!F1178="failed",Data!A1178,"")</f>
        <v>1176</v>
      </c>
      <c r="E575" s="16">
        <f>IF(Data!F1178="failed",Data!N1178,"")</f>
        <v>1</v>
      </c>
    </row>
    <row r="576" spans="1:5" x14ac:dyDescent="0.25">
      <c r="A576" s="16">
        <f>IF(Data!F1299="successful",Data!A1299,"")</f>
        <v>1297</v>
      </c>
      <c r="B576" s="16">
        <f>IF(Data!F1299="successful",Data!N1299,"")</f>
        <v>238</v>
      </c>
      <c r="D576" s="16">
        <f>IF(Data!F1179="failed",Data!A1179,"")</f>
        <v>1177</v>
      </c>
      <c r="E576" s="16">
        <f>IF(Data!F1179="failed",Data!N1179,"")</f>
        <v>0</v>
      </c>
    </row>
    <row r="577" spans="1:5" x14ac:dyDescent="0.25">
      <c r="A577" s="16">
        <f>IF(Data!F1300="successful",Data!A1300,"")</f>
        <v>1298</v>
      </c>
      <c r="B577" s="16">
        <f>IF(Data!F1300="successful",Data!N1300,"")</f>
        <v>33</v>
      </c>
      <c r="D577" s="16">
        <f>IF(Data!F1180="failed",Data!A1180,"")</f>
        <v>1178</v>
      </c>
      <c r="E577" s="16">
        <f>IF(Data!F1180="failed",Data!N1180,"")</f>
        <v>1</v>
      </c>
    </row>
    <row r="578" spans="1:5" x14ac:dyDescent="0.25">
      <c r="A578" s="16">
        <f>IF(Data!F1301="successful",Data!A1301,"")</f>
        <v>1299</v>
      </c>
      <c r="B578" s="16">
        <f>IF(Data!F1301="successful",Data!N1301,"")</f>
        <v>32</v>
      </c>
      <c r="D578" s="16">
        <f>IF(Data!F1181="failed",Data!A1181,"")</f>
        <v>1179</v>
      </c>
      <c r="E578" s="16">
        <f>IF(Data!F1181="failed",Data!N1181,"")</f>
        <v>5</v>
      </c>
    </row>
    <row r="579" spans="1:5" x14ac:dyDescent="0.25">
      <c r="A579" s="16">
        <f>IF(Data!F1302="successful",Data!A1302,"")</f>
        <v>1300</v>
      </c>
      <c r="B579" s="16">
        <f>IF(Data!F1302="successful",Data!N1302,"")</f>
        <v>24</v>
      </c>
      <c r="D579" s="16">
        <f>IF(Data!F1182="failed",Data!A1182,"")</f>
        <v>1180</v>
      </c>
      <c r="E579" s="16">
        <f>IF(Data!F1182="failed",Data!N1182,"")</f>
        <v>85</v>
      </c>
    </row>
    <row r="580" spans="1:5" x14ac:dyDescent="0.25">
      <c r="A580" s="16">
        <f>IF(Data!F1303="successful",Data!A1303,"")</f>
        <v>1301</v>
      </c>
      <c r="B580" s="16">
        <f>IF(Data!F1303="successful",Data!N1303,"")</f>
        <v>29</v>
      </c>
      <c r="D580" s="16">
        <f>IF(Data!F1183="failed",Data!A1183,"")</f>
        <v>1181</v>
      </c>
      <c r="E580" s="16">
        <f>IF(Data!F1183="failed",Data!N1183,"")</f>
        <v>3</v>
      </c>
    </row>
    <row r="581" spans="1:5" x14ac:dyDescent="0.25">
      <c r="A581" s="16">
        <f>IF(Data!F1304="successful",Data!A1304,"")</f>
        <v>1302</v>
      </c>
      <c r="B581" s="16">
        <f>IF(Data!F1304="successful",Data!N1304,"")</f>
        <v>50</v>
      </c>
      <c r="D581" s="16">
        <f>IF(Data!F1184="failed",Data!A1184,"")</f>
        <v>1182</v>
      </c>
      <c r="E581" s="16">
        <f>IF(Data!F1184="failed",Data!N1184,"")</f>
        <v>4</v>
      </c>
    </row>
    <row r="582" spans="1:5" x14ac:dyDescent="0.25">
      <c r="A582" s="16">
        <f>IF(Data!F1305="successful",Data!A1305,"")</f>
        <v>1303</v>
      </c>
      <c r="B582" s="16">
        <f>IF(Data!F1305="successful",Data!N1305,"")</f>
        <v>108</v>
      </c>
      <c r="D582" s="16">
        <f>IF(Data!F1185="failed",Data!A1185,"")</f>
        <v>1183</v>
      </c>
      <c r="E582" s="16">
        <f>IF(Data!F1185="failed",Data!N1185,"")</f>
        <v>3</v>
      </c>
    </row>
    <row r="583" spans="1:5" x14ac:dyDescent="0.25">
      <c r="A583" s="16">
        <f>IF(Data!F1346="successful",Data!A1346,"")</f>
        <v>1344</v>
      </c>
      <c r="B583" s="16">
        <f>IF(Data!F1346="successful",Data!N1346,"")</f>
        <v>139</v>
      </c>
      <c r="D583" s="16">
        <f>IF(Data!F1406="failed",Data!A1406,"")</f>
        <v>1404</v>
      </c>
      <c r="E583" s="16">
        <f>IF(Data!F1406="failed",Data!N1406,"")</f>
        <v>5</v>
      </c>
    </row>
    <row r="584" spans="1:5" x14ac:dyDescent="0.25">
      <c r="A584" s="16">
        <f>IF(Data!F1347="successful",Data!A1347,"")</f>
        <v>1345</v>
      </c>
      <c r="B584" s="16">
        <f>IF(Data!F1347="successful",Data!N1347,"")</f>
        <v>7</v>
      </c>
      <c r="D584" s="16">
        <f>IF(Data!F1407="failed",Data!A1407,"")</f>
        <v>1405</v>
      </c>
      <c r="E584" s="16">
        <f>IF(Data!F1407="failed",Data!N1407,"")</f>
        <v>17</v>
      </c>
    </row>
    <row r="585" spans="1:5" x14ac:dyDescent="0.25">
      <c r="A585" s="16">
        <f>IF(Data!F1348="successful",Data!A1348,"")</f>
        <v>1346</v>
      </c>
      <c r="B585" s="16">
        <f>IF(Data!F1348="successful",Data!N1348,"")</f>
        <v>149</v>
      </c>
      <c r="D585" s="16">
        <f>IF(Data!F1408="failed",Data!A1408,"")</f>
        <v>1406</v>
      </c>
      <c r="E585" s="16">
        <f>IF(Data!F1408="failed",Data!N1408,"")</f>
        <v>3</v>
      </c>
    </row>
    <row r="586" spans="1:5" x14ac:dyDescent="0.25">
      <c r="A586" s="16">
        <f>IF(Data!F1349="successful",Data!A1349,"")</f>
        <v>1347</v>
      </c>
      <c r="B586" s="16">
        <f>IF(Data!F1349="successful",Data!N1349,"")</f>
        <v>31</v>
      </c>
      <c r="D586" s="16">
        <f>IF(Data!F1409="failed",Data!A1409,"")</f>
        <v>1407</v>
      </c>
      <c r="E586" s="16">
        <f>IF(Data!F1409="failed",Data!N1409,"")</f>
        <v>2</v>
      </c>
    </row>
    <row r="587" spans="1:5" x14ac:dyDescent="0.25">
      <c r="A587" s="16">
        <f>IF(Data!F1350="successful",Data!A1350,"")</f>
        <v>1348</v>
      </c>
      <c r="B587" s="16">
        <f>IF(Data!F1350="successful",Data!N1350,"")</f>
        <v>26</v>
      </c>
      <c r="D587" s="16">
        <f>IF(Data!F1410="failed",Data!A1410,"")</f>
        <v>1408</v>
      </c>
      <c r="E587" s="16">
        <f>IF(Data!F1410="failed",Data!N1410,"")</f>
        <v>6</v>
      </c>
    </row>
    <row r="588" spans="1:5" x14ac:dyDescent="0.25">
      <c r="A588" s="16">
        <f>IF(Data!F1351="successful",Data!A1351,"")</f>
        <v>1349</v>
      </c>
      <c r="B588" s="16">
        <f>IF(Data!F1351="successful",Data!N1351,"")</f>
        <v>172</v>
      </c>
      <c r="D588" s="16">
        <f>IF(Data!F1411="failed",Data!A1411,"")</f>
        <v>1409</v>
      </c>
      <c r="E588" s="16">
        <f>IF(Data!F1411="failed",Data!N1411,"")</f>
        <v>0</v>
      </c>
    </row>
    <row r="589" spans="1:5" x14ac:dyDescent="0.25">
      <c r="A589" s="16">
        <f>IF(Data!F1352="successful",Data!A1352,"")</f>
        <v>1350</v>
      </c>
      <c r="B589" s="16">
        <f>IF(Data!F1352="successful",Data!N1352,"")</f>
        <v>78</v>
      </c>
      <c r="D589" s="16">
        <f>IF(Data!F1412="failed",Data!A1412,"")</f>
        <v>1410</v>
      </c>
      <c r="E589" s="16">
        <f>IF(Data!F1412="failed",Data!N1412,"")</f>
        <v>1</v>
      </c>
    </row>
    <row r="590" spans="1:5" x14ac:dyDescent="0.25">
      <c r="A590" s="16">
        <f>IF(Data!F1353="successful",Data!A1353,"")</f>
        <v>1351</v>
      </c>
      <c r="B590" s="16">
        <f>IF(Data!F1353="successful",Data!N1353,"")</f>
        <v>120</v>
      </c>
      <c r="D590" s="16">
        <f>IF(Data!F1413="failed",Data!A1413,"")</f>
        <v>1411</v>
      </c>
      <c r="E590" s="16">
        <f>IF(Data!F1413="failed",Data!N1413,"")</f>
        <v>3</v>
      </c>
    </row>
    <row r="591" spans="1:5" x14ac:dyDescent="0.25">
      <c r="A591" s="16">
        <f>IF(Data!F1354="successful",Data!A1354,"")</f>
        <v>1352</v>
      </c>
      <c r="B591" s="16">
        <f>IF(Data!F1354="successful",Data!N1354,"")</f>
        <v>227</v>
      </c>
      <c r="D591" s="16">
        <f>IF(Data!F1414="failed",Data!A1414,"")</f>
        <v>1412</v>
      </c>
      <c r="E591" s="16">
        <f>IF(Data!F1414="failed",Data!N1414,"")</f>
        <v>13</v>
      </c>
    </row>
    <row r="592" spans="1:5" x14ac:dyDescent="0.25">
      <c r="A592" s="16">
        <f>IF(Data!F1355="successful",Data!A1355,"")</f>
        <v>1353</v>
      </c>
      <c r="B592" s="16">
        <f>IF(Data!F1355="successful",Data!N1355,"")</f>
        <v>42</v>
      </c>
      <c r="D592" s="16">
        <f>IF(Data!F1415="failed",Data!A1415,"")</f>
        <v>1413</v>
      </c>
      <c r="E592" s="16">
        <f>IF(Data!F1415="failed",Data!N1415,"")</f>
        <v>1</v>
      </c>
    </row>
    <row r="593" spans="1:5" x14ac:dyDescent="0.25">
      <c r="A593" s="16">
        <f>IF(Data!F1356="successful",Data!A1356,"")</f>
        <v>1354</v>
      </c>
      <c r="B593" s="16">
        <f>IF(Data!F1356="successful",Data!N1356,"")</f>
        <v>64</v>
      </c>
      <c r="D593" s="16">
        <f>IF(Data!F1416="failed",Data!A1416,"")</f>
        <v>1414</v>
      </c>
      <c r="E593" s="16">
        <f>IF(Data!F1416="failed",Data!N1416,"")</f>
        <v>1</v>
      </c>
    </row>
    <row r="594" spans="1:5" x14ac:dyDescent="0.25">
      <c r="A594" s="16">
        <f>IF(Data!F1357="successful",Data!A1357,"")</f>
        <v>1355</v>
      </c>
      <c r="B594" s="16">
        <f>IF(Data!F1357="successful",Data!N1357,"")</f>
        <v>121</v>
      </c>
      <c r="D594" s="16">
        <f>IF(Data!F1417="failed",Data!A1417,"")</f>
        <v>1415</v>
      </c>
      <c r="E594" s="16">
        <f>IF(Data!F1417="failed",Data!N1417,"")</f>
        <v>9</v>
      </c>
    </row>
    <row r="595" spans="1:5" x14ac:dyDescent="0.25">
      <c r="A595" s="16">
        <f>IF(Data!F1358="successful",Data!A1358,"")</f>
        <v>1356</v>
      </c>
      <c r="B595" s="16">
        <f>IF(Data!F1358="successful",Data!N1358,"")</f>
        <v>87</v>
      </c>
      <c r="D595" s="16">
        <f>IF(Data!F1418="failed",Data!A1418,"")</f>
        <v>1416</v>
      </c>
      <c r="E595" s="16">
        <f>IF(Data!F1418="failed",Data!N1418,"")</f>
        <v>0</v>
      </c>
    </row>
    <row r="596" spans="1:5" x14ac:dyDescent="0.25">
      <c r="A596" s="16">
        <f>IF(Data!F1359="successful",Data!A1359,"")</f>
        <v>1357</v>
      </c>
      <c r="B596" s="16">
        <f>IF(Data!F1359="successful",Data!N1359,"")</f>
        <v>65</v>
      </c>
      <c r="D596" s="16">
        <f>IF(Data!F1419="failed",Data!A1419,"")</f>
        <v>1417</v>
      </c>
      <c r="E596" s="16">
        <f>IF(Data!F1419="failed",Data!N1419,"")</f>
        <v>2</v>
      </c>
    </row>
    <row r="597" spans="1:5" x14ac:dyDescent="0.25">
      <c r="A597" s="16">
        <f>IF(Data!F1360="successful",Data!A1360,"")</f>
        <v>1358</v>
      </c>
      <c r="B597" s="16">
        <f>IF(Data!F1360="successful",Data!N1360,"")</f>
        <v>49</v>
      </c>
      <c r="D597" s="16">
        <f>IF(Data!F1420="failed",Data!A1420,"")</f>
        <v>1418</v>
      </c>
      <c r="E597" s="16">
        <f>IF(Data!F1420="failed",Data!N1420,"")</f>
        <v>1</v>
      </c>
    </row>
    <row r="598" spans="1:5" x14ac:dyDescent="0.25">
      <c r="A598" s="16">
        <f>IF(Data!F1361="successful",Data!A1361,"")</f>
        <v>1359</v>
      </c>
      <c r="B598" s="16">
        <f>IF(Data!F1361="successful",Data!N1361,"")</f>
        <v>19</v>
      </c>
      <c r="D598" s="16">
        <f>IF(Data!F1421="failed",Data!A1421,"")</f>
        <v>1419</v>
      </c>
      <c r="E598" s="16">
        <f>IF(Data!F1421="failed",Data!N1421,"")</f>
        <v>10</v>
      </c>
    </row>
    <row r="599" spans="1:5" x14ac:dyDescent="0.25">
      <c r="A599" s="16">
        <f>IF(Data!F1362="successful",Data!A1362,"")</f>
        <v>1360</v>
      </c>
      <c r="B599" s="16">
        <f>IF(Data!F1362="successful",Data!N1362,"")</f>
        <v>81</v>
      </c>
      <c r="D599" s="16">
        <f>IF(Data!F1422="failed",Data!A1422,"")</f>
        <v>1420</v>
      </c>
      <c r="E599" s="16">
        <f>IF(Data!F1422="failed",Data!N1422,"")</f>
        <v>3</v>
      </c>
    </row>
    <row r="600" spans="1:5" x14ac:dyDescent="0.25">
      <c r="A600" s="16">
        <f>IF(Data!F1363="successful",Data!A1363,"")</f>
        <v>1361</v>
      </c>
      <c r="B600" s="16">
        <f>IF(Data!F1363="successful",Data!N1363,"")</f>
        <v>264</v>
      </c>
      <c r="D600" s="16">
        <f>IF(Data!F1423="failed",Data!A1423,"")</f>
        <v>1421</v>
      </c>
      <c r="E600" s="16">
        <f>IF(Data!F1423="failed",Data!N1423,"")</f>
        <v>2</v>
      </c>
    </row>
    <row r="601" spans="1:5" x14ac:dyDescent="0.25">
      <c r="A601" s="16">
        <f>IF(Data!F1364="successful",Data!A1364,"")</f>
        <v>1362</v>
      </c>
      <c r="B601" s="16">
        <f>IF(Data!F1364="successful",Data!N1364,"")</f>
        <v>25</v>
      </c>
      <c r="D601" s="16">
        <f>IF(Data!F1424="failed",Data!A1424,"")</f>
        <v>1422</v>
      </c>
      <c r="E601" s="16">
        <f>IF(Data!F1424="failed",Data!N1424,"")</f>
        <v>2</v>
      </c>
    </row>
    <row r="602" spans="1:5" x14ac:dyDescent="0.25">
      <c r="A602" s="16">
        <f>IF(Data!F1365="successful",Data!A1365,"")</f>
        <v>1363</v>
      </c>
      <c r="B602" s="16">
        <f>IF(Data!F1365="successful",Data!N1365,"")</f>
        <v>5</v>
      </c>
      <c r="D602" s="16">
        <f>IF(Data!F1425="failed",Data!A1425,"")</f>
        <v>1423</v>
      </c>
      <c r="E602" s="16">
        <f>IF(Data!F1425="failed",Data!N1425,"")</f>
        <v>1</v>
      </c>
    </row>
    <row r="603" spans="1:5" x14ac:dyDescent="0.25">
      <c r="A603" s="16">
        <f>IF(Data!F1366="successful",Data!A1366,"")</f>
        <v>1364</v>
      </c>
      <c r="B603" s="16">
        <f>IF(Data!F1366="successful",Data!N1366,"")</f>
        <v>144</v>
      </c>
      <c r="D603" s="16">
        <f>IF(Data!F1426="failed",Data!A1426,"")</f>
        <v>1424</v>
      </c>
      <c r="E603" s="16">
        <f>IF(Data!F1426="failed",Data!N1426,"")</f>
        <v>14</v>
      </c>
    </row>
    <row r="604" spans="1:5" x14ac:dyDescent="0.25">
      <c r="A604" s="16">
        <f>IF(Data!F1367="successful",Data!A1367,"")</f>
        <v>1365</v>
      </c>
      <c r="B604" s="16">
        <f>IF(Data!F1367="successful",Data!N1367,"")</f>
        <v>92</v>
      </c>
      <c r="D604" s="16">
        <f>IF(Data!F1427="failed",Data!A1427,"")</f>
        <v>1425</v>
      </c>
      <c r="E604" s="16">
        <f>IF(Data!F1427="failed",Data!N1427,"")</f>
        <v>0</v>
      </c>
    </row>
    <row r="605" spans="1:5" x14ac:dyDescent="0.25">
      <c r="A605" s="16">
        <f>IF(Data!F1368="successful",Data!A1368,"")</f>
        <v>1366</v>
      </c>
      <c r="B605" s="16">
        <f>IF(Data!F1368="successful",Data!N1368,"")</f>
        <v>147</v>
      </c>
      <c r="D605" s="16">
        <f>IF(Data!F1428="failed",Data!A1428,"")</f>
        <v>1426</v>
      </c>
      <c r="E605" s="16">
        <f>IF(Data!F1428="failed",Data!N1428,"")</f>
        <v>0</v>
      </c>
    </row>
    <row r="606" spans="1:5" x14ac:dyDescent="0.25">
      <c r="A606" s="16">
        <f>IF(Data!F1369="successful",Data!A1369,"")</f>
        <v>1367</v>
      </c>
      <c r="B606" s="16">
        <f>IF(Data!F1369="successful",Data!N1369,"")</f>
        <v>90</v>
      </c>
      <c r="D606" s="16">
        <f>IF(Data!F1429="failed",Data!A1429,"")</f>
        <v>1427</v>
      </c>
      <c r="E606" s="16">
        <f>IF(Data!F1429="failed",Data!N1429,"")</f>
        <v>4</v>
      </c>
    </row>
    <row r="607" spans="1:5" x14ac:dyDescent="0.25">
      <c r="A607" s="16">
        <f>IF(Data!F1370="successful",Data!A1370,"")</f>
        <v>1368</v>
      </c>
      <c r="B607" s="16">
        <f>IF(Data!F1370="successful",Data!N1370,"")</f>
        <v>87</v>
      </c>
      <c r="D607" s="16">
        <f>IF(Data!F1430="failed",Data!A1430,"")</f>
        <v>1428</v>
      </c>
      <c r="E607" s="16">
        <f>IF(Data!F1430="failed",Data!N1430,"")</f>
        <v>3</v>
      </c>
    </row>
    <row r="608" spans="1:5" x14ac:dyDescent="0.25">
      <c r="A608" s="16">
        <f>IF(Data!F1371="successful",Data!A1371,"")</f>
        <v>1369</v>
      </c>
      <c r="B608" s="16">
        <f>IF(Data!F1371="successful",Data!N1371,"")</f>
        <v>406</v>
      </c>
      <c r="D608" s="16">
        <f>IF(Data!F1431="failed",Data!A1431,"")</f>
        <v>1429</v>
      </c>
      <c r="E608" s="16">
        <f>IF(Data!F1431="failed",Data!N1431,"")</f>
        <v>0</v>
      </c>
    </row>
    <row r="609" spans="1:5" x14ac:dyDescent="0.25">
      <c r="A609" s="16">
        <f>IF(Data!F1372="successful",Data!A1372,"")</f>
        <v>1370</v>
      </c>
      <c r="B609" s="16">
        <f>IF(Data!F1372="successful",Data!N1372,"")</f>
        <v>20</v>
      </c>
      <c r="D609" s="16">
        <f>IF(Data!F1432="failed",Data!A1432,"")</f>
        <v>1430</v>
      </c>
      <c r="E609" s="16">
        <f>IF(Data!F1432="failed",Data!N1432,"")</f>
        <v>5</v>
      </c>
    </row>
    <row r="610" spans="1:5" x14ac:dyDescent="0.25">
      <c r="A610" s="16">
        <f>IF(Data!F1373="successful",Data!A1373,"")</f>
        <v>1371</v>
      </c>
      <c r="B610" s="16">
        <f>IF(Data!F1373="successful",Data!N1373,"")</f>
        <v>70</v>
      </c>
      <c r="D610" s="16">
        <f>IF(Data!F1433="failed",Data!A1433,"")</f>
        <v>1431</v>
      </c>
      <c r="E610" s="16">
        <f>IF(Data!F1433="failed",Data!N1433,"")</f>
        <v>47</v>
      </c>
    </row>
    <row r="611" spans="1:5" x14ac:dyDescent="0.25">
      <c r="A611" s="16">
        <f>IF(Data!F1374="successful",Data!A1374,"")</f>
        <v>1372</v>
      </c>
      <c r="B611" s="16">
        <f>IF(Data!F1374="successful",Data!N1374,"")</f>
        <v>16</v>
      </c>
      <c r="D611" s="16">
        <f>IF(Data!F1434="failed",Data!A1434,"")</f>
        <v>1432</v>
      </c>
      <c r="E611" s="16">
        <f>IF(Data!F1434="failed",Data!N1434,"")</f>
        <v>0</v>
      </c>
    </row>
    <row r="612" spans="1:5" x14ac:dyDescent="0.25">
      <c r="A612" s="16">
        <f>IF(Data!F1375="successful",Data!A1375,"")</f>
        <v>1373</v>
      </c>
      <c r="B612" s="16">
        <f>IF(Data!F1375="successful",Data!N1375,"")</f>
        <v>52</v>
      </c>
      <c r="D612" s="16">
        <f>IF(Data!F1435="failed",Data!A1435,"")</f>
        <v>1433</v>
      </c>
      <c r="E612" s="16">
        <f>IF(Data!F1435="failed",Data!N1435,"")</f>
        <v>10</v>
      </c>
    </row>
    <row r="613" spans="1:5" x14ac:dyDescent="0.25">
      <c r="A613" s="16">
        <f>IF(Data!F1376="successful",Data!A1376,"")</f>
        <v>1374</v>
      </c>
      <c r="B613" s="16">
        <f>IF(Data!F1376="successful",Data!N1376,"")</f>
        <v>66</v>
      </c>
      <c r="D613" s="16">
        <f>IF(Data!F1436="failed",Data!A1436,"")</f>
        <v>1434</v>
      </c>
      <c r="E613" s="16">
        <f>IF(Data!F1436="failed",Data!N1436,"")</f>
        <v>11</v>
      </c>
    </row>
    <row r="614" spans="1:5" x14ac:dyDescent="0.25">
      <c r="A614" s="16">
        <f>IF(Data!F1377="successful",Data!A1377,"")</f>
        <v>1375</v>
      </c>
      <c r="B614" s="16">
        <f>IF(Data!F1377="successful",Data!N1377,"")</f>
        <v>109</v>
      </c>
      <c r="D614" s="16">
        <f>IF(Data!F1437="failed",Data!A1437,"")</f>
        <v>1435</v>
      </c>
      <c r="E614" s="16">
        <f>IF(Data!F1437="failed",Data!N1437,"")</f>
        <v>2</v>
      </c>
    </row>
    <row r="615" spans="1:5" x14ac:dyDescent="0.25">
      <c r="A615" s="16">
        <f>IF(Data!F1378="successful",Data!A1378,"")</f>
        <v>1376</v>
      </c>
      <c r="B615" s="16">
        <f>IF(Data!F1378="successful",Data!N1378,"")</f>
        <v>168</v>
      </c>
      <c r="D615" s="16">
        <f>IF(Data!F1438="failed",Data!A1438,"")</f>
        <v>1436</v>
      </c>
      <c r="E615" s="16">
        <f>IF(Data!F1438="failed",Data!N1438,"")</f>
        <v>2</v>
      </c>
    </row>
    <row r="616" spans="1:5" x14ac:dyDescent="0.25">
      <c r="A616" s="16">
        <f>IF(Data!F1379="successful",Data!A1379,"")</f>
        <v>1377</v>
      </c>
      <c r="B616" s="16">
        <f>IF(Data!F1379="successful",Data!N1379,"")</f>
        <v>31</v>
      </c>
      <c r="D616" s="16">
        <f>IF(Data!F1439="failed",Data!A1439,"")</f>
        <v>1437</v>
      </c>
      <c r="E616" s="16">
        <f>IF(Data!F1439="failed",Data!N1439,"")</f>
        <v>22</v>
      </c>
    </row>
    <row r="617" spans="1:5" x14ac:dyDescent="0.25">
      <c r="A617" s="16">
        <f>IF(Data!F1380="successful",Data!A1380,"")</f>
        <v>1378</v>
      </c>
      <c r="B617" s="16">
        <f>IF(Data!F1380="successful",Data!N1380,"")</f>
        <v>133</v>
      </c>
      <c r="D617" s="16">
        <f>IF(Data!F1440="failed",Data!A1440,"")</f>
        <v>1438</v>
      </c>
      <c r="E617" s="16">
        <f>IF(Data!F1440="failed",Data!N1440,"")</f>
        <v>8</v>
      </c>
    </row>
    <row r="618" spans="1:5" x14ac:dyDescent="0.25">
      <c r="A618" s="16">
        <f>IF(Data!F1381="successful",Data!A1381,"")</f>
        <v>1379</v>
      </c>
      <c r="B618" s="16">
        <f>IF(Data!F1381="successful",Data!N1381,"")</f>
        <v>151</v>
      </c>
      <c r="D618" s="16">
        <f>IF(Data!F1441="failed",Data!A1441,"")</f>
        <v>1439</v>
      </c>
      <c r="E618" s="16">
        <f>IF(Data!F1441="failed",Data!N1441,"")</f>
        <v>6</v>
      </c>
    </row>
    <row r="619" spans="1:5" x14ac:dyDescent="0.25">
      <c r="A619" s="16">
        <f>IF(Data!F1382="successful",Data!A1382,"")</f>
        <v>1380</v>
      </c>
      <c r="B619" s="16">
        <f>IF(Data!F1382="successful",Data!N1382,"")</f>
        <v>5</v>
      </c>
      <c r="D619" s="16">
        <f>IF(Data!F1442="failed",Data!A1442,"")</f>
        <v>1440</v>
      </c>
      <c r="E619" s="16">
        <f>IF(Data!F1442="failed",Data!N1442,"")</f>
        <v>1</v>
      </c>
    </row>
    <row r="620" spans="1:5" x14ac:dyDescent="0.25">
      <c r="A620" s="16">
        <f>IF(Data!F1383="successful",Data!A1383,"")</f>
        <v>1381</v>
      </c>
      <c r="B620" s="16">
        <f>IF(Data!F1383="successful",Data!N1383,"")</f>
        <v>73</v>
      </c>
      <c r="D620" s="16">
        <f>IF(Data!F1443="failed",Data!A1443,"")</f>
        <v>1441</v>
      </c>
      <c r="E620" s="16">
        <f>IF(Data!F1443="failed",Data!N1443,"")</f>
        <v>3</v>
      </c>
    </row>
    <row r="621" spans="1:5" x14ac:dyDescent="0.25">
      <c r="A621" s="16">
        <f>IF(Data!F1384="successful",Data!A1384,"")</f>
        <v>1382</v>
      </c>
      <c r="B621" s="16">
        <f>IF(Data!F1384="successful",Data!N1384,"")</f>
        <v>148</v>
      </c>
      <c r="D621" s="16">
        <f>IF(Data!F1444="failed",Data!A1444,"")</f>
        <v>1442</v>
      </c>
      <c r="E621" s="16">
        <f>IF(Data!F1444="failed",Data!N1444,"")</f>
        <v>0</v>
      </c>
    </row>
    <row r="622" spans="1:5" x14ac:dyDescent="0.25">
      <c r="A622" s="16">
        <f>IF(Data!F1385="successful",Data!A1385,"")</f>
        <v>1383</v>
      </c>
      <c r="B622" s="16">
        <f>IF(Data!F1385="successful",Data!N1385,"")</f>
        <v>93</v>
      </c>
      <c r="D622" s="16">
        <f>IF(Data!F1445="failed",Data!A1445,"")</f>
        <v>1443</v>
      </c>
      <c r="E622" s="16">
        <f>IF(Data!F1445="failed",Data!N1445,"")</f>
        <v>0</v>
      </c>
    </row>
    <row r="623" spans="1:5" x14ac:dyDescent="0.25">
      <c r="A623" s="16">
        <f>IF(Data!F1386="successful",Data!A1386,"")</f>
        <v>1384</v>
      </c>
      <c r="B623" s="16">
        <f>IF(Data!F1386="successful",Data!N1386,"")</f>
        <v>63</v>
      </c>
      <c r="D623" s="16">
        <f>IF(Data!F1446="failed",Data!A1446,"")</f>
        <v>1444</v>
      </c>
      <c r="E623" s="16">
        <f>IF(Data!F1446="failed",Data!N1446,"")</f>
        <v>0</v>
      </c>
    </row>
    <row r="624" spans="1:5" x14ac:dyDescent="0.25">
      <c r="A624" s="16">
        <f>IF(Data!F1387="successful",Data!A1387,"")</f>
        <v>1385</v>
      </c>
      <c r="B624" s="16">
        <f>IF(Data!F1387="successful",Data!N1387,"")</f>
        <v>134</v>
      </c>
      <c r="D624" s="16">
        <f>IF(Data!F1447="failed",Data!A1447,"")</f>
        <v>1445</v>
      </c>
      <c r="E624" s="16">
        <f>IF(Data!F1447="failed",Data!N1447,"")</f>
        <v>0</v>
      </c>
    </row>
    <row r="625" spans="1:5" x14ac:dyDescent="0.25">
      <c r="A625" s="16">
        <f>IF(Data!F1388="successful",Data!A1388,"")</f>
        <v>1386</v>
      </c>
      <c r="B625" s="16">
        <f>IF(Data!F1388="successful",Data!N1388,"")</f>
        <v>14</v>
      </c>
      <c r="D625" s="16">
        <f>IF(Data!F1448="failed",Data!A1448,"")</f>
        <v>1446</v>
      </c>
      <c r="E625" s="16">
        <f>IF(Data!F1448="failed",Data!N1448,"")</f>
        <v>0</v>
      </c>
    </row>
    <row r="626" spans="1:5" x14ac:dyDescent="0.25">
      <c r="A626" s="16">
        <f>IF(Data!F1389="successful",Data!A1389,"")</f>
        <v>1387</v>
      </c>
      <c r="B626" s="16">
        <f>IF(Data!F1389="successful",Data!N1389,"")</f>
        <v>78</v>
      </c>
      <c r="D626" s="16">
        <f>IF(Data!F1449="failed",Data!A1449,"")</f>
        <v>1447</v>
      </c>
      <c r="E626" s="16">
        <f>IF(Data!F1449="failed",Data!N1449,"")</f>
        <v>3</v>
      </c>
    </row>
    <row r="627" spans="1:5" x14ac:dyDescent="0.25">
      <c r="A627" s="16">
        <f>IF(Data!F1390="successful",Data!A1390,"")</f>
        <v>1388</v>
      </c>
      <c r="B627" s="16">
        <f>IF(Data!F1390="successful",Data!N1390,"")</f>
        <v>112</v>
      </c>
      <c r="D627" s="16">
        <f>IF(Data!F1450="failed",Data!A1450,"")</f>
        <v>1448</v>
      </c>
      <c r="E627" s="16">
        <f>IF(Data!F1450="failed",Data!N1450,"")</f>
        <v>0</v>
      </c>
    </row>
    <row r="628" spans="1:5" x14ac:dyDescent="0.25">
      <c r="A628" s="16">
        <f>IF(Data!F1391="successful",Data!A1391,"")</f>
        <v>1389</v>
      </c>
      <c r="B628" s="16">
        <f>IF(Data!F1391="successful",Data!N1391,"")</f>
        <v>34</v>
      </c>
      <c r="D628" s="16">
        <f>IF(Data!F1451="failed",Data!A1451,"")</f>
        <v>1449</v>
      </c>
      <c r="E628" s="16">
        <f>IF(Data!F1451="failed",Data!N1451,"")</f>
        <v>0</v>
      </c>
    </row>
    <row r="629" spans="1:5" x14ac:dyDescent="0.25">
      <c r="A629" s="16">
        <f>IF(Data!F1392="successful",Data!A1392,"")</f>
        <v>1390</v>
      </c>
      <c r="B629" s="16">
        <f>IF(Data!F1392="successful",Data!N1392,"")</f>
        <v>19</v>
      </c>
      <c r="D629" s="16">
        <f>IF(Data!F1452="failed",Data!A1452,"")</f>
        <v>1450</v>
      </c>
      <c r="E629" s="16">
        <f>IF(Data!F1452="failed",Data!N1452,"")</f>
        <v>1</v>
      </c>
    </row>
    <row r="630" spans="1:5" x14ac:dyDescent="0.25">
      <c r="A630" s="16">
        <f>IF(Data!F1393="successful",Data!A1393,"")</f>
        <v>1391</v>
      </c>
      <c r="B630" s="16">
        <f>IF(Data!F1393="successful",Data!N1393,"")</f>
        <v>13</v>
      </c>
      <c r="D630" s="16">
        <f>IF(Data!F1483="failed",Data!A1483,"")</f>
        <v>1481</v>
      </c>
      <c r="E630" s="16">
        <f>IF(Data!F1483="failed",Data!N1483,"")</f>
        <v>6</v>
      </c>
    </row>
    <row r="631" spans="1:5" x14ac:dyDescent="0.25">
      <c r="A631" s="16">
        <f>IF(Data!F1394="successful",Data!A1394,"")</f>
        <v>1392</v>
      </c>
      <c r="B631" s="16">
        <f>IF(Data!F1394="successful",Data!N1394,"")</f>
        <v>104</v>
      </c>
      <c r="D631" s="16">
        <f>IF(Data!F1484="failed",Data!A1484,"")</f>
        <v>1482</v>
      </c>
      <c r="E631" s="16">
        <f>IF(Data!F1484="failed",Data!N1484,"")</f>
        <v>1</v>
      </c>
    </row>
    <row r="632" spans="1:5" x14ac:dyDescent="0.25">
      <c r="A632" s="16">
        <f>IF(Data!F1395="successful",Data!A1395,"")</f>
        <v>1393</v>
      </c>
      <c r="B632" s="16">
        <f>IF(Data!F1395="successful",Data!N1395,"")</f>
        <v>52</v>
      </c>
      <c r="D632" s="16">
        <f>IF(Data!F1485="failed",Data!A1485,"")</f>
        <v>1483</v>
      </c>
      <c r="E632" s="16">
        <f>IF(Data!F1485="failed",Data!N1485,"")</f>
        <v>2</v>
      </c>
    </row>
    <row r="633" spans="1:5" x14ac:dyDescent="0.25">
      <c r="A633" s="16">
        <f>IF(Data!F1396="successful",Data!A1396,"")</f>
        <v>1394</v>
      </c>
      <c r="B633" s="16">
        <f>IF(Data!F1396="successful",Data!N1396,"")</f>
        <v>17</v>
      </c>
      <c r="D633" s="16">
        <f>IF(Data!F1486="failed",Data!A1486,"")</f>
        <v>1484</v>
      </c>
      <c r="E633" s="16">
        <f>IF(Data!F1486="failed",Data!N1486,"")</f>
        <v>0</v>
      </c>
    </row>
    <row r="634" spans="1:5" x14ac:dyDescent="0.25">
      <c r="A634" s="16">
        <f>IF(Data!F1397="successful",Data!A1397,"")</f>
        <v>1395</v>
      </c>
      <c r="B634" s="16">
        <f>IF(Data!F1397="successful",Data!N1397,"")</f>
        <v>82</v>
      </c>
      <c r="D634" s="16">
        <f>IF(Data!F1487="failed",Data!A1487,"")</f>
        <v>1485</v>
      </c>
      <c r="E634" s="16">
        <f>IF(Data!F1487="failed",Data!N1487,"")</f>
        <v>3</v>
      </c>
    </row>
    <row r="635" spans="1:5" x14ac:dyDescent="0.25">
      <c r="A635" s="16">
        <f>IF(Data!F1398="successful",Data!A1398,"")</f>
        <v>1396</v>
      </c>
      <c r="B635" s="16">
        <f>IF(Data!F1398="successful",Data!N1398,"")</f>
        <v>73</v>
      </c>
      <c r="D635" s="16">
        <f>IF(Data!F1488="failed",Data!A1488,"")</f>
        <v>1486</v>
      </c>
      <c r="E635" s="16">
        <f>IF(Data!F1488="failed",Data!N1488,"")</f>
        <v>3</v>
      </c>
    </row>
    <row r="636" spans="1:5" x14ac:dyDescent="0.25">
      <c r="A636" s="16">
        <f>IF(Data!F1399="successful",Data!A1399,"")</f>
        <v>1397</v>
      </c>
      <c r="B636" s="16">
        <f>IF(Data!F1399="successful",Data!N1399,"")</f>
        <v>158</v>
      </c>
      <c r="D636" s="16">
        <f>IF(Data!F1489="failed",Data!A1489,"")</f>
        <v>1487</v>
      </c>
      <c r="E636" s="16">
        <f>IF(Data!F1489="failed",Data!N1489,"")</f>
        <v>0</v>
      </c>
    </row>
    <row r="637" spans="1:5" x14ac:dyDescent="0.25">
      <c r="A637" s="16">
        <f>IF(Data!F1400="successful",Data!A1400,"")</f>
        <v>1398</v>
      </c>
      <c r="B637" s="16">
        <f>IF(Data!F1400="successful",Data!N1400,"")</f>
        <v>65</v>
      </c>
      <c r="D637" s="16">
        <f>IF(Data!F1490="failed",Data!A1490,"")</f>
        <v>1488</v>
      </c>
      <c r="E637" s="16">
        <f>IF(Data!F1490="failed",Data!N1490,"")</f>
        <v>6</v>
      </c>
    </row>
    <row r="638" spans="1:5" x14ac:dyDescent="0.25">
      <c r="A638" s="16">
        <f>IF(Data!F1401="successful",Data!A1401,"")</f>
        <v>1399</v>
      </c>
      <c r="B638" s="16">
        <f>IF(Data!F1401="successful",Data!N1401,"")</f>
        <v>184</v>
      </c>
      <c r="D638" s="16">
        <f>IF(Data!F1491="failed",Data!A1491,"")</f>
        <v>1489</v>
      </c>
      <c r="E638" s="16">
        <f>IF(Data!F1491="failed",Data!N1491,"")</f>
        <v>0</v>
      </c>
    </row>
    <row r="639" spans="1:5" x14ac:dyDescent="0.25">
      <c r="A639" s="16">
        <f>IF(Data!F1402="successful",Data!A1402,"")</f>
        <v>1400</v>
      </c>
      <c r="B639" s="16">
        <f>IF(Data!F1402="successful",Data!N1402,"")</f>
        <v>34</v>
      </c>
      <c r="D639" s="16">
        <f>IF(Data!F1492="failed",Data!A1492,"")</f>
        <v>1490</v>
      </c>
      <c r="E639" s="16">
        <f>IF(Data!F1492="failed",Data!N1492,"")</f>
        <v>19</v>
      </c>
    </row>
    <row r="640" spans="1:5" x14ac:dyDescent="0.25">
      <c r="A640" s="16">
        <f>IF(Data!F1403="successful",Data!A1403,"")</f>
        <v>1401</v>
      </c>
      <c r="B640" s="16">
        <f>IF(Data!F1403="successful",Data!N1403,"")</f>
        <v>240</v>
      </c>
      <c r="D640" s="16">
        <f>IF(Data!F1493="failed",Data!A1493,"")</f>
        <v>1491</v>
      </c>
      <c r="E640" s="16">
        <f>IF(Data!F1493="failed",Data!N1493,"")</f>
        <v>1</v>
      </c>
    </row>
    <row r="641" spans="1:5" x14ac:dyDescent="0.25">
      <c r="A641" s="16">
        <f>IF(Data!F1404="successful",Data!A1404,"")</f>
        <v>1402</v>
      </c>
      <c r="B641" s="16">
        <f>IF(Data!F1404="successful",Data!N1404,"")</f>
        <v>113</v>
      </c>
      <c r="D641" s="16">
        <f>IF(Data!F1494="failed",Data!A1494,"")</f>
        <v>1492</v>
      </c>
      <c r="E641" s="16">
        <f>IF(Data!F1494="failed",Data!N1494,"")</f>
        <v>2</v>
      </c>
    </row>
    <row r="642" spans="1:5" x14ac:dyDescent="0.25">
      <c r="A642" s="16">
        <f>IF(Data!F1405="successful",Data!A1405,"")</f>
        <v>1403</v>
      </c>
      <c r="B642" s="16">
        <f>IF(Data!F1405="successful",Data!N1405,"")</f>
        <v>66</v>
      </c>
      <c r="D642" s="16">
        <f>IF(Data!F1495="failed",Data!A1495,"")</f>
        <v>1493</v>
      </c>
      <c r="E642" s="16">
        <f>IF(Data!F1495="failed",Data!N1495,"")</f>
        <v>0</v>
      </c>
    </row>
    <row r="643" spans="1:5" x14ac:dyDescent="0.25">
      <c r="A643" s="16">
        <f>IF(Data!F1463="successful",Data!A1463,"")</f>
        <v>1461</v>
      </c>
      <c r="B643" s="16">
        <f>IF(Data!F1463="successful",Data!N1463,"")</f>
        <v>340</v>
      </c>
      <c r="D643" s="16">
        <f>IF(Data!F1496="failed",Data!A1496,"")</f>
        <v>1494</v>
      </c>
      <c r="E643" s="16">
        <f>IF(Data!F1496="failed",Data!N1496,"")</f>
        <v>11</v>
      </c>
    </row>
    <row r="644" spans="1:5" x14ac:dyDescent="0.25">
      <c r="A644" s="16">
        <f>IF(Data!F1464="successful",Data!A1464,"")</f>
        <v>1462</v>
      </c>
      <c r="B644" s="16">
        <f>IF(Data!F1464="successful",Data!N1464,"")</f>
        <v>150</v>
      </c>
      <c r="D644" s="16">
        <f>IF(Data!F1497="failed",Data!A1497,"")</f>
        <v>1495</v>
      </c>
      <c r="E644" s="16">
        <f>IF(Data!F1497="failed",Data!N1497,"")</f>
        <v>0</v>
      </c>
    </row>
    <row r="645" spans="1:5" x14ac:dyDescent="0.25">
      <c r="A645" s="16">
        <f>IF(Data!F1465="successful",Data!A1465,"")</f>
        <v>1463</v>
      </c>
      <c r="B645" s="16">
        <f>IF(Data!F1465="successful",Data!N1465,"")</f>
        <v>25</v>
      </c>
      <c r="D645" s="16">
        <f>IF(Data!F1498="failed",Data!A1498,"")</f>
        <v>1496</v>
      </c>
      <c r="E645" s="16">
        <f>IF(Data!F1498="failed",Data!N1498,"")</f>
        <v>0</v>
      </c>
    </row>
    <row r="646" spans="1:5" x14ac:dyDescent="0.25">
      <c r="A646" s="16">
        <f>IF(Data!F1466="successful",Data!A1466,"")</f>
        <v>1464</v>
      </c>
      <c r="B646" s="16">
        <f>IF(Data!F1466="successful",Data!N1466,"")</f>
        <v>234</v>
      </c>
      <c r="D646" s="16">
        <f>IF(Data!F1499="failed",Data!A1499,"")</f>
        <v>1497</v>
      </c>
      <c r="E646" s="16">
        <f>IF(Data!F1499="failed",Data!N1499,"")</f>
        <v>1</v>
      </c>
    </row>
    <row r="647" spans="1:5" x14ac:dyDescent="0.25">
      <c r="A647" s="16">
        <f>IF(Data!F1467="successful",Data!A1467,"")</f>
        <v>1465</v>
      </c>
      <c r="B647" s="16">
        <f>IF(Data!F1467="successful",Data!N1467,"")</f>
        <v>2602</v>
      </c>
      <c r="D647" s="16">
        <f>IF(Data!F1500="failed",Data!A1500,"")</f>
        <v>1498</v>
      </c>
      <c r="E647" s="16">
        <f>IF(Data!F1500="failed",Data!N1500,"")</f>
        <v>3</v>
      </c>
    </row>
    <row r="648" spans="1:5" x14ac:dyDescent="0.25">
      <c r="A648" s="16">
        <f>IF(Data!F1468="successful",Data!A1468,"")</f>
        <v>1466</v>
      </c>
      <c r="B648" s="16">
        <f>IF(Data!F1468="successful",Data!N1468,"")</f>
        <v>248</v>
      </c>
      <c r="D648" s="16">
        <f>IF(Data!F1501="failed",Data!A1501,"")</f>
        <v>1499</v>
      </c>
      <c r="E648" s="16">
        <f>IF(Data!F1501="failed",Data!N1501,"")</f>
        <v>1</v>
      </c>
    </row>
    <row r="649" spans="1:5" x14ac:dyDescent="0.25">
      <c r="A649" s="16">
        <f>IF(Data!F1469="successful",Data!A1469,"")</f>
        <v>1467</v>
      </c>
      <c r="B649" s="16">
        <f>IF(Data!F1469="successful",Data!N1469,"")</f>
        <v>600</v>
      </c>
      <c r="D649" s="16">
        <f>IF(Data!F1502="failed",Data!A1502,"")</f>
        <v>1500</v>
      </c>
      <c r="E649" s="16">
        <f>IF(Data!F1502="failed",Data!N1502,"")</f>
        <v>15</v>
      </c>
    </row>
    <row r="650" spans="1:5" x14ac:dyDescent="0.25">
      <c r="A650" s="16">
        <f>IF(Data!F1470="successful",Data!A1470,"")</f>
        <v>1468</v>
      </c>
      <c r="B650" s="16">
        <f>IF(Data!F1470="successful",Data!N1470,"")</f>
        <v>293</v>
      </c>
      <c r="D650" s="16">
        <f>IF(Data!F1543="failed",Data!A1543,"")</f>
        <v>1541</v>
      </c>
      <c r="E650" s="16">
        <f>IF(Data!F1543="failed",Data!N1543,"")</f>
        <v>2</v>
      </c>
    </row>
    <row r="651" spans="1:5" x14ac:dyDescent="0.25">
      <c r="A651" s="16">
        <f>IF(Data!F1471="successful",Data!A1471,"")</f>
        <v>1469</v>
      </c>
      <c r="B651" s="16">
        <f>IF(Data!F1471="successful",Data!N1471,"")</f>
        <v>321</v>
      </c>
      <c r="D651" s="16">
        <f>IF(Data!F1544="failed",Data!A1544,"")</f>
        <v>1542</v>
      </c>
      <c r="E651" s="16">
        <f>IF(Data!F1544="failed",Data!N1544,"")</f>
        <v>1</v>
      </c>
    </row>
    <row r="652" spans="1:5" x14ac:dyDescent="0.25">
      <c r="A652" s="16">
        <f>IF(Data!F1472="successful",Data!A1472,"")</f>
        <v>1470</v>
      </c>
      <c r="B652" s="16">
        <f>IF(Data!F1472="successful",Data!N1472,"")</f>
        <v>81</v>
      </c>
      <c r="D652" s="16">
        <f>IF(Data!F1545="failed",Data!A1545,"")</f>
        <v>1543</v>
      </c>
      <c r="E652" s="16">
        <f>IF(Data!F1545="failed",Data!N1545,"")</f>
        <v>1</v>
      </c>
    </row>
    <row r="653" spans="1:5" x14ac:dyDescent="0.25">
      <c r="A653" s="16">
        <f>IF(Data!F1473="successful",Data!A1473,"")</f>
        <v>1471</v>
      </c>
      <c r="B653" s="16">
        <f>IF(Data!F1473="successful",Data!N1473,"")</f>
        <v>343</v>
      </c>
      <c r="D653" s="16">
        <f>IF(Data!F1546="failed",Data!A1546,"")</f>
        <v>1544</v>
      </c>
      <c r="E653" s="16">
        <f>IF(Data!F1546="failed",Data!N1546,"")</f>
        <v>0</v>
      </c>
    </row>
    <row r="654" spans="1:5" x14ac:dyDescent="0.25">
      <c r="A654" s="16">
        <f>IF(Data!F1474="successful",Data!A1474,"")</f>
        <v>1472</v>
      </c>
      <c r="B654" s="16">
        <f>IF(Data!F1474="successful",Data!N1474,"")</f>
        <v>336</v>
      </c>
      <c r="D654" s="16">
        <f>IF(Data!F1547="failed",Data!A1547,"")</f>
        <v>1545</v>
      </c>
      <c r="E654" s="16">
        <f>IF(Data!F1547="failed",Data!N1547,"")</f>
        <v>1</v>
      </c>
    </row>
    <row r="655" spans="1:5" x14ac:dyDescent="0.25">
      <c r="A655" s="16">
        <f>IF(Data!F1475="successful",Data!A1475,"")</f>
        <v>1473</v>
      </c>
      <c r="B655" s="16">
        <f>IF(Data!F1475="successful",Data!N1475,"")</f>
        <v>47</v>
      </c>
      <c r="D655" s="16">
        <f>IF(Data!F1548="failed",Data!A1548,"")</f>
        <v>1546</v>
      </c>
      <c r="E655" s="16">
        <f>IF(Data!F1548="failed",Data!N1548,"")</f>
        <v>11</v>
      </c>
    </row>
    <row r="656" spans="1:5" x14ac:dyDescent="0.25">
      <c r="A656" s="16">
        <f>IF(Data!F1476="successful",Data!A1476,"")</f>
        <v>1474</v>
      </c>
      <c r="B656" s="16">
        <f>IF(Data!F1476="successful",Data!N1476,"")</f>
        <v>76</v>
      </c>
      <c r="D656" s="16">
        <f>IF(Data!F1549="failed",Data!A1549,"")</f>
        <v>1547</v>
      </c>
      <c r="E656" s="16">
        <f>IF(Data!F1549="failed",Data!N1549,"")</f>
        <v>0</v>
      </c>
    </row>
    <row r="657" spans="1:5" x14ac:dyDescent="0.25">
      <c r="A657" s="16">
        <f>IF(Data!F1477="successful",Data!A1477,"")</f>
        <v>1475</v>
      </c>
      <c r="B657" s="16">
        <f>IF(Data!F1477="successful",Data!N1477,"")</f>
        <v>441</v>
      </c>
      <c r="D657" s="16">
        <f>IF(Data!F1550="failed",Data!A1550,"")</f>
        <v>1548</v>
      </c>
      <c r="E657" s="16">
        <f>IF(Data!F1550="failed",Data!N1550,"")</f>
        <v>1</v>
      </c>
    </row>
    <row r="658" spans="1:5" x14ac:dyDescent="0.25">
      <c r="A658" s="16">
        <f>IF(Data!F1478="successful",Data!A1478,"")</f>
        <v>1476</v>
      </c>
      <c r="B658" s="16">
        <f>IF(Data!F1478="successful",Data!N1478,"")</f>
        <v>916</v>
      </c>
      <c r="D658" s="16">
        <f>IF(Data!F1551="failed",Data!A1551,"")</f>
        <v>1549</v>
      </c>
      <c r="E658" s="16">
        <f>IF(Data!F1551="failed",Data!N1551,"")</f>
        <v>6</v>
      </c>
    </row>
    <row r="659" spans="1:5" x14ac:dyDescent="0.25">
      <c r="A659" s="16">
        <f>IF(Data!F1479="successful",Data!A1479,"")</f>
        <v>1477</v>
      </c>
      <c r="B659" s="16">
        <f>IF(Data!F1479="successful",Data!N1479,"")</f>
        <v>369</v>
      </c>
      <c r="D659" s="16">
        <f>IF(Data!F1552="failed",Data!A1552,"")</f>
        <v>1550</v>
      </c>
      <c r="E659" s="16">
        <f>IF(Data!F1552="failed",Data!N1552,"")</f>
        <v>7</v>
      </c>
    </row>
    <row r="660" spans="1:5" x14ac:dyDescent="0.25">
      <c r="A660" s="16">
        <f>IF(Data!F1480="successful",Data!A1480,"")</f>
        <v>1478</v>
      </c>
      <c r="B660" s="16">
        <f>IF(Data!F1480="successful",Data!N1480,"")</f>
        <v>20242</v>
      </c>
      <c r="D660" s="16">
        <f>IF(Data!F1553="failed",Data!A1553,"")</f>
        <v>1551</v>
      </c>
      <c r="E660" s="16">
        <f>IF(Data!F1553="failed",Data!N1553,"")</f>
        <v>0</v>
      </c>
    </row>
    <row r="661" spans="1:5" x14ac:dyDescent="0.25">
      <c r="A661" s="16">
        <f>IF(Data!F1481="successful",Data!A1481,"")</f>
        <v>1479</v>
      </c>
      <c r="B661" s="16">
        <f>IF(Data!F1481="successful",Data!N1481,"")</f>
        <v>71</v>
      </c>
      <c r="D661" s="16">
        <f>IF(Data!F1554="failed",Data!A1554,"")</f>
        <v>1552</v>
      </c>
      <c r="E661" s="16">
        <f>IF(Data!F1554="failed",Data!N1554,"")</f>
        <v>16</v>
      </c>
    </row>
    <row r="662" spans="1:5" x14ac:dyDescent="0.25">
      <c r="A662" s="16">
        <f>IF(Data!F1482="successful",Data!A1482,"")</f>
        <v>1480</v>
      </c>
      <c r="B662" s="16">
        <f>IF(Data!F1482="successful",Data!N1482,"")</f>
        <v>635</v>
      </c>
      <c r="D662" s="16">
        <f>IF(Data!F1555="failed",Data!A1555,"")</f>
        <v>1553</v>
      </c>
      <c r="E662" s="16">
        <f>IF(Data!F1555="failed",Data!N1555,"")</f>
        <v>0</v>
      </c>
    </row>
    <row r="663" spans="1:5" x14ac:dyDescent="0.25">
      <c r="A663" s="16">
        <f>IF(Data!F1503="successful",Data!A1503,"")</f>
        <v>1501</v>
      </c>
      <c r="B663" s="16">
        <f>IF(Data!F1503="successful",Data!N1503,"")</f>
        <v>885</v>
      </c>
      <c r="D663" s="16">
        <f>IF(Data!F1556="failed",Data!A1556,"")</f>
        <v>1554</v>
      </c>
      <c r="E663" s="16">
        <f>IF(Data!F1556="failed",Data!N1556,"")</f>
        <v>0</v>
      </c>
    </row>
    <row r="664" spans="1:5" x14ac:dyDescent="0.25">
      <c r="A664" s="16">
        <f>IF(Data!F1504="successful",Data!A1504,"")</f>
        <v>1502</v>
      </c>
      <c r="B664" s="16">
        <f>IF(Data!F1504="successful",Data!N1504,"")</f>
        <v>329</v>
      </c>
      <c r="D664" s="16">
        <f>IF(Data!F1557="failed",Data!A1557,"")</f>
        <v>1555</v>
      </c>
      <c r="E664" s="16">
        <f>IF(Data!F1557="failed",Data!N1557,"")</f>
        <v>0</v>
      </c>
    </row>
    <row r="665" spans="1:5" x14ac:dyDescent="0.25">
      <c r="A665" s="16">
        <f>IF(Data!F1505="successful",Data!A1505,"")</f>
        <v>1503</v>
      </c>
      <c r="B665" s="16">
        <f>IF(Data!F1505="successful",Data!N1505,"")</f>
        <v>71</v>
      </c>
      <c r="D665" s="16">
        <f>IF(Data!F1558="failed",Data!A1558,"")</f>
        <v>1556</v>
      </c>
      <c r="E665" s="16">
        <f>IF(Data!F1558="failed",Data!N1558,"")</f>
        <v>12</v>
      </c>
    </row>
    <row r="666" spans="1:5" x14ac:dyDescent="0.25">
      <c r="A666" s="16">
        <f>IF(Data!F1506="successful",Data!A1506,"")</f>
        <v>1504</v>
      </c>
      <c r="B666" s="16">
        <f>IF(Data!F1506="successful",Data!N1506,"")</f>
        <v>269</v>
      </c>
      <c r="D666" s="16">
        <f>IF(Data!F1559="failed",Data!A1559,"")</f>
        <v>1557</v>
      </c>
      <c r="E666" s="16">
        <f>IF(Data!F1559="failed",Data!N1559,"")</f>
        <v>1</v>
      </c>
    </row>
    <row r="667" spans="1:5" x14ac:dyDescent="0.25">
      <c r="A667" s="16">
        <f>IF(Data!F1507="successful",Data!A1507,"")</f>
        <v>1505</v>
      </c>
      <c r="B667" s="16">
        <f>IF(Data!F1507="successful",Data!N1507,"")</f>
        <v>345</v>
      </c>
      <c r="D667" s="16">
        <f>IF(Data!F1560="failed",Data!A1560,"")</f>
        <v>1558</v>
      </c>
      <c r="E667" s="16">
        <f>IF(Data!F1560="failed",Data!N1560,"")</f>
        <v>3</v>
      </c>
    </row>
    <row r="668" spans="1:5" x14ac:dyDescent="0.25">
      <c r="A668" s="16">
        <f>IF(Data!F1508="successful",Data!A1508,"")</f>
        <v>1506</v>
      </c>
      <c r="B668" s="16">
        <f>IF(Data!F1508="successful",Data!N1508,"")</f>
        <v>43</v>
      </c>
      <c r="D668" s="16">
        <f>IF(Data!F1561="failed",Data!A1561,"")</f>
        <v>1559</v>
      </c>
      <c r="E668" s="16">
        <f>IF(Data!F1561="failed",Data!N1561,"")</f>
        <v>1</v>
      </c>
    </row>
    <row r="669" spans="1:5" x14ac:dyDescent="0.25">
      <c r="A669" s="16">
        <f>IF(Data!F1509="successful",Data!A1509,"")</f>
        <v>1507</v>
      </c>
      <c r="B669" s="16">
        <f>IF(Data!F1509="successful",Data!N1509,"")</f>
        <v>33</v>
      </c>
      <c r="D669" s="16">
        <f>IF(Data!F1562="failed",Data!A1562,"")</f>
        <v>1560</v>
      </c>
      <c r="E669" s="16">
        <f>IF(Data!F1562="failed",Data!N1562,"")</f>
        <v>4</v>
      </c>
    </row>
    <row r="670" spans="1:5" x14ac:dyDescent="0.25">
      <c r="A670" s="16">
        <f>IF(Data!F1510="successful",Data!A1510,"")</f>
        <v>1508</v>
      </c>
      <c r="B670" s="16">
        <f>IF(Data!F1510="successful",Data!N1510,"")</f>
        <v>211</v>
      </c>
      <c r="D670" s="16">
        <f>IF(Data!F1583="failed",Data!A1583,"")</f>
        <v>1581</v>
      </c>
      <c r="E670" s="16">
        <f>IF(Data!F1583="failed",Data!N1583,"")</f>
        <v>1</v>
      </c>
    </row>
    <row r="671" spans="1:5" x14ac:dyDescent="0.25">
      <c r="A671" s="16">
        <f>IF(Data!F1511="successful",Data!A1511,"")</f>
        <v>1509</v>
      </c>
      <c r="B671" s="16">
        <f>IF(Data!F1511="successful",Data!N1511,"")</f>
        <v>196</v>
      </c>
      <c r="D671" s="16">
        <f>IF(Data!F1584="failed",Data!A1584,"")</f>
        <v>1582</v>
      </c>
      <c r="E671" s="16">
        <f>IF(Data!F1584="failed",Data!N1584,"")</f>
        <v>3</v>
      </c>
    </row>
    <row r="672" spans="1:5" x14ac:dyDescent="0.25">
      <c r="A672" s="16">
        <f>IF(Data!F1512="successful",Data!A1512,"")</f>
        <v>1510</v>
      </c>
      <c r="B672" s="16">
        <f>IF(Data!F1512="successful",Data!N1512,"")</f>
        <v>405</v>
      </c>
      <c r="D672" s="16">
        <f>IF(Data!F1585="failed",Data!A1585,"")</f>
        <v>1583</v>
      </c>
      <c r="E672" s="16">
        <f>IF(Data!F1585="failed",Data!N1585,"")</f>
        <v>1</v>
      </c>
    </row>
    <row r="673" spans="1:5" x14ac:dyDescent="0.25">
      <c r="A673" s="16">
        <f>IF(Data!F1513="successful",Data!A1513,"")</f>
        <v>1511</v>
      </c>
      <c r="B673" s="16">
        <f>IF(Data!F1513="successful",Data!N1513,"")</f>
        <v>206</v>
      </c>
      <c r="D673" s="16">
        <f>IF(Data!F1586="failed",Data!A1586,"")</f>
        <v>1584</v>
      </c>
      <c r="E673" s="16">
        <f>IF(Data!F1586="failed",Data!N1586,"")</f>
        <v>0</v>
      </c>
    </row>
    <row r="674" spans="1:5" x14ac:dyDescent="0.25">
      <c r="A674" s="16">
        <f>IF(Data!F1514="successful",Data!A1514,"")</f>
        <v>1512</v>
      </c>
      <c r="B674" s="16">
        <f>IF(Data!F1514="successful",Data!N1514,"")</f>
        <v>335</v>
      </c>
      <c r="D674" s="16">
        <f>IF(Data!F1587="failed",Data!A1587,"")</f>
        <v>1585</v>
      </c>
      <c r="E674" s="16">
        <f>IF(Data!F1587="failed",Data!N1587,"")</f>
        <v>12</v>
      </c>
    </row>
    <row r="675" spans="1:5" x14ac:dyDescent="0.25">
      <c r="A675" s="16">
        <f>IF(Data!F1515="successful",Data!A1515,"")</f>
        <v>1513</v>
      </c>
      <c r="B675" s="16">
        <f>IF(Data!F1515="successful",Data!N1515,"")</f>
        <v>215</v>
      </c>
      <c r="D675" s="16">
        <f>IF(Data!F1588="failed",Data!A1588,"")</f>
        <v>1586</v>
      </c>
      <c r="E675" s="16">
        <f>IF(Data!F1588="failed",Data!N1588,"")</f>
        <v>0</v>
      </c>
    </row>
    <row r="676" spans="1:5" x14ac:dyDescent="0.25">
      <c r="A676" s="16">
        <f>IF(Data!F1516="successful",Data!A1516,"")</f>
        <v>1514</v>
      </c>
      <c r="B676" s="16">
        <f>IF(Data!F1516="successful",Data!N1516,"")</f>
        <v>176</v>
      </c>
      <c r="D676" s="16">
        <f>IF(Data!F1589="failed",Data!A1589,"")</f>
        <v>1587</v>
      </c>
      <c r="E676" s="16">
        <f>IF(Data!F1589="failed",Data!N1589,"")</f>
        <v>1</v>
      </c>
    </row>
    <row r="677" spans="1:5" x14ac:dyDescent="0.25">
      <c r="A677" s="16">
        <f>IF(Data!F1517="successful",Data!A1517,"")</f>
        <v>1515</v>
      </c>
      <c r="B677" s="16">
        <f>IF(Data!F1517="successful",Data!N1517,"")</f>
        <v>555</v>
      </c>
      <c r="D677" s="16">
        <f>IF(Data!F1590="failed",Data!A1590,"")</f>
        <v>1588</v>
      </c>
      <c r="E677" s="16">
        <f>IF(Data!F1590="failed",Data!N1590,"")</f>
        <v>0</v>
      </c>
    </row>
    <row r="678" spans="1:5" x14ac:dyDescent="0.25">
      <c r="A678" s="16">
        <f>IF(Data!F1518="successful",Data!A1518,"")</f>
        <v>1516</v>
      </c>
      <c r="B678" s="16">
        <f>IF(Data!F1518="successful",Data!N1518,"")</f>
        <v>116</v>
      </c>
      <c r="D678" s="16">
        <f>IF(Data!F1591="failed",Data!A1591,"")</f>
        <v>1589</v>
      </c>
      <c r="E678" s="16">
        <f>IF(Data!F1591="failed",Data!N1591,"")</f>
        <v>0</v>
      </c>
    </row>
    <row r="679" spans="1:5" x14ac:dyDescent="0.25">
      <c r="A679" s="16">
        <f>IF(Data!F1519="successful",Data!A1519,"")</f>
        <v>1517</v>
      </c>
      <c r="B679" s="16">
        <f>IF(Data!F1519="successful",Data!N1519,"")</f>
        <v>615</v>
      </c>
      <c r="D679" s="16">
        <f>IF(Data!F1592="failed",Data!A1592,"")</f>
        <v>1590</v>
      </c>
      <c r="E679" s="16">
        <f>IF(Data!F1592="failed",Data!N1592,"")</f>
        <v>2</v>
      </c>
    </row>
    <row r="680" spans="1:5" x14ac:dyDescent="0.25">
      <c r="A680" s="16">
        <f>IF(Data!F1520="successful",Data!A1520,"")</f>
        <v>1518</v>
      </c>
      <c r="B680" s="16">
        <f>IF(Data!F1520="successful",Data!N1520,"")</f>
        <v>236</v>
      </c>
      <c r="D680" s="16">
        <f>IF(Data!F1593="failed",Data!A1593,"")</f>
        <v>1591</v>
      </c>
      <c r="E680" s="16">
        <f>IF(Data!F1593="failed",Data!N1593,"")</f>
        <v>92</v>
      </c>
    </row>
    <row r="681" spans="1:5" x14ac:dyDescent="0.25">
      <c r="A681" s="16">
        <f>IF(Data!F1521="successful",Data!A1521,"")</f>
        <v>1519</v>
      </c>
      <c r="B681" s="16">
        <f>IF(Data!F1521="successful",Data!N1521,"")</f>
        <v>145</v>
      </c>
      <c r="D681" s="16">
        <f>IF(Data!F1594="failed",Data!A1594,"")</f>
        <v>1592</v>
      </c>
      <c r="E681" s="16">
        <f>IF(Data!F1594="failed",Data!N1594,"")</f>
        <v>0</v>
      </c>
    </row>
    <row r="682" spans="1:5" x14ac:dyDescent="0.25">
      <c r="A682" s="16">
        <f>IF(Data!F1522="successful",Data!A1522,"")</f>
        <v>1520</v>
      </c>
      <c r="B682" s="16">
        <f>IF(Data!F1522="successful",Data!N1522,"")</f>
        <v>167</v>
      </c>
      <c r="D682" s="16">
        <f>IF(Data!F1595="failed",Data!A1595,"")</f>
        <v>1593</v>
      </c>
      <c r="E682" s="16">
        <f>IF(Data!F1595="failed",Data!N1595,"")</f>
        <v>3</v>
      </c>
    </row>
    <row r="683" spans="1:5" x14ac:dyDescent="0.25">
      <c r="A683" s="16">
        <f>IF(Data!F1523="successful",Data!A1523,"")</f>
        <v>1521</v>
      </c>
      <c r="B683" s="16">
        <f>IF(Data!F1523="successful",Data!N1523,"")</f>
        <v>235</v>
      </c>
      <c r="D683" s="16">
        <f>IF(Data!F1596="failed",Data!A1596,"")</f>
        <v>1594</v>
      </c>
      <c r="E683" s="16">
        <f>IF(Data!F1596="failed",Data!N1596,"")</f>
        <v>10</v>
      </c>
    </row>
    <row r="684" spans="1:5" x14ac:dyDescent="0.25">
      <c r="A684" s="16">
        <f>IF(Data!F1524="successful",Data!A1524,"")</f>
        <v>1522</v>
      </c>
      <c r="B684" s="16">
        <f>IF(Data!F1524="successful",Data!N1524,"")</f>
        <v>452</v>
      </c>
      <c r="D684" s="16">
        <f>IF(Data!F1597="failed",Data!A1597,"")</f>
        <v>1595</v>
      </c>
      <c r="E684" s="16">
        <f>IF(Data!F1597="failed",Data!N1597,"")</f>
        <v>7</v>
      </c>
    </row>
    <row r="685" spans="1:5" x14ac:dyDescent="0.25">
      <c r="A685" s="16">
        <f>IF(Data!F1525="successful",Data!A1525,"")</f>
        <v>1523</v>
      </c>
      <c r="B685" s="16">
        <f>IF(Data!F1525="successful",Data!N1525,"")</f>
        <v>241</v>
      </c>
      <c r="D685" s="16">
        <f>IF(Data!F1598="failed",Data!A1598,"")</f>
        <v>1596</v>
      </c>
      <c r="E685" s="16">
        <f>IF(Data!F1598="failed",Data!N1598,"")</f>
        <v>3</v>
      </c>
    </row>
    <row r="686" spans="1:5" x14ac:dyDescent="0.25">
      <c r="A686" s="16">
        <f>IF(Data!F1526="successful",Data!A1526,"")</f>
        <v>1524</v>
      </c>
      <c r="B686" s="16">
        <f>IF(Data!F1526="successful",Data!N1526,"")</f>
        <v>28</v>
      </c>
      <c r="D686" s="16">
        <f>IF(Data!F1599="failed",Data!A1599,"")</f>
        <v>1597</v>
      </c>
      <c r="E686" s="16">
        <f>IF(Data!F1599="failed",Data!N1599,"")</f>
        <v>0</v>
      </c>
    </row>
    <row r="687" spans="1:5" x14ac:dyDescent="0.25">
      <c r="A687" s="16">
        <f>IF(Data!F1527="successful",Data!A1527,"")</f>
        <v>1525</v>
      </c>
      <c r="B687" s="16">
        <f>IF(Data!F1527="successful",Data!N1527,"")</f>
        <v>140</v>
      </c>
      <c r="D687" s="16">
        <f>IF(Data!F1600="failed",Data!A1600,"")</f>
        <v>1598</v>
      </c>
      <c r="E687" s="16">
        <f>IF(Data!F1600="failed",Data!N1600,"")</f>
        <v>1</v>
      </c>
    </row>
    <row r="688" spans="1:5" x14ac:dyDescent="0.25">
      <c r="A688" s="16">
        <f>IF(Data!F1528="successful",Data!A1528,"")</f>
        <v>1526</v>
      </c>
      <c r="B688" s="16">
        <f>IF(Data!F1528="successful",Data!N1528,"")</f>
        <v>280</v>
      </c>
      <c r="D688" s="16">
        <f>IF(Data!F1601="failed",Data!A1601,"")</f>
        <v>1599</v>
      </c>
      <c r="E688" s="16">
        <f>IF(Data!F1601="failed",Data!N1601,"")</f>
        <v>0</v>
      </c>
    </row>
    <row r="689" spans="1:5" x14ac:dyDescent="0.25">
      <c r="A689" s="16">
        <f>IF(Data!F1529="successful",Data!A1529,"")</f>
        <v>1527</v>
      </c>
      <c r="B689" s="16">
        <f>IF(Data!F1529="successful",Data!N1529,"")</f>
        <v>70</v>
      </c>
      <c r="D689" s="16">
        <f>IF(Data!F1602="failed",Data!A1602,"")</f>
        <v>1600</v>
      </c>
      <c r="E689" s="16">
        <f>IF(Data!F1602="failed",Data!N1602,"")</f>
        <v>9</v>
      </c>
    </row>
    <row r="690" spans="1:5" x14ac:dyDescent="0.25">
      <c r="A690" s="16">
        <f>IF(Data!F1530="successful",Data!A1530,"")</f>
        <v>1528</v>
      </c>
      <c r="B690" s="16">
        <f>IF(Data!F1530="successful",Data!N1530,"")</f>
        <v>160</v>
      </c>
      <c r="D690" s="16">
        <f>IF(Data!F1703="failed",Data!A1703,"")</f>
        <v>1701</v>
      </c>
      <c r="E690" s="16">
        <f>IF(Data!F1703="failed",Data!N1703,"")</f>
        <v>2</v>
      </c>
    </row>
    <row r="691" spans="1:5" x14ac:dyDescent="0.25">
      <c r="A691" s="16">
        <f>IF(Data!F1531="successful",Data!A1531,"")</f>
        <v>1529</v>
      </c>
      <c r="B691" s="16">
        <f>IF(Data!F1531="successful",Data!N1531,"")</f>
        <v>141</v>
      </c>
      <c r="D691" s="16">
        <f>IF(Data!F1704="failed",Data!A1704,"")</f>
        <v>1702</v>
      </c>
      <c r="E691" s="16">
        <f>IF(Data!F1704="failed",Data!N1704,"")</f>
        <v>1</v>
      </c>
    </row>
    <row r="692" spans="1:5" x14ac:dyDescent="0.25">
      <c r="A692" s="16">
        <f>IF(Data!F1532="successful",Data!A1532,"")</f>
        <v>1530</v>
      </c>
      <c r="B692" s="16">
        <f>IF(Data!F1532="successful",Data!N1532,"")</f>
        <v>874</v>
      </c>
      <c r="D692" s="16">
        <f>IF(Data!F1705="failed",Data!A1705,"")</f>
        <v>1703</v>
      </c>
      <c r="E692" s="16">
        <f>IF(Data!F1705="failed",Data!N1705,"")</f>
        <v>2</v>
      </c>
    </row>
    <row r="693" spans="1:5" x14ac:dyDescent="0.25">
      <c r="A693" s="16">
        <f>IF(Data!F1533="successful",Data!A1533,"")</f>
        <v>1531</v>
      </c>
      <c r="B693" s="16">
        <f>IF(Data!F1533="successful",Data!N1533,"")</f>
        <v>73</v>
      </c>
      <c r="D693" s="16">
        <f>IF(Data!F1706="failed",Data!A1706,"")</f>
        <v>1704</v>
      </c>
      <c r="E693" s="16">
        <f>IF(Data!F1706="failed",Data!N1706,"")</f>
        <v>11</v>
      </c>
    </row>
    <row r="694" spans="1:5" x14ac:dyDescent="0.25">
      <c r="A694" s="16">
        <f>IF(Data!F1534="successful",Data!A1534,"")</f>
        <v>1532</v>
      </c>
      <c r="B694" s="16">
        <f>IF(Data!F1534="successful",Data!N1534,"")</f>
        <v>294</v>
      </c>
      <c r="D694" s="16">
        <f>IF(Data!F1707="failed",Data!A1707,"")</f>
        <v>1705</v>
      </c>
      <c r="E694" s="16">
        <f>IF(Data!F1707="failed",Data!N1707,"")</f>
        <v>0</v>
      </c>
    </row>
    <row r="695" spans="1:5" x14ac:dyDescent="0.25">
      <c r="A695" s="16">
        <f>IF(Data!F1535="successful",Data!A1535,"")</f>
        <v>1533</v>
      </c>
      <c r="B695" s="16">
        <f>IF(Data!F1535="successful",Data!N1535,"")</f>
        <v>740</v>
      </c>
      <c r="D695" s="16">
        <f>IF(Data!F1708="failed",Data!A1708,"")</f>
        <v>1706</v>
      </c>
      <c r="E695" s="16">
        <f>IF(Data!F1708="failed",Data!N1708,"")</f>
        <v>0</v>
      </c>
    </row>
    <row r="696" spans="1:5" x14ac:dyDescent="0.25">
      <c r="A696" s="16">
        <f>IF(Data!F1536="successful",Data!A1536,"")</f>
        <v>1534</v>
      </c>
      <c r="B696" s="16">
        <f>IF(Data!F1536="successful",Data!N1536,"")</f>
        <v>369</v>
      </c>
      <c r="D696" s="16">
        <f>IF(Data!F1709="failed",Data!A1709,"")</f>
        <v>1707</v>
      </c>
      <c r="E696" s="16">
        <f>IF(Data!F1709="failed",Data!N1709,"")</f>
        <v>9</v>
      </c>
    </row>
    <row r="697" spans="1:5" x14ac:dyDescent="0.25">
      <c r="A697" s="16">
        <f>IF(Data!F1537="successful",Data!A1537,"")</f>
        <v>1535</v>
      </c>
      <c r="B697" s="16">
        <f>IF(Data!F1537="successful",Data!N1537,"")</f>
        <v>110</v>
      </c>
      <c r="D697" s="16">
        <f>IF(Data!F1710="failed",Data!A1710,"")</f>
        <v>1708</v>
      </c>
      <c r="E697" s="16">
        <f>IF(Data!F1710="failed",Data!N1710,"")</f>
        <v>0</v>
      </c>
    </row>
    <row r="698" spans="1:5" x14ac:dyDescent="0.25">
      <c r="A698" s="16">
        <f>IF(Data!F1538="successful",Data!A1538,"")</f>
        <v>1536</v>
      </c>
      <c r="B698" s="16">
        <f>IF(Data!F1538="successful",Data!N1538,"")</f>
        <v>455</v>
      </c>
      <c r="D698" s="16">
        <f>IF(Data!F1711="failed",Data!A1711,"")</f>
        <v>1709</v>
      </c>
      <c r="E698" s="16">
        <f>IF(Data!F1711="failed",Data!N1711,"")</f>
        <v>4</v>
      </c>
    </row>
    <row r="699" spans="1:5" x14ac:dyDescent="0.25">
      <c r="A699" s="16">
        <f>IF(Data!F1539="successful",Data!A1539,"")</f>
        <v>1537</v>
      </c>
      <c r="B699" s="16">
        <f>IF(Data!F1539="successful",Data!N1539,"")</f>
        <v>224</v>
      </c>
      <c r="D699" s="16">
        <f>IF(Data!F1712="failed",Data!A1712,"")</f>
        <v>1710</v>
      </c>
      <c r="E699" s="16">
        <f>IF(Data!F1712="failed",Data!N1712,"")</f>
        <v>1</v>
      </c>
    </row>
    <row r="700" spans="1:5" x14ac:dyDescent="0.25">
      <c r="A700" s="16">
        <f>IF(Data!F1540="successful",Data!A1540,"")</f>
        <v>1538</v>
      </c>
      <c r="B700" s="16">
        <f>IF(Data!F1540="successful",Data!N1540,"")</f>
        <v>46</v>
      </c>
      <c r="D700" s="16">
        <f>IF(Data!F1713="failed",Data!A1713,"")</f>
        <v>1711</v>
      </c>
      <c r="E700" s="16">
        <f>IF(Data!F1713="failed",Data!N1713,"")</f>
        <v>2</v>
      </c>
    </row>
    <row r="701" spans="1:5" x14ac:dyDescent="0.25">
      <c r="A701" s="16">
        <f>IF(Data!F1541="successful",Data!A1541,"")</f>
        <v>1539</v>
      </c>
      <c r="B701" s="16">
        <f>IF(Data!F1541="successful",Data!N1541,"")</f>
        <v>284</v>
      </c>
      <c r="D701" s="16">
        <f>IF(Data!F1714="failed",Data!A1714,"")</f>
        <v>1712</v>
      </c>
      <c r="E701" s="16">
        <f>IF(Data!F1714="failed",Data!N1714,"")</f>
        <v>0</v>
      </c>
    </row>
    <row r="702" spans="1:5" x14ac:dyDescent="0.25">
      <c r="A702" s="16">
        <f>IF(Data!F1542="successful",Data!A1542,"")</f>
        <v>1540</v>
      </c>
      <c r="B702" s="16">
        <f>IF(Data!F1542="successful",Data!N1542,"")</f>
        <v>98</v>
      </c>
      <c r="D702" s="16">
        <f>IF(Data!F1715="failed",Data!A1715,"")</f>
        <v>1713</v>
      </c>
      <c r="E702" s="16">
        <f>IF(Data!F1715="failed",Data!N1715,"")</f>
        <v>1</v>
      </c>
    </row>
    <row r="703" spans="1:5" x14ac:dyDescent="0.25">
      <c r="A703" s="16">
        <f>IF(Data!F1603="successful",Data!A1603,"")</f>
        <v>1601</v>
      </c>
      <c r="B703" s="16">
        <f>IF(Data!F1603="successful",Data!N1603,"")</f>
        <v>56</v>
      </c>
      <c r="D703" s="16">
        <f>IF(Data!F1716="failed",Data!A1716,"")</f>
        <v>1714</v>
      </c>
      <c r="E703" s="16">
        <f>IF(Data!F1716="failed",Data!N1716,"")</f>
        <v>17</v>
      </c>
    </row>
    <row r="704" spans="1:5" x14ac:dyDescent="0.25">
      <c r="A704" s="16">
        <f>IF(Data!F1604="successful",Data!A1604,"")</f>
        <v>1602</v>
      </c>
      <c r="B704" s="16">
        <f>IF(Data!F1604="successful",Data!N1604,"")</f>
        <v>32</v>
      </c>
      <c r="D704" s="16">
        <f>IF(Data!F1717="failed",Data!A1717,"")</f>
        <v>1715</v>
      </c>
      <c r="E704" s="16">
        <f>IF(Data!F1717="failed",Data!N1717,"")</f>
        <v>2</v>
      </c>
    </row>
    <row r="705" spans="1:5" x14ac:dyDescent="0.25">
      <c r="A705" s="16">
        <f>IF(Data!F1605="successful",Data!A1605,"")</f>
        <v>1603</v>
      </c>
      <c r="B705" s="16">
        <f>IF(Data!F1605="successful",Data!N1605,"")</f>
        <v>30</v>
      </c>
      <c r="D705" s="16">
        <f>IF(Data!F1718="failed",Data!A1718,"")</f>
        <v>1716</v>
      </c>
      <c r="E705" s="16">
        <f>IF(Data!F1718="failed",Data!N1718,"")</f>
        <v>3</v>
      </c>
    </row>
    <row r="706" spans="1:5" x14ac:dyDescent="0.25">
      <c r="A706" s="16">
        <f>IF(Data!F1606="successful",Data!A1606,"")</f>
        <v>1604</v>
      </c>
      <c r="B706" s="16">
        <f>IF(Data!F1606="successful",Data!N1606,"")</f>
        <v>70</v>
      </c>
      <c r="D706" s="16">
        <f>IF(Data!F1719="failed",Data!A1719,"")</f>
        <v>1717</v>
      </c>
      <c r="E706" s="16">
        <f>IF(Data!F1719="failed",Data!N1719,"")</f>
        <v>41</v>
      </c>
    </row>
    <row r="707" spans="1:5" x14ac:dyDescent="0.25">
      <c r="A707" s="16">
        <f>IF(Data!F1607="successful",Data!A1607,"")</f>
        <v>1605</v>
      </c>
      <c r="B707" s="16">
        <f>IF(Data!F1607="successful",Data!N1607,"")</f>
        <v>44</v>
      </c>
      <c r="D707" s="16">
        <f>IF(Data!F1720="failed",Data!A1720,"")</f>
        <v>1718</v>
      </c>
      <c r="E707" s="16">
        <f>IF(Data!F1720="failed",Data!N1720,"")</f>
        <v>2</v>
      </c>
    </row>
    <row r="708" spans="1:5" x14ac:dyDescent="0.25">
      <c r="A708" s="16">
        <f>IF(Data!F1608="successful",Data!A1608,"")</f>
        <v>1606</v>
      </c>
      <c r="B708" s="16">
        <f>IF(Data!F1608="successful",Data!N1608,"")</f>
        <v>92</v>
      </c>
      <c r="D708" s="16">
        <f>IF(Data!F1721="failed",Data!A1721,"")</f>
        <v>1719</v>
      </c>
      <c r="E708" s="16">
        <f>IF(Data!F1721="failed",Data!N1721,"")</f>
        <v>3</v>
      </c>
    </row>
    <row r="709" spans="1:5" x14ac:dyDescent="0.25">
      <c r="A709" s="16">
        <f>IF(Data!F1609="successful",Data!A1609,"")</f>
        <v>1607</v>
      </c>
      <c r="B709" s="16">
        <f>IF(Data!F1609="successful",Data!N1609,"")</f>
        <v>205</v>
      </c>
      <c r="D709" s="16">
        <f>IF(Data!F1722="failed",Data!A1722,"")</f>
        <v>1720</v>
      </c>
      <c r="E709" s="16">
        <f>IF(Data!F1722="failed",Data!N1722,"")</f>
        <v>8</v>
      </c>
    </row>
    <row r="710" spans="1:5" x14ac:dyDescent="0.25">
      <c r="A710" s="16">
        <f>IF(Data!F1610="successful",Data!A1610,"")</f>
        <v>1608</v>
      </c>
      <c r="B710" s="16">
        <f>IF(Data!F1610="successful",Data!N1610,"")</f>
        <v>23</v>
      </c>
      <c r="D710" s="16">
        <f>IF(Data!F1723="failed",Data!A1723,"")</f>
        <v>1721</v>
      </c>
      <c r="E710" s="16">
        <f>IF(Data!F1723="failed",Data!N1723,"")</f>
        <v>0</v>
      </c>
    </row>
    <row r="711" spans="1:5" x14ac:dyDescent="0.25">
      <c r="A711" s="16">
        <f>IF(Data!F1611="successful",Data!A1611,"")</f>
        <v>1609</v>
      </c>
      <c r="B711" s="16">
        <f>IF(Data!F1611="successful",Data!N1611,"")</f>
        <v>4</v>
      </c>
      <c r="D711" s="16">
        <f>IF(Data!F1724="failed",Data!A1724,"")</f>
        <v>1722</v>
      </c>
      <c r="E711" s="16">
        <f>IF(Data!F1724="failed",Data!N1724,"")</f>
        <v>1</v>
      </c>
    </row>
    <row r="712" spans="1:5" x14ac:dyDescent="0.25">
      <c r="A712" s="16">
        <f>IF(Data!F1612="successful",Data!A1612,"")</f>
        <v>1610</v>
      </c>
      <c r="B712" s="16">
        <f>IF(Data!F1612="successful",Data!N1612,"")</f>
        <v>112</v>
      </c>
      <c r="D712" s="16">
        <f>IF(Data!F1725="failed",Data!A1725,"")</f>
        <v>1723</v>
      </c>
      <c r="E712" s="16">
        <f>IF(Data!F1725="failed",Data!N1725,"")</f>
        <v>3</v>
      </c>
    </row>
    <row r="713" spans="1:5" x14ac:dyDescent="0.25">
      <c r="A713" s="16">
        <f>IF(Data!F1613="successful",Data!A1613,"")</f>
        <v>1611</v>
      </c>
      <c r="B713" s="16">
        <f>IF(Data!F1613="successful",Data!N1613,"")</f>
        <v>27</v>
      </c>
      <c r="D713" s="16">
        <f>IF(Data!F1726="failed",Data!A1726,"")</f>
        <v>1724</v>
      </c>
      <c r="E713" s="16">
        <f>IF(Data!F1726="failed",Data!N1726,"")</f>
        <v>4</v>
      </c>
    </row>
    <row r="714" spans="1:5" x14ac:dyDescent="0.25">
      <c r="A714" s="16">
        <f>IF(Data!F1614="successful",Data!A1614,"")</f>
        <v>1612</v>
      </c>
      <c r="B714" s="16">
        <f>IF(Data!F1614="successful",Data!N1614,"")</f>
        <v>11</v>
      </c>
      <c r="D714" s="16">
        <f>IF(Data!F1727="failed",Data!A1727,"")</f>
        <v>1725</v>
      </c>
      <c r="E714" s="16">
        <f>IF(Data!F1727="failed",Data!N1727,"")</f>
        <v>9</v>
      </c>
    </row>
    <row r="715" spans="1:5" x14ac:dyDescent="0.25">
      <c r="A715" s="16">
        <f>IF(Data!F1615="successful",Data!A1615,"")</f>
        <v>1613</v>
      </c>
      <c r="B715" s="16">
        <f>IF(Data!F1615="successful",Data!N1615,"")</f>
        <v>26</v>
      </c>
      <c r="D715" s="16">
        <f>IF(Data!F1728="failed",Data!A1728,"")</f>
        <v>1726</v>
      </c>
      <c r="E715" s="16">
        <f>IF(Data!F1728="failed",Data!N1728,"")</f>
        <v>16</v>
      </c>
    </row>
    <row r="716" spans="1:5" x14ac:dyDescent="0.25">
      <c r="A716" s="16">
        <f>IF(Data!F1616="successful",Data!A1616,"")</f>
        <v>1614</v>
      </c>
      <c r="B716" s="16">
        <f>IF(Data!F1616="successful",Data!N1616,"")</f>
        <v>77</v>
      </c>
      <c r="D716" s="16">
        <f>IF(Data!F1729="failed",Data!A1729,"")</f>
        <v>1727</v>
      </c>
      <c r="E716" s="16">
        <f>IF(Data!F1729="failed",Data!N1729,"")</f>
        <v>1</v>
      </c>
    </row>
    <row r="717" spans="1:5" x14ac:dyDescent="0.25">
      <c r="A717" s="16">
        <f>IF(Data!F1617="successful",Data!A1617,"")</f>
        <v>1615</v>
      </c>
      <c r="B717" s="16">
        <f>IF(Data!F1617="successful",Data!N1617,"")</f>
        <v>136</v>
      </c>
      <c r="D717" s="16">
        <f>IF(Data!F1730="failed",Data!A1730,"")</f>
        <v>1728</v>
      </c>
      <c r="E717" s="16">
        <f>IF(Data!F1730="failed",Data!N1730,"")</f>
        <v>7</v>
      </c>
    </row>
    <row r="718" spans="1:5" x14ac:dyDescent="0.25">
      <c r="A718" s="16">
        <f>IF(Data!F1618="successful",Data!A1618,"")</f>
        <v>1616</v>
      </c>
      <c r="B718" s="16">
        <f>IF(Data!F1618="successful",Data!N1618,"")</f>
        <v>157</v>
      </c>
      <c r="D718" s="16">
        <f>IF(Data!F1731="failed",Data!A1731,"")</f>
        <v>1729</v>
      </c>
      <c r="E718" s="16">
        <f>IF(Data!F1731="failed",Data!N1731,"")</f>
        <v>0</v>
      </c>
    </row>
    <row r="719" spans="1:5" x14ac:dyDescent="0.25">
      <c r="A719" s="16">
        <f>IF(Data!F1619="successful",Data!A1619,"")</f>
        <v>1617</v>
      </c>
      <c r="B719" s="16">
        <f>IF(Data!F1619="successful",Data!N1619,"")</f>
        <v>158</v>
      </c>
      <c r="D719" s="16">
        <f>IF(Data!F1732="failed",Data!A1732,"")</f>
        <v>1730</v>
      </c>
      <c r="E719" s="16">
        <f>IF(Data!F1732="failed",Data!N1732,"")</f>
        <v>0</v>
      </c>
    </row>
    <row r="720" spans="1:5" x14ac:dyDescent="0.25">
      <c r="A720" s="16">
        <f>IF(Data!F1620="successful",Data!A1620,"")</f>
        <v>1618</v>
      </c>
      <c r="B720" s="16">
        <f>IF(Data!F1620="successful",Data!N1620,"")</f>
        <v>27</v>
      </c>
      <c r="D720" s="16">
        <f>IF(Data!F1733="failed",Data!A1733,"")</f>
        <v>1731</v>
      </c>
      <c r="E720" s="16">
        <f>IF(Data!F1733="failed",Data!N1733,"")</f>
        <v>0</v>
      </c>
    </row>
    <row r="721" spans="1:5" x14ac:dyDescent="0.25">
      <c r="A721" s="16">
        <f>IF(Data!F1621="successful",Data!A1621,"")</f>
        <v>1619</v>
      </c>
      <c r="B721" s="16">
        <f>IF(Data!F1621="successful",Data!N1621,"")</f>
        <v>23</v>
      </c>
      <c r="D721" s="16">
        <f>IF(Data!F1734="failed",Data!A1734,"")</f>
        <v>1732</v>
      </c>
      <c r="E721" s="16">
        <f>IF(Data!F1734="failed",Data!N1734,"")</f>
        <v>0</v>
      </c>
    </row>
    <row r="722" spans="1:5" x14ac:dyDescent="0.25">
      <c r="A722" s="16">
        <f>IF(Data!F1622="successful",Data!A1622,"")</f>
        <v>1620</v>
      </c>
      <c r="B722" s="16">
        <f>IF(Data!F1622="successful",Data!N1622,"")</f>
        <v>17</v>
      </c>
      <c r="D722" s="16">
        <f>IF(Data!F1735="failed",Data!A1735,"")</f>
        <v>1733</v>
      </c>
      <c r="E722" s="16">
        <f>IF(Data!F1735="failed",Data!N1735,"")</f>
        <v>0</v>
      </c>
    </row>
    <row r="723" spans="1:5" x14ac:dyDescent="0.25">
      <c r="A723" s="16">
        <f>IF(Data!F1623="successful",Data!A1623,"")</f>
        <v>1621</v>
      </c>
      <c r="B723" s="16">
        <f>IF(Data!F1623="successful",Data!N1623,"")</f>
        <v>37</v>
      </c>
      <c r="D723" s="16">
        <f>IF(Data!F1736="failed",Data!A1736,"")</f>
        <v>1734</v>
      </c>
      <c r="E723" s="16">
        <f>IF(Data!F1736="failed",Data!N1736,"")</f>
        <v>1</v>
      </c>
    </row>
    <row r="724" spans="1:5" x14ac:dyDescent="0.25">
      <c r="A724" s="16">
        <f>IF(Data!F1624="successful",Data!A1624,"")</f>
        <v>1622</v>
      </c>
      <c r="B724" s="16">
        <f>IF(Data!F1624="successful",Data!N1624,"")</f>
        <v>65</v>
      </c>
      <c r="D724" s="16">
        <f>IF(Data!F1737="failed",Data!A1737,"")</f>
        <v>1735</v>
      </c>
      <c r="E724" s="16">
        <f>IF(Data!F1737="failed",Data!N1737,"")</f>
        <v>2</v>
      </c>
    </row>
    <row r="725" spans="1:5" x14ac:dyDescent="0.25">
      <c r="A725" s="16">
        <f>IF(Data!F1625="successful",Data!A1625,"")</f>
        <v>1623</v>
      </c>
      <c r="B725" s="16">
        <f>IF(Data!F1625="successful",Data!N1625,"")</f>
        <v>18</v>
      </c>
      <c r="D725" s="16">
        <f>IF(Data!F1738="failed",Data!A1738,"")</f>
        <v>1736</v>
      </c>
      <c r="E725" s="16">
        <f>IF(Data!F1738="failed",Data!N1738,"")</f>
        <v>1</v>
      </c>
    </row>
    <row r="726" spans="1:5" x14ac:dyDescent="0.25">
      <c r="A726" s="16">
        <f>IF(Data!F1626="successful",Data!A1626,"")</f>
        <v>1624</v>
      </c>
      <c r="B726" s="16">
        <f>IF(Data!F1626="successful",Data!N1626,"")</f>
        <v>25</v>
      </c>
      <c r="D726" s="16">
        <f>IF(Data!F1739="failed",Data!A1739,"")</f>
        <v>1737</v>
      </c>
      <c r="E726" s="16">
        <f>IF(Data!F1739="failed",Data!N1739,"")</f>
        <v>15</v>
      </c>
    </row>
    <row r="727" spans="1:5" x14ac:dyDescent="0.25">
      <c r="A727" s="16">
        <f>IF(Data!F1627="successful",Data!A1627,"")</f>
        <v>1625</v>
      </c>
      <c r="B727" s="16">
        <f>IF(Data!F1627="successful",Data!N1627,"")</f>
        <v>104</v>
      </c>
      <c r="D727" s="16">
        <f>IF(Data!F1740="failed",Data!A1740,"")</f>
        <v>1738</v>
      </c>
      <c r="E727" s="16">
        <f>IF(Data!F1740="failed",Data!N1740,"")</f>
        <v>1</v>
      </c>
    </row>
    <row r="728" spans="1:5" x14ac:dyDescent="0.25">
      <c r="A728" s="16">
        <f>IF(Data!F1628="successful",Data!A1628,"")</f>
        <v>1626</v>
      </c>
      <c r="B728" s="16">
        <f>IF(Data!F1628="successful",Data!N1628,"")</f>
        <v>108</v>
      </c>
      <c r="D728" s="16">
        <f>IF(Data!F1741="failed",Data!A1741,"")</f>
        <v>1739</v>
      </c>
      <c r="E728" s="16">
        <f>IF(Data!F1741="failed",Data!N1741,"")</f>
        <v>1</v>
      </c>
    </row>
    <row r="729" spans="1:5" x14ac:dyDescent="0.25">
      <c r="A729" s="16">
        <f>IF(Data!F1629="successful",Data!A1629,"")</f>
        <v>1627</v>
      </c>
      <c r="B729" s="16">
        <f>IF(Data!F1629="successful",Data!N1629,"")</f>
        <v>38</v>
      </c>
      <c r="D729" s="16">
        <f>IF(Data!F1742="failed",Data!A1742,"")</f>
        <v>1740</v>
      </c>
      <c r="E729" s="16">
        <f>IF(Data!F1742="failed",Data!N1742,"")</f>
        <v>0</v>
      </c>
    </row>
    <row r="730" spans="1:5" x14ac:dyDescent="0.25">
      <c r="A730" s="16">
        <f>IF(Data!F1630="successful",Data!A1630,"")</f>
        <v>1628</v>
      </c>
      <c r="B730" s="16">
        <f>IF(Data!F1630="successful",Data!N1630,"")</f>
        <v>88</v>
      </c>
      <c r="D730" s="16">
        <f>IF(Data!F1766="failed",Data!A1766,"")</f>
        <v>1764</v>
      </c>
      <c r="E730" s="16">
        <f>IF(Data!F1766="failed",Data!N1766,"")</f>
        <v>39</v>
      </c>
    </row>
    <row r="731" spans="1:5" x14ac:dyDescent="0.25">
      <c r="A731" s="16">
        <f>IF(Data!F1631="successful",Data!A1631,"")</f>
        <v>1629</v>
      </c>
      <c r="B731" s="16">
        <f>IF(Data!F1631="successful",Data!N1631,"")</f>
        <v>82</v>
      </c>
      <c r="D731" s="16">
        <f>IF(Data!F1767="failed",Data!A1767,"")</f>
        <v>1765</v>
      </c>
      <c r="E731" s="16">
        <f>IF(Data!F1767="failed",Data!N1767,"")</f>
        <v>103</v>
      </c>
    </row>
    <row r="732" spans="1:5" x14ac:dyDescent="0.25">
      <c r="A732" s="16">
        <f>IF(Data!F1632="successful",Data!A1632,"")</f>
        <v>1630</v>
      </c>
      <c r="B732" s="16">
        <f>IF(Data!F1632="successful",Data!N1632,"")</f>
        <v>126</v>
      </c>
      <c r="D732" s="16">
        <f>IF(Data!F1768="failed",Data!A1768,"")</f>
        <v>1766</v>
      </c>
      <c r="E732" s="16">
        <f>IF(Data!F1768="failed",Data!N1768,"")</f>
        <v>0</v>
      </c>
    </row>
    <row r="733" spans="1:5" x14ac:dyDescent="0.25">
      <c r="A733" s="16">
        <f>IF(Data!F1633="successful",Data!A1633,"")</f>
        <v>1631</v>
      </c>
      <c r="B733" s="16">
        <f>IF(Data!F1633="successful",Data!N1633,"")</f>
        <v>133</v>
      </c>
      <c r="D733" s="16">
        <f>IF(Data!F1769="failed",Data!A1769,"")</f>
        <v>1767</v>
      </c>
      <c r="E733" s="16">
        <f>IF(Data!F1769="failed",Data!N1769,"")</f>
        <v>39</v>
      </c>
    </row>
    <row r="734" spans="1:5" x14ac:dyDescent="0.25">
      <c r="A734" s="16">
        <f>IF(Data!F1634="successful",Data!A1634,"")</f>
        <v>1632</v>
      </c>
      <c r="B734" s="16">
        <f>IF(Data!F1634="successful",Data!N1634,"")</f>
        <v>47</v>
      </c>
      <c r="D734" s="16">
        <f>IF(Data!F1770="failed",Data!A1770,"")</f>
        <v>1768</v>
      </c>
      <c r="E734" s="16">
        <f>IF(Data!F1770="failed",Data!N1770,"")</f>
        <v>15</v>
      </c>
    </row>
    <row r="735" spans="1:5" x14ac:dyDescent="0.25">
      <c r="A735" s="16">
        <f>IF(Data!F1635="successful",Data!A1635,"")</f>
        <v>1633</v>
      </c>
      <c r="B735" s="16">
        <f>IF(Data!F1635="successful",Data!N1635,"")</f>
        <v>58</v>
      </c>
      <c r="D735" s="16">
        <f>IF(Data!F1771="failed",Data!A1771,"")</f>
        <v>1769</v>
      </c>
      <c r="E735" s="16">
        <f>IF(Data!F1771="failed",Data!N1771,"")</f>
        <v>22</v>
      </c>
    </row>
    <row r="736" spans="1:5" x14ac:dyDescent="0.25">
      <c r="A736" s="16">
        <f>IF(Data!F1636="successful",Data!A1636,"")</f>
        <v>1634</v>
      </c>
      <c r="B736" s="16">
        <f>IF(Data!F1636="successful",Data!N1636,"")</f>
        <v>32</v>
      </c>
      <c r="D736" s="16">
        <f>IF(Data!F1772="failed",Data!A1772,"")</f>
        <v>1770</v>
      </c>
      <c r="E736" s="16">
        <f>IF(Data!F1772="failed",Data!N1772,"")</f>
        <v>92</v>
      </c>
    </row>
    <row r="737" spans="1:5" x14ac:dyDescent="0.25">
      <c r="A737" s="16">
        <f>IF(Data!F1637="successful",Data!A1637,"")</f>
        <v>1635</v>
      </c>
      <c r="B737" s="16">
        <f>IF(Data!F1637="successful",Data!N1637,"")</f>
        <v>37</v>
      </c>
      <c r="D737" s="16">
        <f>IF(Data!F1773="failed",Data!A1773,"")</f>
        <v>1771</v>
      </c>
      <c r="E737" s="16">
        <f>IF(Data!F1773="failed",Data!N1773,"")</f>
        <v>25</v>
      </c>
    </row>
    <row r="738" spans="1:5" x14ac:dyDescent="0.25">
      <c r="A738" s="16">
        <f>IF(Data!F1638="successful",Data!A1638,"")</f>
        <v>1636</v>
      </c>
      <c r="B738" s="16">
        <f>IF(Data!F1638="successful",Data!N1638,"")</f>
        <v>87</v>
      </c>
      <c r="D738" s="16">
        <f>IF(Data!F1774="failed",Data!A1774,"")</f>
        <v>1772</v>
      </c>
      <c r="E738" s="16">
        <f>IF(Data!F1774="failed",Data!N1774,"")</f>
        <v>19</v>
      </c>
    </row>
    <row r="739" spans="1:5" x14ac:dyDescent="0.25">
      <c r="A739" s="16">
        <f>IF(Data!F1639="successful",Data!A1639,"")</f>
        <v>1637</v>
      </c>
      <c r="B739" s="16">
        <f>IF(Data!F1639="successful",Data!N1639,"")</f>
        <v>15</v>
      </c>
      <c r="D739" s="16">
        <f>IF(Data!F1775="failed",Data!A1775,"")</f>
        <v>1773</v>
      </c>
      <c r="E739" s="16">
        <f>IF(Data!F1775="failed",Data!N1775,"")</f>
        <v>19</v>
      </c>
    </row>
    <row r="740" spans="1:5" x14ac:dyDescent="0.25">
      <c r="A740" s="16">
        <f>IF(Data!F1640="successful",Data!A1640,"")</f>
        <v>1638</v>
      </c>
      <c r="B740" s="16">
        <f>IF(Data!F1640="successful",Data!N1640,"")</f>
        <v>27</v>
      </c>
      <c r="D740" s="16">
        <f>IF(Data!F1776="failed",Data!A1776,"")</f>
        <v>1774</v>
      </c>
      <c r="E740" s="16">
        <f>IF(Data!F1776="failed",Data!N1776,"")</f>
        <v>13</v>
      </c>
    </row>
    <row r="741" spans="1:5" x14ac:dyDescent="0.25">
      <c r="A741" s="16">
        <f>IF(Data!F1641="successful",Data!A1641,"")</f>
        <v>1639</v>
      </c>
      <c r="B741" s="16">
        <f>IF(Data!F1641="successful",Data!N1641,"")</f>
        <v>19</v>
      </c>
      <c r="D741" s="16">
        <f>IF(Data!F1777="failed",Data!A1777,"")</f>
        <v>1775</v>
      </c>
      <c r="E741" s="16">
        <f>IF(Data!F1777="failed",Data!N1777,"")</f>
        <v>124</v>
      </c>
    </row>
    <row r="742" spans="1:5" x14ac:dyDescent="0.25">
      <c r="A742" s="16">
        <f>IF(Data!F1642="successful",Data!A1642,"")</f>
        <v>1640</v>
      </c>
      <c r="B742" s="16">
        <f>IF(Data!F1642="successful",Data!N1642,"")</f>
        <v>17</v>
      </c>
      <c r="D742" s="16">
        <f>IF(Data!F1778="failed",Data!A1778,"")</f>
        <v>1776</v>
      </c>
      <c r="E742" s="16">
        <f>IF(Data!F1778="failed",Data!N1778,"")</f>
        <v>4</v>
      </c>
    </row>
    <row r="743" spans="1:5" x14ac:dyDescent="0.25">
      <c r="A743" s="16">
        <f>IF(Data!F1643="successful",Data!A1643,"")</f>
        <v>1641</v>
      </c>
      <c r="B743" s="16">
        <f>IF(Data!F1643="successful",Data!N1643,"")</f>
        <v>26</v>
      </c>
      <c r="D743" s="16">
        <f>IF(Data!F1779="failed",Data!A1779,"")</f>
        <v>1777</v>
      </c>
      <c r="E743" s="16">
        <f>IF(Data!F1779="failed",Data!N1779,"")</f>
        <v>10</v>
      </c>
    </row>
    <row r="744" spans="1:5" x14ac:dyDescent="0.25">
      <c r="A744" s="16">
        <f>IF(Data!F1644="successful",Data!A1644,"")</f>
        <v>1642</v>
      </c>
      <c r="B744" s="16">
        <f>IF(Data!F1644="successful",Data!N1644,"")</f>
        <v>28</v>
      </c>
      <c r="D744" s="16">
        <f>IF(Data!F1780="failed",Data!A1780,"")</f>
        <v>1778</v>
      </c>
      <c r="E744" s="16">
        <f>IF(Data!F1780="failed",Data!N1780,"")</f>
        <v>15</v>
      </c>
    </row>
    <row r="745" spans="1:5" x14ac:dyDescent="0.25">
      <c r="A745" s="16">
        <f>IF(Data!F1645="successful",Data!A1645,"")</f>
        <v>1643</v>
      </c>
      <c r="B745" s="16">
        <f>IF(Data!F1645="successful",Data!N1645,"")</f>
        <v>37</v>
      </c>
      <c r="D745" s="16">
        <f>IF(Data!F1781="failed",Data!A1781,"")</f>
        <v>1779</v>
      </c>
      <c r="E745" s="16">
        <f>IF(Data!F1781="failed",Data!N1781,"")</f>
        <v>38</v>
      </c>
    </row>
    <row r="746" spans="1:5" x14ac:dyDescent="0.25">
      <c r="A746" s="16">
        <f>IF(Data!F1646="successful",Data!A1646,"")</f>
        <v>1644</v>
      </c>
      <c r="B746" s="16">
        <f>IF(Data!F1646="successful",Data!N1646,"")</f>
        <v>128</v>
      </c>
      <c r="D746" s="16">
        <f>IF(Data!F1782="failed",Data!A1782,"")</f>
        <v>1780</v>
      </c>
      <c r="E746" s="16">
        <f>IF(Data!F1782="failed",Data!N1782,"")</f>
        <v>152</v>
      </c>
    </row>
    <row r="747" spans="1:5" x14ac:dyDescent="0.25">
      <c r="A747" s="16">
        <f>IF(Data!F1647="successful",Data!A1647,"")</f>
        <v>1645</v>
      </c>
      <c r="B747" s="16">
        <f>IF(Data!F1647="successful",Data!N1647,"")</f>
        <v>10</v>
      </c>
      <c r="D747" s="16">
        <f>IF(Data!F1783="failed",Data!A1783,"")</f>
        <v>1781</v>
      </c>
      <c r="E747" s="16">
        <f>IF(Data!F1783="failed",Data!N1783,"")</f>
        <v>24</v>
      </c>
    </row>
    <row r="748" spans="1:5" x14ac:dyDescent="0.25">
      <c r="A748" s="16">
        <f>IF(Data!F1648="successful",Data!A1648,"")</f>
        <v>1646</v>
      </c>
      <c r="B748" s="16">
        <f>IF(Data!F1648="successful",Data!N1648,"")</f>
        <v>83</v>
      </c>
      <c r="D748" s="16">
        <f>IF(Data!F1784="failed",Data!A1784,"")</f>
        <v>1782</v>
      </c>
      <c r="E748" s="16">
        <f>IF(Data!F1784="failed",Data!N1784,"")</f>
        <v>76</v>
      </c>
    </row>
    <row r="749" spans="1:5" x14ac:dyDescent="0.25">
      <c r="A749" s="16">
        <f>IF(Data!F1649="successful",Data!A1649,"")</f>
        <v>1647</v>
      </c>
      <c r="B749" s="16">
        <f>IF(Data!F1649="successful",Data!N1649,"")</f>
        <v>46</v>
      </c>
      <c r="D749" s="16">
        <f>IF(Data!F1785="failed",Data!A1785,"")</f>
        <v>1783</v>
      </c>
      <c r="E749" s="16">
        <f>IF(Data!F1785="failed",Data!N1785,"")</f>
        <v>185</v>
      </c>
    </row>
    <row r="750" spans="1:5" x14ac:dyDescent="0.25">
      <c r="A750" s="16">
        <f>IF(Data!F1650="successful",Data!A1650,"")</f>
        <v>1648</v>
      </c>
      <c r="B750" s="16">
        <f>IF(Data!F1650="successful",Data!N1650,"")</f>
        <v>90</v>
      </c>
      <c r="D750" s="16">
        <f>IF(Data!F1786="failed",Data!A1786,"")</f>
        <v>1784</v>
      </c>
      <c r="E750" s="16">
        <f>IF(Data!F1786="failed",Data!N1786,"")</f>
        <v>33</v>
      </c>
    </row>
    <row r="751" spans="1:5" x14ac:dyDescent="0.25">
      <c r="A751" s="16">
        <f>IF(Data!F1651="successful",Data!A1651,"")</f>
        <v>1649</v>
      </c>
      <c r="B751" s="16">
        <f>IF(Data!F1651="successful",Data!N1651,"")</f>
        <v>81</v>
      </c>
      <c r="D751" s="16">
        <f>IF(Data!F1787="failed",Data!A1787,"")</f>
        <v>1785</v>
      </c>
      <c r="E751" s="16">
        <f>IF(Data!F1787="failed",Data!N1787,"")</f>
        <v>108</v>
      </c>
    </row>
    <row r="752" spans="1:5" x14ac:dyDescent="0.25">
      <c r="A752" s="16">
        <f>IF(Data!F1652="successful",Data!A1652,"")</f>
        <v>1650</v>
      </c>
      <c r="B752" s="16">
        <f>IF(Data!F1652="successful",Data!N1652,"")</f>
        <v>32</v>
      </c>
      <c r="D752" s="16">
        <f>IF(Data!F1788="failed",Data!A1788,"")</f>
        <v>1786</v>
      </c>
      <c r="E752" s="16">
        <f>IF(Data!F1788="failed",Data!N1788,"")</f>
        <v>29</v>
      </c>
    </row>
    <row r="753" spans="1:5" x14ac:dyDescent="0.25">
      <c r="A753" s="16">
        <f>IF(Data!F1653="successful",Data!A1653,"")</f>
        <v>1651</v>
      </c>
      <c r="B753" s="16">
        <f>IF(Data!F1653="successful",Data!N1653,"")</f>
        <v>20</v>
      </c>
      <c r="D753" s="16">
        <f>IF(Data!F1789="failed",Data!A1789,"")</f>
        <v>1787</v>
      </c>
      <c r="E753" s="16">
        <f>IF(Data!F1789="failed",Data!N1789,"")</f>
        <v>24</v>
      </c>
    </row>
    <row r="754" spans="1:5" x14ac:dyDescent="0.25">
      <c r="A754" s="16">
        <f>IF(Data!F1654="successful",Data!A1654,"")</f>
        <v>1652</v>
      </c>
      <c r="B754" s="16">
        <f>IF(Data!F1654="successful",Data!N1654,"")</f>
        <v>70</v>
      </c>
      <c r="D754" s="16">
        <f>IF(Data!F1790="failed",Data!A1790,"")</f>
        <v>1788</v>
      </c>
      <c r="E754" s="16">
        <f>IF(Data!F1790="failed",Data!N1790,"")</f>
        <v>4</v>
      </c>
    </row>
    <row r="755" spans="1:5" x14ac:dyDescent="0.25">
      <c r="A755" s="16">
        <f>IF(Data!F1655="successful",Data!A1655,"")</f>
        <v>1653</v>
      </c>
      <c r="B755" s="16">
        <f>IF(Data!F1655="successful",Data!N1655,"")</f>
        <v>168</v>
      </c>
      <c r="D755" s="16">
        <f>IF(Data!F1791="failed",Data!A1791,"")</f>
        <v>1789</v>
      </c>
      <c r="E755" s="16">
        <f>IF(Data!F1791="failed",Data!N1791,"")</f>
        <v>4</v>
      </c>
    </row>
    <row r="756" spans="1:5" x14ac:dyDescent="0.25">
      <c r="A756" s="16">
        <f>IF(Data!F1656="successful",Data!A1656,"")</f>
        <v>1654</v>
      </c>
      <c r="B756" s="16">
        <f>IF(Data!F1656="successful",Data!N1656,"")</f>
        <v>34</v>
      </c>
      <c r="D756" s="16">
        <f>IF(Data!F1792="failed",Data!A1792,"")</f>
        <v>1790</v>
      </c>
      <c r="E756" s="16">
        <f>IF(Data!F1792="failed",Data!N1792,"")</f>
        <v>15</v>
      </c>
    </row>
    <row r="757" spans="1:5" x14ac:dyDescent="0.25">
      <c r="A757" s="16">
        <f>IF(Data!F1657="successful",Data!A1657,"")</f>
        <v>1655</v>
      </c>
      <c r="B757" s="16">
        <f>IF(Data!F1657="successful",Data!N1657,"")</f>
        <v>48</v>
      </c>
      <c r="D757" s="16">
        <f>IF(Data!F1793="failed",Data!A1793,"")</f>
        <v>1791</v>
      </c>
      <c r="E757" s="16">
        <f>IF(Data!F1793="failed",Data!N1793,"")</f>
        <v>4</v>
      </c>
    </row>
    <row r="758" spans="1:5" x14ac:dyDescent="0.25">
      <c r="A758" s="16">
        <f>IF(Data!F1658="successful",Data!A1658,"")</f>
        <v>1656</v>
      </c>
      <c r="B758" s="16">
        <f>IF(Data!F1658="successful",Data!N1658,"")</f>
        <v>48</v>
      </c>
      <c r="D758" s="16">
        <f>IF(Data!F1794="failed",Data!A1794,"")</f>
        <v>1792</v>
      </c>
      <c r="E758" s="16">
        <f>IF(Data!F1794="failed",Data!N1794,"")</f>
        <v>139</v>
      </c>
    </row>
    <row r="759" spans="1:5" x14ac:dyDescent="0.25">
      <c r="A759" s="16">
        <f>IF(Data!F1659="successful",Data!A1659,"")</f>
        <v>1657</v>
      </c>
      <c r="B759" s="16">
        <f>IF(Data!F1659="successful",Data!N1659,"")</f>
        <v>221</v>
      </c>
      <c r="D759" s="16">
        <f>IF(Data!F1795="failed",Data!A1795,"")</f>
        <v>1793</v>
      </c>
      <c r="E759" s="16">
        <f>IF(Data!F1795="failed",Data!N1795,"")</f>
        <v>2</v>
      </c>
    </row>
    <row r="760" spans="1:5" x14ac:dyDescent="0.25">
      <c r="A760" s="16">
        <f>IF(Data!F1660="successful",Data!A1660,"")</f>
        <v>1658</v>
      </c>
      <c r="B760" s="16">
        <f>IF(Data!F1660="successful",Data!N1660,"")</f>
        <v>107</v>
      </c>
      <c r="D760" s="16">
        <f>IF(Data!F1796="failed",Data!A1796,"")</f>
        <v>1794</v>
      </c>
      <c r="E760" s="16">
        <f>IF(Data!F1796="failed",Data!N1796,"")</f>
        <v>18</v>
      </c>
    </row>
    <row r="761" spans="1:5" x14ac:dyDescent="0.25">
      <c r="A761" s="16">
        <f>IF(Data!F1661="successful",Data!A1661,"")</f>
        <v>1659</v>
      </c>
      <c r="B761" s="16">
        <f>IF(Data!F1661="successful",Data!N1661,"")</f>
        <v>45</v>
      </c>
      <c r="D761" s="16">
        <f>IF(Data!F1797="failed",Data!A1797,"")</f>
        <v>1795</v>
      </c>
      <c r="E761" s="16">
        <f>IF(Data!F1797="failed",Data!N1797,"")</f>
        <v>81</v>
      </c>
    </row>
    <row r="762" spans="1:5" x14ac:dyDescent="0.25">
      <c r="A762" s="16">
        <f>IF(Data!F1662="successful",Data!A1662,"")</f>
        <v>1660</v>
      </c>
      <c r="B762" s="16">
        <f>IF(Data!F1662="successful",Data!N1662,"")</f>
        <v>36</v>
      </c>
      <c r="D762" s="16">
        <f>IF(Data!F1798="failed",Data!A1798,"")</f>
        <v>1796</v>
      </c>
      <c r="E762" s="16">
        <f>IF(Data!F1798="failed",Data!N1798,"")</f>
        <v>86</v>
      </c>
    </row>
    <row r="763" spans="1:5" x14ac:dyDescent="0.25">
      <c r="A763" s="16">
        <f>IF(Data!F1663="successful",Data!A1663,"")</f>
        <v>1661</v>
      </c>
      <c r="B763" s="16">
        <f>IF(Data!F1663="successful",Data!N1663,"")</f>
        <v>101</v>
      </c>
      <c r="D763" s="16">
        <f>IF(Data!F1799="failed",Data!A1799,"")</f>
        <v>1797</v>
      </c>
      <c r="E763" s="16">
        <f>IF(Data!F1799="failed",Data!N1799,"")</f>
        <v>140</v>
      </c>
    </row>
    <row r="764" spans="1:5" x14ac:dyDescent="0.25">
      <c r="A764" s="16">
        <f>IF(Data!F1664="successful",Data!A1664,"")</f>
        <v>1662</v>
      </c>
      <c r="B764" s="16">
        <f>IF(Data!F1664="successful",Data!N1664,"")</f>
        <v>62</v>
      </c>
      <c r="D764" s="16">
        <f>IF(Data!F1800="failed",Data!A1800,"")</f>
        <v>1798</v>
      </c>
      <c r="E764" s="16">
        <f>IF(Data!F1800="failed",Data!N1800,"")</f>
        <v>37</v>
      </c>
    </row>
    <row r="765" spans="1:5" x14ac:dyDescent="0.25">
      <c r="A765" s="16">
        <f>IF(Data!F1665="successful",Data!A1665,"")</f>
        <v>1663</v>
      </c>
      <c r="B765" s="16">
        <f>IF(Data!F1665="successful",Data!N1665,"")</f>
        <v>32</v>
      </c>
      <c r="D765" s="16">
        <f>IF(Data!F1801="failed",Data!A1801,"")</f>
        <v>1799</v>
      </c>
      <c r="E765" s="16">
        <f>IF(Data!F1801="failed",Data!N1801,"")</f>
        <v>6</v>
      </c>
    </row>
    <row r="766" spans="1:5" x14ac:dyDescent="0.25">
      <c r="A766" s="16">
        <f>IF(Data!F1666="successful",Data!A1666,"")</f>
        <v>1664</v>
      </c>
      <c r="B766" s="16">
        <f>IF(Data!F1666="successful",Data!N1666,"")</f>
        <v>89</v>
      </c>
      <c r="D766" s="16">
        <f>IF(Data!F1802="failed",Data!A1802,"")</f>
        <v>1800</v>
      </c>
      <c r="E766" s="16">
        <f>IF(Data!F1802="failed",Data!N1802,"")</f>
        <v>113</v>
      </c>
    </row>
    <row r="767" spans="1:5" x14ac:dyDescent="0.25">
      <c r="A767" s="16">
        <f>IF(Data!F1667="successful",Data!A1667,"")</f>
        <v>1665</v>
      </c>
      <c r="B767" s="16">
        <f>IF(Data!F1667="successful",Data!N1667,"")</f>
        <v>93</v>
      </c>
      <c r="D767" s="16">
        <f>IF(Data!F1803="failed",Data!A1803,"")</f>
        <v>1801</v>
      </c>
      <c r="E767" s="16">
        <f>IF(Data!F1803="failed",Data!N1803,"")</f>
        <v>37</v>
      </c>
    </row>
    <row r="768" spans="1:5" x14ac:dyDescent="0.25">
      <c r="A768" s="16">
        <f>IF(Data!F1668="successful",Data!A1668,"")</f>
        <v>1666</v>
      </c>
      <c r="B768" s="16">
        <f>IF(Data!F1668="successful",Data!N1668,"")</f>
        <v>98</v>
      </c>
      <c r="D768" s="16">
        <f>IF(Data!F1804="failed",Data!A1804,"")</f>
        <v>1802</v>
      </c>
      <c r="E768" s="16">
        <f>IF(Data!F1804="failed",Data!N1804,"")</f>
        <v>18</v>
      </c>
    </row>
    <row r="769" spans="1:5" x14ac:dyDescent="0.25">
      <c r="A769" s="16">
        <f>IF(Data!F1669="successful",Data!A1669,"")</f>
        <v>1667</v>
      </c>
      <c r="B769" s="16">
        <f>IF(Data!F1669="successful",Data!N1669,"")</f>
        <v>82</v>
      </c>
      <c r="D769" s="16">
        <f>IF(Data!F1805="failed",Data!A1805,"")</f>
        <v>1803</v>
      </c>
      <c r="E769" s="16">
        <f>IF(Data!F1805="failed",Data!N1805,"")</f>
        <v>75</v>
      </c>
    </row>
    <row r="770" spans="1:5" x14ac:dyDescent="0.25">
      <c r="A770" s="16">
        <f>IF(Data!F1670="successful",Data!A1670,"")</f>
        <v>1668</v>
      </c>
      <c r="B770" s="16">
        <f>IF(Data!F1670="successful",Data!N1670,"")</f>
        <v>116</v>
      </c>
      <c r="D770" s="16">
        <f>IF(Data!F1806="failed",Data!A1806,"")</f>
        <v>1804</v>
      </c>
      <c r="E770" s="16">
        <f>IF(Data!F1806="failed",Data!N1806,"")</f>
        <v>52</v>
      </c>
    </row>
    <row r="771" spans="1:5" x14ac:dyDescent="0.25">
      <c r="A771" s="16">
        <f>IF(Data!F1671="successful",Data!A1671,"")</f>
        <v>1669</v>
      </c>
      <c r="B771" s="16">
        <f>IF(Data!F1671="successful",Data!N1671,"")</f>
        <v>52</v>
      </c>
      <c r="D771" s="16">
        <f>IF(Data!F1807="failed",Data!A1807,"")</f>
        <v>1805</v>
      </c>
      <c r="E771" s="16">
        <f>IF(Data!F1807="failed",Data!N1807,"")</f>
        <v>122</v>
      </c>
    </row>
    <row r="772" spans="1:5" x14ac:dyDescent="0.25">
      <c r="A772" s="16">
        <f>IF(Data!F1672="successful",Data!A1672,"")</f>
        <v>1670</v>
      </c>
      <c r="B772" s="16">
        <f>IF(Data!F1672="successful",Data!N1672,"")</f>
        <v>23</v>
      </c>
      <c r="D772" s="16">
        <f>IF(Data!F1808="failed",Data!A1808,"")</f>
        <v>1806</v>
      </c>
      <c r="E772" s="16">
        <f>IF(Data!F1808="failed",Data!N1808,"")</f>
        <v>8</v>
      </c>
    </row>
    <row r="773" spans="1:5" x14ac:dyDescent="0.25">
      <c r="A773" s="16">
        <f>IF(Data!F1673="successful",Data!A1673,"")</f>
        <v>1671</v>
      </c>
      <c r="B773" s="16">
        <f>IF(Data!F1673="successful",Data!N1673,"")</f>
        <v>77</v>
      </c>
      <c r="D773" s="16">
        <f>IF(Data!F1809="failed",Data!A1809,"")</f>
        <v>1807</v>
      </c>
      <c r="E773" s="16">
        <f>IF(Data!F1809="failed",Data!N1809,"")</f>
        <v>8</v>
      </c>
    </row>
    <row r="774" spans="1:5" x14ac:dyDescent="0.25">
      <c r="A774" s="16">
        <f>IF(Data!F1674="successful",Data!A1674,"")</f>
        <v>1672</v>
      </c>
      <c r="B774" s="16">
        <f>IF(Data!F1674="successful",Data!N1674,"")</f>
        <v>49</v>
      </c>
      <c r="D774" s="16">
        <f>IF(Data!F1810="failed",Data!A1810,"")</f>
        <v>1808</v>
      </c>
      <c r="E774" s="16">
        <f>IF(Data!F1810="failed",Data!N1810,"")</f>
        <v>96</v>
      </c>
    </row>
    <row r="775" spans="1:5" x14ac:dyDescent="0.25">
      <c r="A775" s="16">
        <f>IF(Data!F1675="successful",Data!A1675,"")</f>
        <v>1673</v>
      </c>
      <c r="B775" s="16">
        <f>IF(Data!F1675="successful",Data!N1675,"")</f>
        <v>59</v>
      </c>
      <c r="D775" s="16">
        <f>IF(Data!F1811="failed",Data!A1811,"")</f>
        <v>1809</v>
      </c>
      <c r="E775" s="16">
        <f>IF(Data!F1811="failed",Data!N1811,"")</f>
        <v>9</v>
      </c>
    </row>
    <row r="776" spans="1:5" x14ac:dyDescent="0.25">
      <c r="A776" s="16">
        <f>IF(Data!F1676="successful",Data!A1676,"")</f>
        <v>1674</v>
      </c>
      <c r="B776" s="16">
        <f>IF(Data!F1676="successful",Data!N1676,"")</f>
        <v>113</v>
      </c>
      <c r="D776" s="16">
        <f>IF(Data!F1812="failed",Data!A1812,"")</f>
        <v>1810</v>
      </c>
      <c r="E776" s="16">
        <f>IF(Data!F1812="failed",Data!N1812,"")</f>
        <v>2</v>
      </c>
    </row>
    <row r="777" spans="1:5" x14ac:dyDescent="0.25">
      <c r="A777" s="16">
        <f>IF(Data!F1677="successful",Data!A1677,"")</f>
        <v>1675</v>
      </c>
      <c r="B777" s="16">
        <f>IF(Data!F1677="successful",Data!N1677,"")</f>
        <v>34</v>
      </c>
      <c r="D777" s="16">
        <f>IF(Data!F1813="failed",Data!A1813,"")</f>
        <v>1811</v>
      </c>
      <c r="E777" s="16">
        <f>IF(Data!F1813="failed",Data!N1813,"")</f>
        <v>26</v>
      </c>
    </row>
    <row r="778" spans="1:5" x14ac:dyDescent="0.25">
      <c r="A778" s="16">
        <f>IF(Data!F1678="successful",Data!A1678,"")</f>
        <v>1676</v>
      </c>
      <c r="B778" s="16">
        <f>IF(Data!F1678="successful",Data!N1678,"")</f>
        <v>42</v>
      </c>
      <c r="D778" s="16">
        <f>IF(Data!F1814="failed",Data!A1814,"")</f>
        <v>1812</v>
      </c>
      <c r="E778" s="16">
        <f>IF(Data!F1814="failed",Data!N1814,"")</f>
        <v>23</v>
      </c>
    </row>
    <row r="779" spans="1:5" x14ac:dyDescent="0.25">
      <c r="A779" s="16">
        <f>IF(Data!F1679="successful",Data!A1679,"")</f>
        <v>1677</v>
      </c>
      <c r="B779" s="16">
        <f>IF(Data!F1679="successful",Data!N1679,"")</f>
        <v>42</v>
      </c>
      <c r="D779" s="16">
        <f>IF(Data!F1815="failed",Data!A1815,"")</f>
        <v>1813</v>
      </c>
      <c r="E779" s="16">
        <f>IF(Data!F1815="failed",Data!N1815,"")</f>
        <v>0</v>
      </c>
    </row>
    <row r="780" spans="1:5" x14ac:dyDescent="0.25">
      <c r="A780" s="16">
        <f>IF(Data!F1680="successful",Data!A1680,"")</f>
        <v>1678</v>
      </c>
      <c r="B780" s="16">
        <f>IF(Data!F1680="successful",Data!N1680,"")</f>
        <v>49</v>
      </c>
      <c r="D780" s="16">
        <f>IF(Data!F1816="failed",Data!A1816,"")</f>
        <v>1814</v>
      </c>
      <c r="E780" s="16">
        <f>IF(Data!F1816="failed",Data!N1816,"")</f>
        <v>140</v>
      </c>
    </row>
    <row r="781" spans="1:5" x14ac:dyDescent="0.25">
      <c r="A781" s="16">
        <f>IF(Data!F1681="successful",Data!A1681,"")</f>
        <v>1679</v>
      </c>
      <c r="B781" s="16">
        <f>IF(Data!F1681="successful",Data!N1681,"")</f>
        <v>56</v>
      </c>
      <c r="D781" s="16">
        <f>IF(Data!F1817="failed",Data!A1817,"")</f>
        <v>1815</v>
      </c>
      <c r="E781" s="16">
        <f>IF(Data!F1817="failed",Data!N1817,"")</f>
        <v>0</v>
      </c>
    </row>
    <row r="782" spans="1:5" x14ac:dyDescent="0.25">
      <c r="A782" s="16">
        <f>IF(Data!F1682="successful",Data!A1682,"")</f>
        <v>1680</v>
      </c>
      <c r="B782" s="16">
        <f>IF(Data!F1682="successful",Data!N1682,"")</f>
        <v>25</v>
      </c>
      <c r="D782" s="16">
        <f>IF(Data!F1818="failed",Data!A1818,"")</f>
        <v>1816</v>
      </c>
      <c r="E782" s="16">
        <f>IF(Data!F1818="failed",Data!N1818,"")</f>
        <v>6</v>
      </c>
    </row>
    <row r="783" spans="1:5" x14ac:dyDescent="0.25">
      <c r="A783" s="16">
        <f>IF(Data!F1743="successful",Data!A1743,"")</f>
        <v>1741</v>
      </c>
      <c r="B783" s="16">
        <f>IF(Data!F1743="successful",Data!N1743,"")</f>
        <v>52</v>
      </c>
      <c r="D783" s="16">
        <f>IF(Data!F1819="failed",Data!A1819,"")</f>
        <v>1817</v>
      </c>
      <c r="E783" s="16">
        <f>IF(Data!F1819="failed",Data!N1819,"")</f>
        <v>100</v>
      </c>
    </row>
    <row r="784" spans="1:5" x14ac:dyDescent="0.25">
      <c r="A784" s="16">
        <f>IF(Data!F1744="successful",Data!A1744,"")</f>
        <v>1742</v>
      </c>
      <c r="B784" s="16">
        <f>IF(Data!F1744="successful",Data!N1744,"")</f>
        <v>34</v>
      </c>
      <c r="D784" s="16">
        <f>IF(Data!F1820="failed",Data!A1820,"")</f>
        <v>1818</v>
      </c>
      <c r="E784" s="16">
        <f>IF(Data!F1820="failed",Data!N1820,"")</f>
        <v>0</v>
      </c>
    </row>
    <row r="785" spans="1:5" x14ac:dyDescent="0.25">
      <c r="A785" s="16">
        <f>IF(Data!F1745="successful",Data!A1745,"")</f>
        <v>1743</v>
      </c>
      <c r="B785" s="16">
        <f>IF(Data!F1745="successful",Data!N1745,"")</f>
        <v>67</v>
      </c>
      <c r="D785" s="16">
        <f>IF(Data!F1821="failed",Data!A1821,"")</f>
        <v>1819</v>
      </c>
      <c r="E785" s="16">
        <f>IF(Data!F1821="failed",Data!N1821,"")</f>
        <v>4</v>
      </c>
    </row>
    <row r="786" spans="1:5" x14ac:dyDescent="0.25">
      <c r="A786" s="16">
        <f>IF(Data!F1746="successful",Data!A1746,"")</f>
        <v>1744</v>
      </c>
      <c r="B786" s="16">
        <f>IF(Data!F1746="successful",Data!N1746,"")</f>
        <v>70</v>
      </c>
      <c r="D786" s="16">
        <f>IF(Data!F1822="failed",Data!A1822,"")</f>
        <v>1820</v>
      </c>
      <c r="E786" s="16">
        <f>IF(Data!F1822="failed",Data!N1822,"")</f>
        <v>8</v>
      </c>
    </row>
    <row r="787" spans="1:5" x14ac:dyDescent="0.25">
      <c r="A787" s="16">
        <f>IF(Data!F1747="successful",Data!A1747,"")</f>
        <v>1745</v>
      </c>
      <c r="B787" s="16">
        <f>IF(Data!F1747="successful",Data!N1747,"")</f>
        <v>89</v>
      </c>
      <c r="D787" s="16">
        <f>IF(Data!F1863="failed",Data!A1863,"")</f>
        <v>1861</v>
      </c>
      <c r="E787" s="16">
        <f>IF(Data!F1863="failed",Data!N1863,"")</f>
        <v>0</v>
      </c>
    </row>
    <row r="788" spans="1:5" x14ac:dyDescent="0.25">
      <c r="A788" s="16">
        <f>IF(Data!F1748="successful",Data!A1748,"")</f>
        <v>1746</v>
      </c>
      <c r="B788" s="16">
        <f>IF(Data!F1748="successful",Data!N1748,"")</f>
        <v>107</v>
      </c>
      <c r="D788" s="16">
        <f>IF(Data!F1864="failed",Data!A1864,"")</f>
        <v>1862</v>
      </c>
      <c r="E788" s="16">
        <f>IF(Data!F1864="failed",Data!N1864,"")</f>
        <v>16</v>
      </c>
    </row>
    <row r="789" spans="1:5" x14ac:dyDescent="0.25">
      <c r="A789" s="16">
        <f>IF(Data!F1749="successful",Data!A1749,"")</f>
        <v>1747</v>
      </c>
      <c r="B789" s="16">
        <f>IF(Data!F1749="successful",Data!N1749,"")</f>
        <v>159</v>
      </c>
      <c r="D789" s="16">
        <f>IF(Data!F1865="failed",Data!A1865,"")</f>
        <v>1863</v>
      </c>
      <c r="E789" s="16">
        <f>IF(Data!F1865="failed",Data!N1865,"")</f>
        <v>2</v>
      </c>
    </row>
    <row r="790" spans="1:5" x14ac:dyDescent="0.25">
      <c r="A790" s="16">
        <f>IF(Data!F1750="successful",Data!A1750,"")</f>
        <v>1748</v>
      </c>
      <c r="B790" s="16">
        <f>IF(Data!F1750="successful",Data!N1750,"")</f>
        <v>181</v>
      </c>
      <c r="D790" s="16">
        <f>IF(Data!F1866="failed",Data!A1866,"")</f>
        <v>1864</v>
      </c>
      <c r="E790" s="16">
        <f>IF(Data!F1866="failed",Data!N1866,"")</f>
        <v>48</v>
      </c>
    </row>
    <row r="791" spans="1:5" x14ac:dyDescent="0.25">
      <c r="A791" s="16">
        <f>IF(Data!F1751="successful",Data!A1751,"")</f>
        <v>1749</v>
      </c>
      <c r="B791" s="16">
        <f>IF(Data!F1751="successful",Data!N1751,"")</f>
        <v>131</v>
      </c>
      <c r="D791" s="16">
        <f>IF(Data!F1867="failed",Data!A1867,"")</f>
        <v>1865</v>
      </c>
      <c r="E791" s="16">
        <f>IF(Data!F1867="failed",Data!N1867,"")</f>
        <v>2</v>
      </c>
    </row>
    <row r="792" spans="1:5" x14ac:dyDescent="0.25">
      <c r="A792" s="16">
        <f>IF(Data!F1752="successful",Data!A1752,"")</f>
        <v>1750</v>
      </c>
      <c r="B792" s="16">
        <f>IF(Data!F1752="successful",Data!N1752,"")</f>
        <v>125</v>
      </c>
      <c r="D792" s="16">
        <f>IF(Data!F1868="failed",Data!A1868,"")</f>
        <v>1866</v>
      </c>
      <c r="E792" s="16">
        <f>IF(Data!F1868="failed",Data!N1868,"")</f>
        <v>2</v>
      </c>
    </row>
    <row r="793" spans="1:5" x14ac:dyDescent="0.25">
      <c r="A793" s="16">
        <f>IF(Data!F1753="successful",Data!A1753,"")</f>
        <v>1751</v>
      </c>
      <c r="B793" s="16">
        <f>IF(Data!F1753="successful",Data!N1753,"")</f>
        <v>61</v>
      </c>
      <c r="D793" s="16">
        <f>IF(Data!F1869="failed",Data!A1869,"")</f>
        <v>1867</v>
      </c>
      <c r="E793" s="16">
        <f>IF(Data!F1869="failed",Data!N1869,"")</f>
        <v>1</v>
      </c>
    </row>
    <row r="794" spans="1:5" x14ac:dyDescent="0.25">
      <c r="A794" s="16">
        <f>IF(Data!F1754="successful",Data!A1754,"")</f>
        <v>1752</v>
      </c>
      <c r="B794" s="16">
        <f>IF(Data!F1754="successful",Data!N1754,"")</f>
        <v>90</v>
      </c>
      <c r="D794" s="16">
        <f>IF(Data!F1870="failed",Data!A1870,"")</f>
        <v>1868</v>
      </c>
      <c r="E794" s="16">
        <f>IF(Data!F1870="failed",Data!N1870,"")</f>
        <v>17</v>
      </c>
    </row>
    <row r="795" spans="1:5" x14ac:dyDescent="0.25">
      <c r="A795" s="16">
        <f>IF(Data!F1755="successful",Data!A1755,"")</f>
        <v>1753</v>
      </c>
      <c r="B795" s="16">
        <f>IF(Data!F1755="successful",Data!N1755,"")</f>
        <v>35</v>
      </c>
      <c r="D795" s="16">
        <f>IF(Data!F1871="failed",Data!A1871,"")</f>
        <v>1869</v>
      </c>
      <c r="E795" s="16">
        <f>IF(Data!F1871="failed",Data!N1871,"")</f>
        <v>0</v>
      </c>
    </row>
    <row r="796" spans="1:5" x14ac:dyDescent="0.25">
      <c r="A796" s="16">
        <f>IF(Data!F1756="successful",Data!A1756,"")</f>
        <v>1754</v>
      </c>
      <c r="B796" s="16">
        <f>IF(Data!F1756="successful",Data!N1756,"")</f>
        <v>90</v>
      </c>
      <c r="D796" s="16">
        <f>IF(Data!F1872="failed",Data!A1872,"")</f>
        <v>1870</v>
      </c>
      <c r="E796" s="16">
        <f>IF(Data!F1872="failed",Data!N1872,"")</f>
        <v>11</v>
      </c>
    </row>
    <row r="797" spans="1:5" x14ac:dyDescent="0.25">
      <c r="A797" s="16">
        <f>IF(Data!F1757="successful",Data!A1757,"")</f>
        <v>1755</v>
      </c>
      <c r="B797" s="16">
        <f>IF(Data!F1757="successful",Data!N1757,"")</f>
        <v>4</v>
      </c>
      <c r="D797" s="16">
        <f>IF(Data!F1873="failed",Data!A1873,"")</f>
        <v>1871</v>
      </c>
      <c r="E797" s="16">
        <f>IF(Data!F1873="failed",Data!N1873,"")</f>
        <v>95</v>
      </c>
    </row>
    <row r="798" spans="1:5" x14ac:dyDescent="0.25">
      <c r="A798" s="16">
        <f>IF(Data!F1758="successful",Data!A1758,"")</f>
        <v>1756</v>
      </c>
      <c r="B798" s="16">
        <f>IF(Data!F1758="successful",Data!N1758,"")</f>
        <v>120</v>
      </c>
      <c r="D798" s="16">
        <f>IF(Data!F1874="failed",Data!A1874,"")</f>
        <v>1872</v>
      </c>
      <c r="E798" s="16">
        <f>IF(Data!F1874="failed",Data!N1874,"")</f>
        <v>13</v>
      </c>
    </row>
    <row r="799" spans="1:5" x14ac:dyDescent="0.25">
      <c r="A799" s="16">
        <f>IF(Data!F1759="successful",Data!A1759,"")</f>
        <v>1757</v>
      </c>
      <c r="B799" s="16">
        <f>IF(Data!F1759="successful",Data!N1759,"")</f>
        <v>14</v>
      </c>
      <c r="D799" s="16">
        <f>IF(Data!F1875="failed",Data!A1875,"")</f>
        <v>1873</v>
      </c>
      <c r="E799" s="16">
        <f>IF(Data!F1875="failed",Data!N1875,"")</f>
        <v>2</v>
      </c>
    </row>
    <row r="800" spans="1:5" x14ac:dyDescent="0.25">
      <c r="A800" s="16">
        <f>IF(Data!F1760="successful",Data!A1760,"")</f>
        <v>1758</v>
      </c>
      <c r="B800" s="16">
        <f>IF(Data!F1760="successful",Data!N1760,"")</f>
        <v>27</v>
      </c>
      <c r="D800" s="16">
        <f>IF(Data!F1876="failed",Data!A1876,"")</f>
        <v>1874</v>
      </c>
      <c r="E800" s="16">
        <f>IF(Data!F1876="failed",Data!N1876,"")</f>
        <v>2</v>
      </c>
    </row>
    <row r="801" spans="1:5" x14ac:dyDescent="0.25">
      <c r="A801" s="16">
        <f>IF(Data!F1761="successful",Data!A1761,"")</f>
        <v>1759</v>
      </c>
      <c r="B801" s="16">
        <f>IF(Data!F1761="successful",Data!N1761,"")</f>
        <v>49</v>
      </c>
      <c r="D801" s="16">
        <f>IF(Data!F1877="failed",Data!A1877,"")</f>
        <v>1875</v>
      </c>
      <c r="E801" s="16">
        <f>IF(Data!F1877="failed",Data!N1877,"")</f>
        <v>3</v>
      </c>
    </row>
    <row r="802" spans="1:5" x14ac:dyDescent="0.25">
      <c r="A802" s="16">
        <f>IF(Data!F1762="successful",Data!A1762,"")</f>
        <v>1760</v>
      </c>
      <c r="B802" s="16">
        <f>IF(Data!F1762="successful",Data!N1762,"")</f>
        <v>102</v>
      </c>
      <c r="D802" s="16">
        <f>IF(Data!F1878="failed",Data!A1878,"")</f>
        <v>1876</v>
      </c>
      <c r="E802" s="16">
        <f>IF(Data!F1878="failed",Data!N1878,"")</f>
        <v>0</v>
      </c>
    </row>
    <row r="803" spans="1:5" x14ac:dyDescent="0.25">
      <c r="A803" s="16">
        <f>IF(Data!F1763="successful",Data!A1763,"")</f>
        <v>1761</v>
      </c>
      <c r="B803" s="16">
        <f>IF(Data!F1763="successful",Data!N1763,"")</f>
        <v>3</v>
      </c>
      <c r="D803" s="16">
        <f>IF(Data!F1879="failed",Data!A1879,"")</f>
        <v>1877</v>
      </c>
      <c r="E803" s="16">
        <f>IF(Data!F1879="failed",Data!N1879,"")</f>
        <v>0</v>
      </c>
    </row>
    <row r="804" spans="1:5" x14ac:dyDescent="0.25">
      <c r="A804" s="16">
        <f>IF(Data!F1764="successful",Data!A1764,"")</f>
        <v>1762</v>
      </c>
      <c r="B804" s="16">
        <f>IF(Data!F1764="successful",Data!N1764,"")</f>
        <v>25</v>
      </c>
      <c r="D804" s="16">
        <f>IF(Data!F1880="failed",Data!A1880,"")</f>
        <v>1878</v>
      </c>
      <c r="E804" s="16">
        <f>IF(Data!F1880="failed",Data!N1880,"")</f>
        <v>0</v>
      </c>
    </row>
    <row r="805" spans="1:5" x14ac:dyDescent="0.25">
      <c r="A805" s="16">
        <f>IF(Data!F1765="successful",Data!A1765,"")</f>
        <v>1763</v>
      </c>
      <c r="B805" s="16">
        <f>IF(Data!F1765="successful",Data!N1765,"")</f>
        <v>118</v>
      </c>
      <c r="D805" s="16">
        <f>IF(Data!F1881="failed",Data!A1881,"")</f>
        <v>1879</v>
      </c>
      <c r="E805" s="16">
        <f>IF(Data!F1881="failed",Data!N1881,"")</f>
        <v>2</v>
      </c>
    </row>
    <row r="806" spans="1:5" x14ac:dyDescent="0.25">
      <c r="A806" s="16">
        <f>IF(Data!F1823="successful",Data!A1823,"")</f>
        <v>1821</v>
      </c>
      <c r="B806" s="16">
        <f>IF(Data!F1823="successful",Data!N1823,"")</f>
        <v>57</v>
      </c>
      <c r="D806" s="16">
        <f>IF(Data!F1882="failed",Data!A1882,"")</f>
        <v>1880</v>
      </c>
      <c r="E806" s="16">
        <f>IF(Data!F1882="failed",Data!N1882,"")</f>
        <v>24</v>
      </c>
    </row>
    <row r="807" spans="1:5" x14ac:dyDescent="0.25">
      <c r="A807" s="16">
        <f>IF(Data!F1824="successful",Data!A1824,"")</f>
        <v>1822</v>
      </c>
      <c r="B807" s="16">
        <f>IF(Data!F1824="successful",Data!N1824,"")</f>
        <v>11</v>
      </c>
      <c r="D807" s="16">
        <f>IF(Data!F1903="failed",Data!A1903,"")</f>
        <v>1901</v>
      </c>
      <c r="E807" s="16">
        <f>IF(Data!F1903="failed",Data!N1903,"")</f>
        <v>25</v>
      </c>
    </row>
    <row r="808" spans="1:5" x14ac:dyDescent="0.25">
      <c r="A808" s="16">
        <f>IF(Data!F1825="successful",Data!A1825,"")</f>
        <v>1823</v>
      </c>
      <c r="B808" s="16">
        <f>IF(Data!F1825="successful",Data!N1825,"")</f>
        <v>33</v>
      </c>
      <c r="D808" s="16">
        <f>IF(Data!F1904="failed",Data!A1904,"")</f>
        <v>1902</v>
      </c>
      <c r="E808" s="16">
        <f>IF(Data!F1904="failed",Data!N1904,"")</f>
        <v>3</v>
      </c>
    </row>
    <row r="809" spans="1:5" x14ac:dyDescent="0.25">
      <c r="A809" s="16">
        <f>IF(Data!F1826="successful",Data!A1826,"")</f>
        <v>1824</v>
      </c>
      <c r="B809" s="16">
        <f>IF(Data!F1826="successful",Data!N1826,"")</f>
        <v>40</v>
      </c>
      <c r="D809" s="16">
        <f>IF(Data!F1905="failed",Data!A1905,"")</f>
        <v>1903</v>
      </c>
      <c r="E809" s="16">
        <f>IF(Data!F1905="failed",Data!N1905,"")</f>
        <v>41</v>
      </c>
    </row>
    <row r="810" spans="1:5" x14ac:dyDescent="0.25">
      <c r="A810" s="16">
        <f>IF(Data!F1827="successful",Data!A1827,"")</f>
        <v>1825</v>
      </c>
      <c r="B810" s="16">
        <f>IF(Data!F1827="successful",Data!N1827,"")</f>
        <v>50</v>
      </c>
      <c r="D810" s="16">
        <f>IF(Data!F1906="failed",Data!A1906,"")</f>
        <v>1904</v>
      </c>
      <c r="E810" s="16">
        <f>IF(Data!F1906="failed",Data!N1906,"")</f>
        <v>2</v>
      </c>
    </row>
    <row r="811" spans="1:5" x14ac:dyDescent="0.25">
      <c r="A811" s="16">
        <f>IF(Data!F1828="successful",Data!A1828,"")</f>
        <v>1826</v>
      </c>
      <c r="B811" s="16">
        <f>IF(Data!F1828="successful",Data!N1828,"")</f>
        <v>38</v>
      </c>
      <c r="D811" s="16">
        <f>IF(Data!F1907="failed",Data!A1907,"")</f>
        <v>1905</v>
      </c>
      <c r="E811" s="16">
        <f>IF(Data!F1907="failed",Data!N1907,"")</f>
        <v>4</v>
      </c>
    </row>
    <row r="812" spans="1:5" x14ac:dyDescent="0.25">
      <c r="A812" s="16">
        <f>IF(Data!F1829="successful",Data!A1829,"")</f>
        <v>1827</v>
      </c>
      <c r="B812" s="16">
        <f>IF(Data!F1829="successful",Data!N1829,"")</f>
        <v>96</v>
      </c>
      <c r="D812" s="16">
        <f>IF(Data!F1908="failed",Data!A1908,"")</f>
        <v>1906</v>
      </c>
      <c r="E812" s="16">
        <f>IF(Data!F1908="failed",Data!N1908,"")</f>
        <v>99</v>
      </c>
    </row>
    <row r="813" spans="1:5" x14ac:dyDescent="0.25">
      <c r="A813" s="16">
        <f>IF(Data!F1830="successful",Data!A1830,"")</f>
        <v>1828</v>
      </c>
      <c r="B813" s="16">
        <f>IF(Data!F1830="successful",Data!N1830,"")</f>
        <v>48</v>
      </c>
      <c r="D813" s="16">
        <f>IF(Data!F1909="failed",Data!A1909,"")</f>
        <v>1907</v>
      </c>
      <c r="E813" s="16">
        <f>IF(Data!F1909="failed",Data!N1909,"")</f>
        <v>4</v>
      </c>
    </row>
    <row r="814" spans="1:5" x14ac:dyDescent="0.25">
      <c r="A814" s="16">
        <f>IF(Data!F1831="successful",Data!A1831,"")</f>
        <v>1829</v>
      </c>
      <c r="B814" s="16">
        <f>IF(Data!F1831="successful",Data!N1831,"")</f>
        <v>33</v>
      </c>
      <c r="D814" s="16">
        <f>IF(Data!F1910="failed",Data!A1910,"")</f>
        <v>1908</v>
      </c>
      <c r="E814" s="16">
        <f>IF(Data!F1910="failed",Data!N1910,"")</f>
        <v>4</v>
      </c>
    </row>
    <row r="815" spans="1:5" x14ac:dyDescent="0.25">
      <c r="A815" s="16">
        <f>IF(Data!F1832="successful",Data!A1832,"")</f>
        <v>1830</v>
      </c>
      <c r="B815" s="16">
        <f>IF(Data!F1832="successful",Data!N1832,"")</f>
        <v>226</v>
      </c>
      <c r="D815" s="16">
        <f>IF(Data!F1911="failed",Data!A1911,"")</f>
        <v>1909</v>
      </c>
      <c r="E815" s="16">
        <f>IF(Data!F1911="failed",Data!N1911,"")</f>
        <v>38</v>
      </c>
    </row>
    <row r="816" spans="1:5" x14ac:dyDescent="0.25">
      <c r="A816" s="16">
        <f>IF(Data!F1833="successful",Data!A1833,"")</f>
        <v>1831</v>
      </c>
      <c r="B816" s="16">
        <f>IF(Data!F1833="successful",Data!N1833,"")</f>
        <v>14</v>
      </c>
      <c r="D816" s="16">
        <f>IF(Data!F1912="failed",Data!A1912,"")</f>
        <v>1910</v>
      </c>
      <c r="E816" s="16">
        <f>IF(Data!F1912="failed",Data!N1912,"")</f>
        <v>285</v>
      </c>
    </row>
    <row r="817" spans="1:5" x14ac:dyDescent="0.25">
      <c r="A817" s="16">
        <f>IF(Data!F1834="successful",Data!A1834,"")</f>
        <v>1832</v>
      </c>
      <c r="B817" s="16">
        <f>IF(Data!F1834="successful",Data!N1834,"")</f>
        <v>20</v>
      </c>
      <c r="D817" s="16">
        <f>IF(Data!F1913="failed",Data!A1913,"")</f>
        <v>1911</v>
      </c>
      <c r="E817" s="16">
        <f>IF(Data!F1913="failed",Data!N1913,"")</f>
        <v>1</v>
      </c>
    </row>
    <row r="818" spans="1:5" x14ac:dyDescent="0.25">
      <c r="A818" s="16">
        <f>IF(Data!F1835="successful",Data!A1835,"")</f>
        <v>1833</v>
      </c>
      <c r="B818" s="16">
        <f>IF(Data!F1835="successful",Data!N1835,"")</f>
        <v>25</v>
      </c>
      <c r="D818" s="16">
        <f>IF(Data!F1914="failed",Data!A1914,"")</f>
        <v>1912</v>
      </c>
      <c r="E818" s="16">
        <f>IF(Data!F1914="failed",Data!N1914,"")</f>
        <v>42</v>
      </c>
    </row>
    <row r="819" spans="1:5" x14ac:dyDescent="0.25">
      <c r="A819" s="16">
        <f>IF(Data!F1836="successful",Data!A1836,"")</f>
        <v>1834</v>
      </c>
      <c r="B819" s="16">
        <f>IF(Data!F1836="successful",Data!N1836,"")</f>
        <v>90</v>
      </c>
      <c r="D819" s="16">
        <f>IF(Data!F1915="failed",Data!A1915,"")</f>
        <v>1913</v>
      </c>
      <c r="E819" s="16">
        <f>IF(Data!F1915="failed",Data!N1915,"")</f>
        <v>26</v>
      </c>
    </row>
    <row r="820" spans="1:5" x14ac:dyDescent="0.25">
      <c r="A820" s="16">
        <f>IF(Data!F1837="successful",Data!A1837,"")</f>
        <v>1835</v>
      </c>
      <c r="B820" s="16">
        <f>IF(Data!F1837="successful",Data!N1837,"")</f>
        <v>11</v>
      </c>
      <c r="D820" s="16">
        <f>IF(Data!F1916="failed",Data!A1916,"")</f>
        <v>1914</v>
      </c>
      <c r="E820" s="16">
        <f>IF(Data!F1916="failed",Data!N1916,"")</f>
        <v>2</v>
      </c>
    </row>
    <row r="821" spans="1:5" x14ac:dyDescent="0.25">
      <c r="A821" s="16">
        <f>IF(Data!F1838="successful",Data!A1838,"")</f>
        <v>1836</v>
      </c>
      <c r="B821" s="16">
        <f>IF(Data!F1838="successful",Data!N1838,"")</f>
        <v>55</v>
      </c>
      <c r="D821" s="16">
        <f>IF(Data!F1917="failed",Data!A1917,"")</f>
        <v>1915</v>
      </c>
      <c r="E821" s="16">
        <f>IF(Data!F1917="failed",Data!N1917,"")</f>
        <v>4</v>
      </c>
    </row>
    <row r="822" spans="1:5" x14ac:dyDescent="0.25">
      <c r="A822" s="16">
        <f>IF(Data!F1839="successful",Data!A1839,"")</f>
        <v>1837</v>
      </c>
      <c r="B822" s="16">
        <f>IF(Data!F1839="successful",Data!N1839,"")</f>
        <v>30</v>
      </c>
      <c r="D822" s="16">
        <f>IF(Data!F1918="failed",Data!A1918,"")</f>
        <v>1916</v>
      </c>
      <c r="E822" s="16">
        <f>IF(Data!F1918="failed",Data!N1918,"")</f>
        <v>6</v>
      </c>
    </row>
    <row r="823" spans="1:5" x14ac:dyDescent="0.25">
      <c r="A823" s="16">
        <f>IF(Data!F1840="successful",Data!A1840,"")</f>
        <v>1838</v>
      </c>
      <c r="B823" s="16">
        <f>IF(Data!F1840="successful",Data!N1840,"")</f>
        <v>28</v>
      </c>
      <c r="D823" s="16">
        <f>IF(Data!F1919="failed",Data!A1919,"")</f>
        <v>1917</v>
      </c>
      <c r="E823" s="16">
        <f>IF(Data!F1919="failed",Data!N1919,"")</f>
        <v>70</v>
      </c>
    </row>
    <row r="824" spans="1:5" x14ac:dyDescent="0.25">
      <c r="A824" s="16">
        <f>IF(Data!F1841="successful",Data!A1841,"")</f>
        <v>1839</v>
      </c>
      <c r="B824" s="16">
        <f>IF(Data!F1841="successful",Data!N1841,"")</f>
        <v>45</v>
      </c>
      <c r="D824" s="16">
        <f>IF(Data!F1920="failed",Data!A1920,"")</f>
        <v>1918</v>
      </c>
      <c r="E824" s="16">
        <f>IF(Data!F1920="failed",Data!N1920,"")</f>
        <v>9</v>
      </c>
    </row>
    <row r="825" spans="1:5" x14ac:dyDescent="0.25">
      <c r="A825" s="16">
        <f>IF(Data!F1842="successful",Data!A1842,"")</f>
        <v>1840</v>
      </c>
      <c r="B825" s="16">
        <f>IF(Data!F1842="successful",Data!N1842,"")</f>
        <v>13</v>
      </c>
      <c r="D825" s="16">
        <f>IF(Data!F1921="failed",Data!A1921,"")</f>
        <v>1919</v>
      </c>
      <c r="E825" s="16">
        <f>IF(Data!F1921="failed",Data!N1921,"")</f>
        <v>8</v>
      </c>
    </row>
    <row r="826" spans="1:5" x14ac:dyDescent="0.25">
      <c r="A826" s="16">
        <f>IF(Data!F1843="successful",Data!A1843,"")</f>
        <v>1841</v>
      </c>
      <c r="B826" s="16">
        <f>IF(Data!F1843="successful",Data!N1843,"")</f>
        <v>40</v>
      </c>
      <c r="D826" s="16">
        <f>IF(Data!F1922="failed",Data!A1922,"")</f>
        <v>1920</v>
      </c>
      <c r="E826" s="16">
        <f>IF(Data!F1922="failed",Data!N1922,"")</f>
        <v>105</v>
      </c>
    </row>
    <row r="827" spans="1:5" x14ac:dyDescent="0.25">
      <c r="A827" s="16">
        <f>IF(Data!F1844="successful",Data!A1844,"")</f>
        <v>1842</v>
      </c>
      <c r="B827" s="16">
        <f>IF(Data!F1844="successful",Data!N1844,"")</f>
        <v>21</v>
      </c>
      <c r="D827" s="16">
        <f>IF(Data!F1983="failed",Data!A1983,"")</f>
        <v>1981</v>
      </c>
      <c r="E827" s="16">
        <f>IF(Data!F1983="failed",Data!N1983,"")</f>
        <v>12</v>
      </c>
    </row>
    <row r="828" spans="1:5" x14ac:dyDescent="0.25">
      <c r="A828" s="16">
        <f>IF(Data!F1845="successful",Data!A1845,"")</f>
        <v>1843</v>
      </c>
      <c r="B828" s="16">
        <f>IF(Data!F1845="successful",Data!N1845,"")</f>
        <v>134</v>
      </c>
      <c r="D828" s="16">
        <f>IF(Data!F1984="failed",Data!A1984,"")</f>
        <v>1982</v>
      </c>
      <c r="E828" s="16">
        <f>IF(Data!F1984="failed",Data!N1984,"")</f>
        <v>0</v>
      </c>
    </row>
    <row r="829" spans="1:5" x14ac:dyDescent="0.25">
      <c r="A829" s="16">
        <f>IF(Data!F1846="successful",Data!A1846,"")</f>
        <v>1844</v>
      </c>
      <c r="B829" s="16">
        <f>IF(Data!F1846="successful",Data!N1846,"")</f>
        <v>20</v>
      </c>
      <c r="D829" s="16">
        <f>IF(Data!F1985="failed",Data!A1985,"")</f>
        <v>1983</v>
      </c>
      <c r="E829" s="16">
        <f>IF(Data!F1985="failed",Data!N1985,"")</f>
        <v>16</v>
      </c>
    </row>
    <row r="830" spans="1:5" x14ac:dyDescent="0.25">
      <c r="A830" s="16">
        <f>IF(Data!F1847="successful",Data!A1847,"")</f>
        <v>1845</v>
      </c>
      <c r="B830" s="16">
        <f>IF(Data!F1847="successful",Data!N1847,"")</f>
        <v>19</v>
      </c>
      <c r="D830" s="16">
        <f>IF(Data!F1986="failed",Data!A1986,"")</f>
        <v>1984</v>
      </c>
      <c r="E830" s="16">
        <f>IF(Data!F1986="failed",Data!N1986,"")</f>
        <v>7</v>
      </c>
    </row>
    <row r="831" spans="1:5" x14ac:dyDescent="0.25">
      <c r="A831" s="16">
        <f>IF(Data!F1848="successful",Data!A1848,"")</f>
        <v>1846</v>
      </c>
      <c r="B831" s="16">
        <f>IF(Data!F1848="successful",Data!N1848,"")</f>
        <v>209</v>
      </c>
      <c r="D831" s="16">
        <f>IF(Data!F1987="failed",Data!A1987,"")</f>
        <v>1985</v>
      </c>
      <c r="E831" s="16">
        <f>IF(Data!F1987="failed",Data!N1987,"")</f>
        <v>4</v>
      </c>
    </row>
    <row r="832" spans="1:5" x14ac:dyDescent="0.25">
      <c r="A832" s="16">
        <f>IF(Data!F1849="successful",Data!A1849,"")</f>
        <v>1847</v>
      </c>
      <c r="B832" s="16">
        <f>IF(Data!F1849="successful",Data!N1849,"")</f>
        <v>38</v>
      </c>
      <c r="D832" s="16">
        <f>IF(Data!F1988="failed",Data!A1988,"")</f>
        <v>1986</v>
      </c>
      <c r="E832" s="16">
        <f>IF(Data!F1988="failed",Data!N1988,"")</f>
        <v>1</v>
      </c>
    </row>
    <row r="833" spans="1:5" x14ac:dyDescent="0.25">
      <c r="A833" s="16">
        <f>IF(Data!F1850="successful",Data!A1850,"")</f>
        <v>1848</v>
      </c>
      <c r="B833" s="16">
        <f>IF(Data!F1850="successful",Data!N1850,"")</f>
        <v>24</v>
      </c>
      <c r="D833" s="16">
        <f>IF(Data!F1989="failed",Data!A1989,"")</f>
        <v>1987</v>
      </c>
      <c r="E833" s="16">
        <f>IF(Data!F1989="failed",Data!N1989,"")</f>
        <v>28</v>
      </c>
    </row>
    <row r="834" spans="1:5" x14ac:dyDescent="0.25">
      <c r="A834" s="16">
        <f>IF(Data!F1851="successful",Data!A1851,"")</f>
        <v>1849</v>
      </c>
      <c r="B834" s="16">
        <f>IF(Data!F1851="successful",Data!N1851,"")</f>
        <v>8</v>
      </c>
      <c r="D834" s="16">
        <f>IF(Data!F1990="failed",Data!A1990,"")</f>
        <v>1988</v>
      </c>
      <c r="E834" s="16">
        <f>IF(Data!F1990="failed",Data!N1990,"")</f>
        <v>1</v>
      </c>
    </row>
    <row r="835" spans="1:5" x14ac:dyDescent="0.25">
      <c r="A835" s="16">
        <f>IF(Data!F1852="successful",Data!A1852,"")</f>
        <v>1850</v>
      </c>
      <c r="B835" s="16">
        <f>IF(Data!F1852="successful",Data!N1852,"")</f>
        <v>179</v>
      </c>
      <c r="D835" s="16">
        <f>IF(Data!F1991="failed",Data!A1991,"")</f>
        <v>1989</v>
      </c>
      <c r="E835" s="16">
        <f>IF(Data!F1991="failed",Data!N1991,"")</f>
        <v>1</v>
      </c>
    </row>
    <row r="836" spans="1:5" x14ac:dyDescent="0.25">
      <c r="A836" s="16">
        <f>IF(Data!F1853="successful",Data!A1853,"")</f>
        <v>1851</v>
      </c>
      <c r="B836" s="16">
        <f>IF(Data!F1853="successful",Data!N1853,"")</f>
        <v>26</v>
      </c>
      <c r="D836" s="16">
        <f>IF(Data!F1992="failed",Data!A1992,"")</f>
        <v>1990</v>
      </c>
      <c r="E836" s="16">
        <f>IF(Data!F1992="failed",Data!N1992,"")</f>
        <v>5</v>
      </c>
    </row>
    <row r="837" spans="1:5" x14ac:dyDescent="0.25">
      <c r="A837" s="16">
        <f>IF(Data!F1854="successful",Data!A1854,"")</f>
        <v>1852</v>
      </c>
      <c r="B837" s="16">
        <f>IF(Data!F1854="successful",Data!N1854,"")</f>
        <v>131</v>
      </c>
      <c r="D837" s="16">
        <f>IF(Data!F1993="failed",Data!A1993,"")</f>
        <v>1991</v>
      </c>
      <c r="E837" s="16">
        <f>IF(Data!F1993="failed",Data!N1993,"")</f>
        <v>3</v>
      </c>
    </row>
    <row r="838" spans="1:5" x14ac:dyDescent="0.25">
      <c r="A838" s="16">
        <f>IF(Data!F1855="successful",Data!A1855,"")</f>
        <v>1853</v>
      </c>
      <c r="B838" s="16">
        <f>IF(Data!F1855="successful",Data!N1855,"")</f>
        <v>14</v>
      </c>
      <c r="D838" s="16">
        <f>IF(Data!F1994="failed",Data!A1994,"")</f>
        <v>1992</v>
      </c>
      <c r="E838" s="16">
        <f>IF(Data!F1994="failed",Data!N1994,"")</f>
        <v>2</v>
      </c>
    </row>
    <row r="839" spans="1:5" x14ac:dyDescent="0.25">
      <c r="A839" s="16">
        <f>IF(Data!F1856="successful",Data!A1856,"")</f>
        <v>1854</v>
      </c>
      <c r="B839" s="16">
        <f>IF(Data!F1856="successful",Data!N1856,"")</f>
        <v>174</v>
      </c>
      <c r="D839" s="16">
        <f>IF(Data!F1995="failed",Data!A1995,"")</f>
        <v>1993</v>
      </c>
      <c r="E839" s="16">
        <f>IF(Data!F1995="failed",Data!N1995,"")</f>
        <v>0</v>
      </c>
    </row>
    <row r="840" spans="1:5" x14ac:dyDescent="0.25">
      <c r="A840" s="16">
        <f>IF(Data!F1857="successful",Data!A1857,"")</f>
        <v>1855</v>
      </c>
      <c r="B840" s="16">
        <f>IF(Data!F1857="successful",Data!N1857,"")</f>
        <v>191</v>
      </c>
      <c r="D840" s="16">
        <f>IF(Data!F1996="failed",Data!A1996,"")</f>
        <v>1994</v>
      </c>
      <c r="E840" s="16">
        <f>IF(Data!F1996="failed",Data!N1996,"")</f>
        <v>0</v>
      </c>
    </row>
    <row r="841" spans="1:5" x14ac:dyDescent="0.25">
      <c r="A841" s="16">
        <f>IF(Data!F1858="successful",Data!A1858,"")</f>
        <v>1856</v>
      </c>
      <c r="B841" s="16">
        <f>IF(Data!F1858="successful",Data!N1858,"")</f>
        <v>38</v>
      </c>
      <c r="D841" s="16">
        <f>IF(Data!F1997="failed",Data!A1997,"")</f>
        <v>1995</v>
      </c>
      <c r="E841" s="16">
        <f>IF(Data!F1997="failed",Data!N1997,"")</f>
        <v>3</v>
      </c>
    </row>
    <row r="842" spans="1:5" x14ac:dyDescent="0.25">
      <c r="A842" s="16">
        <f>IF(Data!F1859="successful",Data!A1859,"")</f>
        <v>1857</v>
      </c>
      <c r="B842" s="16">
        <f>IF(Data!F1859="successful",Data!N1859,"")</f>
        <v>22</v>
      </c>
      <c r="D842" s="16">
        <f>IF(Data!F1998="failed",Data!A1998,"")</f>
        <v>1996</v>
      </c>
      <c r="E842" s="16">
        <f>IF(Data!F1998="failed",Data!N1998,"")</f>
        <v>0</v>
      </c>
    </row>
    <row r="843" spans="1:5" x14ac:dyDescent="0.25">
      <c r="A843" s="16">
        <f>IF(Data!F1860="successful",Data!A1860,"")</f>
        <v>1858</v>
      </c>
      <c r="B843" s="16">
        <f>IF(Data!F1860="successful",Data!N1860,"")</f>
        <v>149</v>
      </c>
      <c r="D843" s="16">
        <f>IF(Data!F1999="failed",Data!A1999,"")</f>
        <v>1997</v>
      </c>
      <c r="E843" s="16">
        <f>IF(Data!F1999="failed",Data!N1999,"")</f>
        <v>0</v>
      </c>
    </row>
    <row r="844" spans="1:5" x14ac:dyDescent="0.25">
      <c r="A844" s="16">
        <f>IF(Data!F1861="successful",Data!A1861,"")</f>
        <v>1859</v>
      </c>
      <c r="B844" s="16">
        <f>IF(Data!F1861="successful",Data!N1861,"")</f>
        <v>56</v>
      </c>
      <c r="D844" s="16">
        <f>IF(Data!F2000="failed",Data!A2000,"")</f>
        <v>1998</v>
      </c>
      <c r="E844" s="16">
        <f>IF(Data!F2000="failed",Data!N2000,"")</f>
        <v>3</v>
      </c>
    </row>
    <row r="845" spans="1:5" x14ac:dyDescent="0.25">
      <c r="A845" s="16">
        <f>IF(Data!F1862="successful",Data!A1862,"")</f>
        <v>1860</v>
      </c>
      <c r="B845" s="16">
        <f>IF(Data!F1862="successful",Data!N1862,"")</f>
        <v>19</v>
      </c>
      <c r="D845" s="16">
        <f>IF(Data!F2001="failed",Data!A2001,"")</f>
        <v>1999</v>
      </c>
      <c r="E845" s="16">
        <f>IF(Data!F2001="failed",Data!N2001,"")</f>
        <v>7</v>
      </c>
    </row>
    <row r="846" spans="1:5" x14ac:dyDescent="0.25">
      <c r="A846" s="16">
        <f>IF(Data!F1883="successful",Data!A1883,"")</f>
        <v>1881</v>
      </c>
      <c r="B846" s="16">
        <f>IF(Data!F1883="successful",Data!N1883,"")</f>
        <v>70</v>
      </c>
      <c r="D846" s="16">
        <f>IF(Data!F2002="failed",Data!A2002,"")</f>
        <v>2000</v>
      </c>
      <c r="E846" s="16">
        <f>IF(Data!F2002="failed",Data!N2002,"")</f>
        <v>25</v>
      </c>
    </row>
    <row r="847" spans="1:5" x14ac:dyDescent="0.25">
      <c r="A847" s="16">
        <f>IF(Data!F1884="successful",Data!A1884,"")</f>
        <v>1882</v>
      </c>
      <c r="B847" s="16">
        <f>IF(Data!F1884="successful",Data!N1884,"")</f>
        <v>81</v>
      </c>
      <c r="D847" s="16">
        <f>IF(Data!F2123="failed",Data!A2123,"")</f>
        <v>2121</v>
      </c>
      <c r="E847" s="16">
        <f>IF(Data!F2123="failed",Data!N2123,"")</f>
        <v>10</v>
      </c>
    </row>
    <row r="848" spans="1:5" x14ac:dyDescent="0.25">
      <c r="A848" s="16">
        <f>IF(Data!F1885="successful",Data!A1885,"")</f>
        <v>1883</v>
      </c>
      <c r="B848" s="16">
        <f>IF(Data!F1885="successful",Data!N1885,"")</f>
        <v>32</v>
      </c>
      <c r="D848" s="16">
        <f>IF(Data!F2124="failed",Data!A2124,"")</f>
        <v>2122</v>
      </c>
      <c r="E848" s="16">
        <f>IF(Data!F2124="failed",Data!N2124,"")</f>
        <v>3</v>
      </c>
    </row>
    <row r="849" spans="1:5" x14ac:dyDescent="0.25">
      <c r="A849" s="16">
        <f>IF(Data!F1886="successful",Data!A1886,"")</f>
        <v>1884</v>
      </c>
      <c r="B849" s="16">
        <f>IF(Data!F1886="successful",Data!N1886,"")</f>
        <v>26</v>
      </c>
      <c r="D849" s="16">
        <f>IF(Data!F2125="failed",Data!A2125,"")</f>
        <v>2123</v>
      </c>
      <c r="E849" s="16">
        <f>IF(Data!F2125="failed",Data!N2125,"")</f>
        <v>5</v>
      </c>
    </row>
    <row r="850" spans="1:5" x14ac:dyDescent="0.25">
      <c r="A850" s="16">
        <f>IF(Data!F1887="successful",Data!A1887,"")</f>
        <v>1885</v>
      </c>
      <c r="B850" s="16">
        <f>IF(Data!F1887="successful",Data!N1887,"")</f>
        <v>105</v>
      </c>
      <c r="D850" s="16">
        <f>IF(Data!F2126="failed",Data!A2126,"")</f>
        <v>2124</v>
      </c>
      <c r="E850" s="16">
        <f>IF(Data!F2126="failed",Data!N2126,"")</f>
        <v>5</v>
      </c>
    </row>
    <row r="851" spans="1:5" x14ac:dyDescent="0.25">
      <c r="A851" s="16">
        <f>IF(Data!F1888="successful",Data!A1888,"")</f>
        <v>1886</v>
      </c>
      <c r="B851" s="16">
        <f>IF(Data!F1888="successful",Data!N1888,"")</f>
        <v>29</v>
      </c>
      <c r="D851" s="16">
        <f>IF(Data!F2127="failed",Data!A2127,"")</f>
        <v>2125</v>
      </c>
      <c r="E851" s="16">
        <f>IF(Data!F2127="failed",Data!N2127,"")</f>
        <v>27</v>
      </c>
    </row>
    <row r="852" spans="1:5" x14ac:dyDescent="0.25">
      <c r="A852" s="16">
        <f>IF(Data!F1889="successful",Data!A1889,"")</f>
        <v>1887</v>
      </c>
      <c r="B852" s="16">
        <f>IF(Data!F1889="successful",Data!N1889,"")</f>
        <v>8</v>
      </c>
      <c r="D852" s="16">
        <f>IF(Data!F2128="failed",Data!A2128,"")</f>
        <v>2126</v>
      </c>
      <c r="E852" s="16">
        <f>IF(Data!F2128="failed",Data!N2128,"")</f>
        <v>2</v>
      </c>
    </row>
    <row r="853" spans="1:5" x14ac:dyDescent="0.25">
      <c r="A853" s="16">
        <f>IF(Data!F1890="successful",Data!A1890,"")</f>
        <v>1888</v>
      </c>
      <c r="B853" s="16">
        <f>IF(Data!F1890="successful",Data!N1890,"")</f>
        <v>89</v>
      </c>
      <c r="D853" s="16">
        <f>IF(Data!F2129="failed",Data!A2129,"")</f>
        <v>2127</v>
      </c>
      <c r="E853" s="16">
        <f>IF(Data!F2129="failed",Data!N2129,"")</f>
        <v>236</v>
      </c>
    </row>
    <row r="854" spans="1:5" x14ac:dyDescent="0.25">
      <c r="A854" s="16">
        <f>IF(Data!F1891="successful",Data!A1891,"")</f>
        <v>1889</v>
      </c>
      <c r="B854" s="16">
        <f>IF(Data!F1891="successful",Data!N1891,"")</f>
        <v>44</v>
      </c>
      <c r="D854" s="16">
        <f>IF(Data!F2130="failed",Data!A2130,"")</f>
        <v>2128</v>
      </c>
      <c r="E854" s="16">
        <f>IF(Data!F2130="failed",Data!N2130,"")</f>
        <v>1</v>
      </c>
    </row>
    <row r="855" spans="1:5" x14ac:dyDescent="0.25">
      <c r="A855" s="16">
        <f>IF(Data!F1892="successful",Data!A1892,"")</f>
        <v>1890</v>
      </c>
      <c r="B855" s="16">
        <f>IF(Data!F1892="successful",Data!N1892,"")</f>
        <v>246</v>
      </c>
      <c r="D855" s="16">
        <f>IF(Data!F2131="failed",Data!A2131,"")</f>
        <v>2129</v>
      </c>
      <c r="E855" s="16">
        <f>IF(Data!F2131="failed",Data!N2131,"")</f>
        <v>12</v>
      </c>
    </row>
    <row r="856" spans="1:5" x14ac:dyDescent="0.25">
      <c r="A856" s="16">
        <f>IF(Data!F1893="successful",Data!A1893,"")</f>
        <v>1891</v>
      </c>
      <c r="B856" s="16">
        <f>IF(Data!F1893="successful",Data!N1893,"")</f>
        <v>120</v>
      </c>
      <c r="D856" s="16">
        <f>IF(Data!F2132="failed",Data!A2132,"")</f>
        <v>2130</v>
      </c>
      <c r="E856" s="16">
        <f>IF(Data!F2132="failed",Data!N2132,"")</f>
        <v>4</v>
      </c>
    </row>
    <row r="857" spans="1:5" x14ac:dyDescent="0.25">
      <c r="A857" s="16">
        <f>IF(Data!F1894="successful",Data!A1894,"")</f>
        <v>1892</v>
      </c>
      <c r="B857" s="16">
        <f>IF(Data!F1894="successful",Data!N1894,"")</f>
        <v>26</v>
      </c>
      <c r="D857" s="16">
        <f>IF(Data!F2133="failed",Data!A2133,"")</f>
        <v>2131</v>
      </c>
      <c r="E857" s="16">
        <f>IF(Data!F2133="failed",Data!N2133,"")</f>
        <v>3</v>
      </c>
    </row>
    <row r="858" spans="1:5" x14ac:dyDescent="0.25">
      <c r="A858" s="16">
        <f>IF(Data!F1895="successful",Data!A1895,"")</f>
        <v>1893</v>
      </c>
      <c r="B858" s="16">
        <f>IF(Data!F1895="successful",Data!N1895,"")</f>
        <v>45</v>
      </c>
      <c r="D858" s="16">
        <f>IF(Data!F2134="failed",Data!A2134,"")</f>
        <v>2132</v>
      </c>
      <c r="E858" s="16">
        <f>IF(Data!F2134="failed",Data!N2134,"")</f>
        <v>99</v>
      </c>
    </row>
    <row r="859" spans="1:5" x14ac:dyDescent="0.25">
      <c r="A859" s="16">
        <f>IF(Data!F1896="successful",Data!A1896,"")</f>
        <v>1894</v>
      </c>
      <c r="B859" s="16">
        <f>IF(Data!F1896="successful",Data!N1896,"")</f>
        <v>20</v>
      </c>
      <c r="D859" s="16">
        <f>IF(Data!F2135="failed",Data!A2135,"")</f>
        <v>2133</v>
      </c>
      <c r="E859" s="16">
        <f>IF(Data!F2135="failed",Data!N2135,"")</f>
        <v>3</v>
      </c>
    </row>
    <row r="860" spans="1:5" x14ac:dyDescent="0.25">
      <c r="A860" s="16">
        <f>IF(Data!F1897="successful",Data!A1897,"")</f>
        <v>1895</v>
      </c>
      <c r="B860" s="16">
        <f>IF(Data!F1897="successful",Data!N1897,"")</f>
        <v>47</v>
      </c>
      <c r="D860" s="16">
        <f>IF(Data!F2136="failed",Data!A2136,"")</f>
        <v>2134</v>
      </c>
      <c r="E860" s="16">
        <f>IF(Data!F2136="failed",Data!N2136,"")</f>
        <v>3</v>
      </c>
    </row>
    <row r="861" spans="1:5" x14ac:dyDescent="0.25">
      <c r="A861" s="16">
        <f>IF(Data!F1898="successful",Data!A1898,"")</f>
        <v>1896</v>
      </c>
      <c r="B861" s="16">
        <f>IF(Data!F1898="successful",Data!N1898,"")</f>
        <v>13</v>
      </c>
      <c r="D861" s="16">
        <f>IF(Data!F2137="failed",Data!A2137,"")</f>
        <v>2135</v>
      </c>
      <c r="E861" s="16">
        <f>IF(Data!F2137="failed",Data!N2137,"")</f>
        <v>22</v>
      </c>
    </row>
    <row r="862" spans="1:5" x14ac:dyDescent="0.25">
      <c r="A862" s="16">
        <f>IF(Data!F1899="successful",Data!A1899,"")</f>
        <v>1897</v>
      </c>
      <c r="B862" s="16">
        <f>IF(Data!F1899="successful",Data!N1899,"")</f>
        <v>183</v>
      </c>
      <c r="D862" s="16">
        <f>IF(Data!F2138="failed",Data!A2138,"")</f>
        <v>2136</v>
      </c>
      <c r="E862" s="16">
        <f>IF(Data!F2138="failed",Data!N2138,"")</f>
        <v>4</v>
      </c>
    </row>
    <row r="863" spans="1:5" x14ac:dyDescent="0.25">
      <c r="A863" s="16">
        <f>IF(Data!F1900="successful",Data!A1900,"")</f>
        <v>1898</v>
      </c>
      <c r="B863" s="16">
        <f>IF(Data!F1900="successful",Data!N1900,"")</f>
        <v>21</v>
      </c>
      <c r="D863" s="16">
        <f>IF(Data!F2139="failed",Data!A2139,"")</f>
        <v>2137</v>
      </c>
      <c r="E863" s="16">
        <f>IF(Data!F2139="failed",Data!N2139,"")</f>
        <v>534</v>
      </c>
    </row>
    <row r="864" spans="1:5" x14ac:dyDescent="0.25">
      <c r="A864" s="16">
        <f>IF(Data!F1901="successful",Data!A1901,"")</f>
        <v>1899</v>
      </c>
      <c r="B864" s="16">
        <f>IF(Data!F1901="successful",Data!N1901,"")</f>
        <v>42</v>
      </c>
      <c r="D864" s="16">
        <f>IF(Data!F2140="failed",Data!A2140,"")</f>
        <v>2138</v>
      </c>
      <c r="E864" s="16">
        <f>IF(Data!F2140="failed",Data!N2140,"")</f>
        <v>12</v>
      </c>
    </row>
    <row r="865" spans="1:5" x14ac:dyDescent="0.25">
      <c r="A865" s="16">
        <f>IF(Data!F1902="successful",Data!A1902,"")</f>
        <v>1900</v>
      </c>
      <c r="B865" s="16">
        <f>IF(Data!F1902="successful",Data!N1902,"")</f>
        <v>54</v>
      </c>
      <c r="D865" s="16">
        <f>IF(Data!F2141="failed",Data!A2141,"")</f>
        <v>2139</v>
      </c>
      <c r="E865" s="16">
        <f>IF(Data!F2141="failed",Data!N2141,"")</f>
        <v>56</v>
      </c>
    </row>
    <row r="866" spans="1:5" x14ac:dyDescent="0.25">
      <c r="A866" s="16">
        <f>IF(Data!F1923="successful",Data!A1923,"")</f>
        <v>1921</v>
      </c>
      <c r="B866" s="16">
        <f>IF(Data!F1923="successful",Data!N1923,"")</f>
        <v>38</v>
      </c>
      <c r="D866" s="16">
        <f>IF(Data!F2142="failed",Data!A2142,"")</f>
        <v>2140</v>
      </c>
      <c r="E866" s="16">
        <f>IF(Data!F2142="failed",Data!N2142,"")</f>
        <v>11</v>
      </c>
    </row>
    <row r="867" spans="1:5" x14ac:dyDescent="0.25">
      <c r="A867" s="16">
        <f>IF(Data!F1924="successful",Data!A1924,"")</f>
        <v>1922</v>
      </c>
      <c r="B867" s="16">
        <f>IF(Data!F1924="successful",Data!N1924,"")</f>
        <v>64</v>
      </c>
      <c r="D867" s="16">
        <f>IF(Data!F2143="failed",Data!A2143,"")</f>
        <v>2141</v>
      </c>
      <c r="E867" s="16">
        <f>IF(Data!F2143="failed",Data!N2143,"")</f>
        <v>0</v>
      </c>
    </row>
    <row r="868" spans="1:5" x14ac:dyDescent="0.25">
      <c r="A868" s="16">
        <f>IF(Data!F1925="successful",Data!A1925,"")</f>
        <v>1923</v>
      </c>
      <c r="B868" s="16">
        <f>IF(Data!F1925="successful",Data!N1925,"")</f>
        <v>13</v>
      </c>
      <c r="D868" s="16">
        <f>IF(Data!F2144="failed",Data!A2144,"")</f>
        <v>2142</v>
      </c>
      <c r="E868" s="16">
        <f>IF(Data!F2144="failed",Data!N2144,"")</f>
        <v>12</v>
      </c>
    </row>
    <row r="869" spans="1:5" x14ac:dyDescent="0.25">
      <c r="A869" s="16">
        <f>IF(Data!F1926="successful",Data!A1926,"")</f>
        <v>1924</v>
      </c>
      <c r="B869" s="16">
        <f>IF(Data!F1926="successful",Data!N1926,"")</f>
        <v>33</v>
      </c>
      <c r="D869" s="16">
        <f>IF(Data!F2145="failed",Data!A2145,"")</f>
        <v>2143</v>
      </c>
      <c r="E869" s="16">
        <f>IF(Data!F2145="failed",Data!N2145,"")</f>
        <v>5</v>
      </c>
    </row>
    <row r="870" spans="1:5" x14ac:dyDescent="0.25">
      <c r="A870" s="16">
        <f>IF(Data!F1927="successful",Data!A1927,"")</f>
        <v>1925</v>
      </c>
      <c r="B870" s="16">
        <f>IF(Data!F1927="successful",Data!N1927,"")</f>
        <v>52</v>
      </c>
      <c r="D870" s="16">
        <f>IF(Data!F2146="failed",Data!A2146,"")</f>
        <v>2144</v>
      </c>
      <c r="E870" s="16">
        <f>IF(Data!F2146="failed",Data!N2146,"")</f>
        <v>24</v>
      </c>
    </row>
    <row r="871" spans="1:5" x14ac:dyDescent="0.25">
      <c r="A871" s="16">
        <f>IF(Data!F1928="successful",Data!A1928,"")</f>
        <v>1926</v>
      </c>
      <c r="B871" s="16">
        <f>IF(Data!F1928="successful",Data!N1928,"")</f>
        <v>107</v>
      </c>
      <c r="D871" s="16">
        <f>IF(Data!F2147="failed",Data!A2147,"")</f>
        <v>2145</v>
      </c>
      <c r="E871" s="16">
        <f>IF(Data!F2147="failed",Data!N2147,"")</f>
        <v>89</v>
      </c>
    </row>
    <row r="872" spans="1:5" x14ac:dyDescent="0.25">
      <c r="A872" s="16">
        <f>IF(Data!F1929="successful",Data!A1929,"")</f>
        <v>1927</v>
      </c>
      <c r="B872" s="16">
        <f>IF(Data!F1929="successful",Data!N1929,"")</f>
        <v>11</v>
      </c>
      <c r="D872" s="16">
        <f>IF(Data!F2148="failed",Data!A2148,"")</f>
        <v>2146</v>
      </c>
      <c r="E872" s="16">
        <f>IF(Data!F2148="failed",Data!N2148,"")</f>
        <v>1</v>
      </c>
    </row>
    <row r="873" spans="1:5" x14ac:dyDescent="0.25">
      <c r="A873" s="16">
        <f>IF(Data!F1930="successful",Data!A1930,"")</f>
        <v>1928</v>
      </c>
      <c r="B873" s="16">
        <f>IF(Data!F1930="successful",Data!N1930,"")</f>
        <v>34</v>
      </c>
      <c r="D873" s="16">
        <f>IF(Data!F2149="failed",Data!A2149,"")</f>
        <v>2147</v>
      </c>
      <c r="E873" s="16">
        <f>IF(Data!F2149="failed",Data!N2149,"")</f>
        <v>55</v>
      </c>
    </row>
    <row r="874" spans="1:5" x14ac:dyDescent="0.25">
      <c r="A874" s="16">
        <f>IF(Data!F1931="successful",Data!A1931,"")</f>
        <v>1929</v>
      </c>
      <c r="B874" s="16">
        <f>IF(Data!F1931="successful",Data!N1931,"")</f>
        <v>75</v>
      </c>
      <c r="D874" s="16">
        <f>IF(Data!F2150="failed",Data!A2150,"")</f>
        <v>2148</v>
      </c>
      <c r="E874" s="16">
        <f>IF(Data!F2150="failed",Data!N2150,"")</f>
        <v>2</v>
      </c>
    </row>
    <row r="875" spans="1:5" x14ac:dyDescent="0.25">
      <c r="A875" s="16">
        <f>IF(Data!F1932="successful",Data!A1932,"")</f>
        <v>1930</v>
      </c>
      <c r="B875" s="16">
        <f>IF(Data!F1932="successful",Data!N1932,"")</f>
        <v>26</v>
      </c>
      <c r="D875" s="16">
        <f>IF(Data!F2151="failed",Data!A2151,"")</f>
        <v>2149</v>
      </c>
      <c r="E875" s="16">
        <f>IF(Data!F2151="failed",Data!N2151,"")</f>
        <v>0</v>
      </c>
    </row>
    <row r="876" spans="1:5" x14ac:dyDescent="0.25">
      <c r="A876" s="16">
        <f>IF(Data!F1933="successful",Data!A1933,"")</f>
        <v>1931</v>
      </c>
      <c r="B876" s="16">
        <f>IF(Data!F1933="successful",Data!N1933,"")</f>
        <v>50</v>
      </c>
      <c r="D876" s="16">
        <f>IF(Data!F2152="failed",Data!A2152,"")</f>
        <v>2150</v>
      </c>
      <c r="E876" s="16">
        <f>IF(Data!F2152="failed",Data!N2152,"")</f>
        <v>4</v>
      </c>
    </row>
    <row r="877" spans="1:5" x14ac:dyDescent="0.25">
      <c r="A877" s="16">
        <f>IF(Data!F1934="successful",Data!A1934,"")</f>
        <v>1932</v>
      </c>
      <c r="B877" s="16">
        <f>IF(Data!F1934="successful",Data!N1934,"")</f>
        <v>80</v>
      </c>
      <c r="D877" s="16">
        <f>IF(Data!F2153="failed",Data!A2153,"")</f>
        <v>2151</v>
      </c>
      <c r="E877" s="16">
        <f>IF(Data!F2153="failed",Data!N2153,"")</f>
        <v>6</v>
      </c>
    </row>
    <row r="878" spans="1:5" x14ac:dyDescent="0.25">
      <c r="A878" s="16">
        <f>IF(Data!F1935="successful",Data!A1935,"")</f>
        <v>1933</v>
      </c>
      <c r="B878" s="16">
        <f>IF(Data!F1935="successful",Data!N1935,"")</f>
        <v>110</v>
      </c>
      <c r="D878" s="16">
        <f>IF(Data!F2154="failed",Data!A2154,"")</f>
        <v>2152</v>
      </c>
      <c r="E878" s="16">
        <f>IF(Data!F2154="failed",Data!N2154,"")</f>
        <v>4</v>
      </c>
    </row>
    <row r="879" spans="1:5" x14ac:dyDescent="0.25">
      <c r="A879" s="16">
        <f>IF(Data!F1936="successful",Data!A1936,"")</f>
        <v>1934</v>
      </c>
      <c r="B879" s="16">
        <f>IF(Data!F1936="successful",Data!N1936,"")</f>
        <v>77</v>
      </c>
      <c r="D879" s="16">
        <f>IF(Data!F2155="failed",Data!A2155,"")</f>
        <v>2153</v>
      </c>
      <c r="E879" s="16">
        <f>IF(Data!F2155="failed",Data!N2155,"")</f>
        <v>4</v>
      </c>
    </row>
    <row r="880" spans="1:5" x14ac:dyDescent="0.25">
      <c r="A880" s="16">
        <f>IF(Data!F1937="successful",Data!A1937,"")</f>
        <v>1935</v>
      </c>
      <c r="B880" s="16">
        <f>IF(Data!F1937="successful",Data!N1937,"")</f>
        <v>50</v>
      </c>
      <c r="D880" s="16">
        <f>IF(Data!F2156="failed",Data!A2156,"")</f>
        <v>2154</v>
      </c>
      <c r="E880" s="16">
        <f>IF(Data!F2156="failed",Data!N2156,"")</f>
        <v>2</v>
      </c>
    </row>
    <row r="881" spans="1:5" x14ac:dyDescent="0.25">
      <c r="A881" s="16">
        <f>IF(Data!F1938="successful",Data!A1938,"")</f>
        <v>1936</v>
      </c>
      <c r="B881" s="16">
        <f>IF(Data!F1938="successful",Data!N1938,"")</f>
        <v>145</v>
      </c>
      <c r="D881" s="16">
        <f>IF(Data!F2157="failed",Data!A2157,"")</f>
        <v>2155</v>
      </c>
      <c r="E881" s="16">
        <f>IF(Data!F2157="failed",Data!N2157,"")</f>
        <v>5</v>
      </c>
    </row>
    <row r="882" spans="1:5" x14ac:dyDescent="0.25">
      <c r="A882" s="16">
        <f>IF(Data!F1939="successful",Data!A1939,"")</f>
        <v>1937</v>
      </c>
      <c r="B882" s="16">
        <f>IF(Data!F1939="successful",Data!N1939,"")</f>
        <v>29</v>
      </c>
      <c r="D882" s="16">
        <f>IF(Data!F2158="failed",Data!A2158,"")</f>
        <v>2156</v>
      </c>
      <c r="E882" s="16">
        <f>IF(Data!F2158="failed",Data!N2158,"")</f>
        <v>83</v>
      </c>
    </row>
    <row r="883" spans="1:5" x14ac:dyDescent="0.25">
      <c r="A883" s="16">
        <f>IF(Data!F1940="successful",Data!A1940,"")</f>
        <v>1938</v>
      </c>
      <c r="B883" s="16">
        <f>IF(Data!F1940="successful",Data!N1940,"")</f>
        <v>114</v>
      </c>
      <c r="D883" s="16">
        <f>IF(Data!F2159="failed",Data!A2159,"")</f>
        <v>2157</v>
      </c>
      <c r="E883" s="16">
        <f>IF(Data!F2159="failed",Data!N2159,"")</f>
        <v>57</v>
      </c>
    </row>
    <row r="884" spans="1:5" x14ac:dyDescent="0.25">
      <c r="A884" s="16">
        <f>IF(Data!F1941="successful",Data!A1941,"")</f>
        <v>1939</v>
      </c>
      <c r="B884" s="16">
        <f>IF(Data!F1941="successful",Data!N1941,"")</f>
        <v>96</v>
      </c>
      <c r="D884" s="16">
        <f>IF(Data!F2160="failed",Data!A2160,"")</f>
        <v>2158</v>
      </c>
      <c r="E884" s="16">
        <f>IF(Data!F2160="failed",Data!N2160,"")</f>
        <v>311</v>
      </c>
    </row>
    <row r="885" spans="1:5" x14ac:dyDescent="0.25">
      <c r="A885" s="16">
        <f>IF(Data!F1942="successful",Data!A1942,"")</f>
        <v>1940</v>
      </c>
      <c r="B885" s="16">
        <f>IF(Data!F1942="successful",Data!N1942,"")</f>
        <v>31</v>
      </c>
      <c r="D885" s="16">
        <f>IF(Data!F2161="failed",Data!A2161,"")</f>
        <v>2159</v>
      </c>
      <c r="E885" s="16">
        <f>IF(Data!F2161="failed",Data!N2161,"")</f>
        <v>2</v>
      </c>
    </row>
    <row r="886" spans="1:5" x14ac:dyDescent="0.25">
      <c r="A886" s="16">
        <f>IF(Data!F1943="successful",Data!A1943,"")</f>
        <v>1941</v>
      </c>
      <c r="B886" s="16">
        <f>IF(Data!F1943="successful",Data!N1943,"")</f>
        <v>4883</v>
      </c>
      <c r="D886" s="16">
        <f>IF(Data!F2162="failed",Data!A2162,"")</f>
        <v>2160</v>
      </c>
      <c r="E886" s="16">
        <f>IF(Data!F2162="failed",Data!N2162,"")</f>
        <v>16</v>
      </c>
    </row>
    <row r="887" spans="1:5" x14ac:dyDescent="0.25">
      <c r="A887" s="16">
        <f>IF(Data!F1944="successful",Data!A1944,"")</f>
        <v>1942</v>
      </c>
      <c r="B887" s="16">
        <f>IF(Data!F1944="successful",Data!N1944,"")</f>
        <v>95</v>
      </c>
      <c r="D887" s="16">
        <f>IF(Data!F2403="failed",Data!A2403,"")</f>
        <v>2401</v>
      </c>
      <c r="E887" s="16">
        <f>IF(Data!F2403="failed",Data!N2403,"")</f>
        <v>9</v>
      </c>
    </row>
    <row r="888" spans="1:5" x14ac:dyDescent="0.25">
      <c r="A888" s="16">
        <f>IF(Data!F1945="successful",Data!A1945,"")</f>
        <v>1943</v>
      </c>
      <c r="B888" s="16">
        <f>IF(Data!F1945="successful",Data!N1945,"")</f>
        <v>2478</v>
      </c>
      <c r="D888" s="16">
        <f>IF(Data!F2404="failed",Data!A2404,"")</f>
        <v>2402</v>
      </c>
      <c r="E888" s="16">
        <f>IF(Data!F2404="failed",Data!N2404,"")</f>
        <v>1</v>
      </c>
    </row>
    <row r="889" spans="1:5" x14ac:dyDescent="0.25">
      <c r="A889" s="16">
        <f>IF(Data!F1946="successful",Data!A1946,"")</f>
        <v>1944</v>
      </c>
      <c r="B889" s="16">
        <f>IF(Data!F1946="successful",Data!N1946,"")</f>
        <v>1789</v>
      </c>
      <c r="D889" s="16">
        <f>IF(Data!F2405="failed",Data!A2405,"")</f>
        <v>2403</v>
      </c>
      <c r="E889" s="16">
        <f>IF(Data!F2405="failed",Data!N2405,"")</f>
        <v>12</v>
      </c>
    </row>
    <row r="890" spans="1:5" x14ac:dyDescent="0.25">
      <c r="A890" s="16">
        <f>IF(Data!F1947="successful",Data!A1947,"")</f>
        <v>1945</v>
      </c>
      <c r="B890" s="16">
        <f>IF(Data!F1947="successful",Data!N1947,"")</f>
        <v>680</v>
      </c>
      <c r="D890" s="16">
        <f>IF(Data!F2406="failed",Data!A2406,"")</f>
        <v>2404</v>
      </c>
      <c r="E890" s="16">
        <f>IF(Data!F2406="failed",Data!N2406,"")</f>
        <v>0</v>
      </c>
    </row>
    <row r="891" spans="1:5" x14ac:dyDescent="0.25">
      <c r="A891" s="16">
        <f>IF(Data!F1948="successful",Data!A1948,"")</f>
        <v>1946</v>
      </c>
      <c r="B891" s="16">
        <f>IF(Data!F1948="successful",Data!N1948,"")</f>
        <v>70</v>
      </c>
      <c r="D891" s="16">
        <f>IF(Data!F2407="failed",Data!A2407,"")</f>
        <v>2405</v>
      </c>
      <c r="E891" s="16">
        <f>IF(Data!F2407="failed",Data!N2407,"")</f>
        <v>20</v>
      </c>
    </row>
    <row r="892" spans="1:5" x14ac:dyDescent="0.25">
      <c r="A892" s="16">
        <f>IF(Data!F1949="successful",Data!A1949,"")</f>
        <v>1947</v>
      </c>
      <c r="B892" s="16">
        <f>IF(Data!F1949="successful",Data!N1949,"")</f>
        <v>23</v>
      </c>
      <c r="D892" s="16">
        <f>IF(Data!F2408="failed",Data!A2408,"")</f>
        <v>2406</v>
      </c>
      <c r="E892" s="16">
        <f>IF(Data!F2408="failed",Data!N2408,"")</f>
        <v>16</v>
      </c>
    </row>
    <row r="893" spans="1:5" x14ac:dyDescent="0.25">
      <c r="A893" s="16">
        <f>IF(Data!F1950="successful",Data!A1950,"")</f>
        <v>1948</v>
      </c>
      <c r="B893" s="16">
        <f>IF(Data!F1950="successful",Data!N1950,"")</f>
        <v>4245</v>
      </c>
      <c r="D893" s="16">
        <f>IF(Data!F2409="failed",Data!A2409,"")</f>
        <v>2407</v>
      </c>
      <c r="E893" s="16">
        <f>IF(Data!F2409="failed",Data!N2409,"")</f>
        <v>33</v>
      </c>
    </row>
    <row r="894" spans="1:5" x14ac:dyDescent="0.25">
      <c r="A894" s="16">
        <f>IF(Data!F1951="successful",Data!A1951,"")</f>
        <v>1949</v>
      </c>
      <c r="B894" s="16">
        <f>IF(Data!F1951="successful",Data!N1951,"")</f>
        <v>943</v>
      </c>
      <c r="D894" s="16">
        <f>IF(Data!F2410="failed",Data!A2410,"")</f>
        <v>2408</v>
      </c>
      <c r="E894" s="16">
        <f>IF(Data!F2410="failed",Data!N2410,"")</f>
        <v>2</v>
      </c>
    </row>
    <row r="895" spans="1:5" x14ac:dyDescent="0.25">
      <c r="A895" s="16">
        <f>IF(Data!F1952="successful",Data!A1952,"")</f>
        <v>1950</v>
      </c>
      <c r="B895" s="16">
        <f>IF(Data!F1952="successful",Data!N1952,"")</f>
        <v>1876</v>
      </c>
      <c r="D895" s="16">
        <f>IF(Data!F2411="failed",Data!A2411,"")</f>
        <v>2409</v>
      </c>
      <c r="E895" s="16">
        <f>IF(Data!F2411="failed",Data!N2411,"")</f>
        <v>6</v>
      </c>
    </row>
    <row r="896" spans="1:5" x14ac:dyDescent="0.25">
      <c r="A896" s="16">
        <f>IF(Data!F1953="successful",Data!A1953,"")</f>
        <v>1951</v>
      </c>
      <c r="B896" s="16">
        <f>IF(Data!F1953="successful",Data!N1953,"")</f>
        <v>834</v>
      </c>
      <c r="D896" s="16">
        <f>IF(Data!F2412="failed",Data!A2412,"")</f>
        <v>2410</v>
      </c>
      <c r="E896" s="16">
        <f>IF(Data!F2412="failed",Data!N2412,"")</f>
        <v>0</v>
      </c>
    </row>
    <row r="897" spans="1:5" x14ac:dyDescent="0.25">
      <c r="A897" s="16">
        <f>IF(Data!F1954="successful",Data!A1954,"")</f>
        <v>1952</v>
      </c>
      <c r="B897" s="16">
        <f>IF(Data!F1954="successful",Data!N1954,"")</f>
        <v>682</v>
      </c>
      <c r="D897" s="16">
        <f>IF(Data!F2413="failed",Data!A2413,"")</f>
        <v>2411</v>
      </c>
      <c r="E897" s="16">
        <f>IF(Data!F2413="failed",Data!N2413,"")</f>
        <v>3</v>
      </c>
    </row>
    <row r="898" spans="1:5" x14ac:dyDescent="0.25">
      <c r="A898" s="16">
        <f>IF(Data!F1955="successful",Data!A1955,"")</f>
        <v>1953</v>
      </c>
      <c r="B898" s="16">
        <f>IF(Data!F1955="successful",Data!N1955,"")</f>
        <v>147</v>
      </c>
      <c r="D898" s="16">
        <f>IF(Data!F2414="failed",Data!A2414,"")</f>
        <v>2412</v>
      </c>
      <c r="E898" s="16">
        <f>IF(Data!F2414="failed",Data!N2414,"")</f>
        <v>0</v>
      </c>
    </row>
    <row r="899" spans="1:5" x14ac:dyDescent="0.25">
      <c r="A899" s="16">
        <f>IF(Data!F1956="successful",Data!A1956,"")</f>
        <v>1954</v>
      </c>
      <c r="B899" s="16">
        <f>IF(Data!F1956="successful",Data!N1956,"")</f>
        <v>415</v>
      </c>
      <c r="D899" s="16">
        <f>IF(Data!F2415="failed",Data!A2415,"")</f>
        <v>2413</v>
      </c>
      <c r="E899" s="16">
        <f>IF(Data!F2415="failed",Data!N2415,"")</f>
        <v>3</v>
      </c>
    </row>
    <row r="900" spans="1:5" x14ac:dyDescent="0.25">
      <c r="A900" s="16">
        <f>IF(Data!F1957="successful",Data!A1957,"")</f>
        <v>1955</v>
      </c>
      <c r="B900" s="16">
        <f>IF(Data!F1957="successful",Data!N1957,"")</f>
        <v>290</v>
      </c>
      <c r="D900" s="16">
        <f>IF(Data!F2416="failed",Data!A2416,"")</f>
        <v>2414</v>
      </c>
      <c r="E900" s="16">
        <f>IF(Data!F2416="failed",Data!N2416,"")</f>
        <v>13</v>
      </c>
    </row>
    <row r="901" spans="1:5" x14ac:dyDescent="0.25">
      <c r="A901" s="16">
        <f>IF(Data!F1958="successful",Data!A1958,"")</f>
        <v>1956</v>
      </c>
      <c r="B901" s="16">
        <f>IF(Data!F1958="successful",Data!N1958,"")</f>
        <v>365</v>
      </c>
      <c r="D901" s="16">
        <f>IF(Data!F2417="failed",Data!A2417,"")</f>
        <v>2415</v>
      </c>
      <c r="E901" s="16">
        <f>IF(Data!F2417="failed",Data!N2417,"")</f>
        <v>6</v>
      </c>
    </row>
    <row r="902" spans="1:5" x14ac:dyDescent="0.25">
      <c r="A902" s="16">
        <f>IF(Data!F1959="successful",Data!A1959,"")</f>
        <v>1957</v>
      </c>
      <c r="B902" s="16">
        <f>IF(Data!F1959="successful",Data!N1959,"")</f>
        <v>660</v>
      </c>
      <c r="D902" s="16">
        <f>IF(Data!F2418="failed",Data!A2418,"")</f>
        <v>2416</v>
      </c>
      <c r="E902" s="16">
        <f>IF(Data!F2418="failed",Data!N2418,"")</f>
        <v>1</v>
      </c>
    </row>
    <row r="903" spans="1:5" x14ac:dyDescent="0.25">
      <c r="A903" s="16">
        <f>IF(Data!F1960="successful",Data!A1960,"")</f>
        <v>1958</v>
      </c>
      <c r="B903" s="16">
        <f>IF(Data!F1960="successful",Data!N1960,"")</f>
        <v>1356</v>
      </c>
      <c r="D903" s="16">
        <f>IF(Data!F2419="failed",Data!A2419,"")</f>
        <v>2417</v>
      </c>
      <c r="E903" s="16">
        <f>IF(Data!F2419="failed",Data!N2419,"")</f>
        <v>0</v>
      </c>
    </row>
    <row r="904" spans="1:5" x14ac:dyDescent="0.25">
      <c r="A904" s="16">
        <f>IF(Data!F1961="successful",Data!A1961,"")</f>
        <v>1959</v>
      </c>
      <c r="B904" s="16">
        <f>IF(Data!F1961="successful",Data!N1961,"")</f>
        <v>424</v>
      </c>
      <c r="D904" s="16">
        <f>IF(Data!F2420="failed",Data!A2420,"")</f>
        <v>2418</v>
      </c>
      <c r="E904" s="16">
        <f>IF(Data!F2420="failed",Data!N2420,"")</f>
        <v>5</v>
      </c>
    </row>
    <row r="905" spans="1:5" x14ac:dyDescent="0.25">
      <c r="A905" s="16">
        <f>IF(Data!F1962="successful",Data!A1962,"")</f>
        <v>1960</v>
      </c>
      <c r="B905" s="16">
        <f>IF(Data!F1962="successful",Data!N1962,"")</f>
        <v>33</v>
      </c>
      <c r="D905" s="16">
        <f>IF(Data!F2421="failed",Data!A2421,"")</f>
        <v>2419</v>
      </c>
      <c r="E905" s="16">
        <f>IF(Data!F2421="failed",Data!N2421,"")</f>
        <v>0</v>
      </c>
    </row>
    <row r="906" spans="1:5" x14ac:dyDescent="0.25">
      <c r="A906" s="16">
        <f>IF(Data!F1963="successful",Data!A1963,"")</f>
        <v>1961</v>
      </c>
      <c r="B906" s="16">
        <f>IF(Data!F1963="successful",Data!N1963,"")</f>
        <v>1633</v>
      </c>
      <c r="D906" s="16">
        <f>IF(Data!F2422="failed",Data!A2422,"")</f>
        <v>2420</v>
      </c>
      <c r="E906" s="16">
        <f>IF(Data!F2422="failed",Data!N2422,"")</f>
        <v>36</v>
      </c>
    </row>
    <row r="907" spans="1:5" x14ac:dyDescent="0.25">
      <c r="A907" s="16">
        <f>IF(Data!F1964="successful",Data!A1964,"")</f>
        <v>1962</v>
      </c>
      <c r="B907" s="16">
        <f>IF(Data!F1964="successful",Data!N1964,"")</f>
        <v>306</v>
      </c>
      <c r="D907" s="16">
        <f>IF(Data!F2423="failed",Data!A2423,"")</f>
        <v>2421</v>
      </c>
      <c r="E907" s="16">
        <f>IF(Data!F2423="failed",Data!N2423,"")</f>
        <v>1</v>
      </c>
    </row>
    <row r="908" spans="1:5" x14ac:dyDescent="0.25">
      <c r="A908" s="16">
        <f>IF(Data!F1965="successful",Data!A1965,"")</f>
        <v>1963</v>
      </c>
      <c r="B908" s="16">
        <f>IF(Data!F1965="successful",Data!N1965,"")</f>
        <v>205</v>
      </c>
      <c r="D908" s="16">
        <f>IF(Data!F2424="failed",Data!A2424,"")</f>
        <v>2422</v>
      </c>
      <c r="E908" s="16">
        <f>IF(Data!F2424="failed",Data!N2424,"")</f>
        <v>1</v>
      </c>
    </row>
    <row r="909" spans="1:5" x14ac:dyDescent="0.25">
      <c r="A909" s="16">
        <f>IF(Data!F1966="successful",Data!A1966,"")</f>
        <v>1964</v>
      </c>
      <c r="B909" s="16">
        <f>IF(Data!F1966="successful",Data!N1966,"")</f>
        <v>1281</v>
      </c>
      <c r="D909" s="16">
        <f>IF(Data!F2425="failed",Data!A2425,"")</f>
        <v>2423</v>
      </c>
      <c r="E909" s="16">
        <f>IF(Data!F2425="failed",Data!N2425,"")</f>
        <v>1</v>
      </c>
    </row>
    <row r="910" spans="1:5" x14ac:dyDescent="0.25">
      <c r="A910" s="16">
        <f>IF(Data!F1967="successful",Data!A1967,"")</f>
        <v>1965</v>
      </c>
      <c r="B910" s="16">
        <f>IF(Data!F1967="successful",Data!N1967,"")</f>
        <v>103</v>
      </c>
      <c r="D910" s="16">
        <f>IF(Data!F2426="failed",Data!A2426,"")</f>
        <v>2424</v>
      </c>
      <c r="E910" s="16">
        <f>IF(Data!F2426="failed",Data!N2426,"")</f>
        <v>9</v>
      </c>
    </row>
    <row r="911" spans="1:5" x14ac:dyDescent="0.25">
      <c r="A911" s="16">
        <f>IF(Data!F1968="successful",Data!A1968,"")</f>
        <v>1966</v>
      </c>
      <c r="B911" s="16">
        <f>IF(Data!F1968="successful",Data!N1968,"")</f>
        <v>1513</v>
      </c>
      <c r="D911" s="16">
        <f>IF(Data!F2427="failed",Data!A2427,"")</f>
        <v>2425</v>
      </c>
      <c r="E911" s="16">
        <f>IF(Data!F2427="failed",Data!N2427,"")</f>
        <v>1</v>
      </c>
    </row>
    <row r="912" spans="1:5" x14ac:dyDescent="0.25">
      <c r="A912" s="16">
        <f>IF(Data!F1969="successful",Data!A1969,"")</f>
        <v>1967</v>
      </c>
      <c r="B912" s="16">
        <f>IF(Data!F1969="successful",Data!N1969,"")</f>
        <v>405</v>
      </c>
      <c r="D912" s="16">
        <f>IF(Data!F2428="failed",Data!A2428,"")</f>
        <v>2426</v>
      </c>
      <c r="E912" s="16">
        <f>IF(Data!F2428="failed",Data!N2428,"")</f>
        <v>0</v>
      </c>
    </row>
    <row r="913" spans="1:5" x14ac:dyDescent="0.25">
      <c r="A913" s="16">
        <f>IF(Data!F1970="successful",Data!A1970,"")</f>
        <v>1968</v>
      </c>
      <c r="B913" s="16">
        <f>IF(Data!F1970="successful",Data!N1970,"")</f>
        <v>510</v>
      </c>
      <c r="D913" s="16">
        <f>IF(Data!F2429="failed",Data!A2429,"")</f>
        <v>2427</v>
      </c>
      <c r="E913" s="16">
        <f>IF(Data!F2429="failed",Data!N2429,"")</f>
        <v>1</v>
      </c>
    </row>
    <row r="914" spans="1:5" x14ac:dyDescent="0.25">
      <c r="A914" s="16">
        <f>IF(Data!F1971="successful",Data!A1971,"")</f>
        <v>1969</v>
      </c>
      <c r="B914" s="16">
        <f>IF(Data!F1971="successful",Data!N1971,"")</f>
        <v>1887</v>
      </c>
      <c r="D914" s="16">
        <f>IF(Data!F2430="failed",Data!A2430,"")</f>
        <v>2428</v>
      </c>
      <c r="E914" s="16">
        <f>IF(Data!F2430="failed",Data!N2430,"")</f>
        <v>1</v>
      </c>
    </row>
    <row r="915" spans="1:5" x14ac:dyDescent="0.25">
      <c r="A915" s="16">
        <f>IF(Data!F1972="successful",Data!A1972,"")</f>
        <v>1970</v>
      </c>
      <c r="B915" s="16">
        <f>IF(Data!F1972="successful",Data!N1972,"")</f>
        <v>701</v>
      </c>
      <c r="D915" s="16">
        <f>IF(Data!F2431="failed",Data!A2431,"")</f>
        <v>2429</v>
      </c>
      <c r="E915" s="16">
        <f>IF(Data!F2431="failed",Data!N2431,"")</f>
        <v>4</v>
      </c>
    </row>
    <row r="916" spans="1:5" x14ac:dyDescent="0.25">
      <c r="A916" s="16">
        <f>IF(Data!F1973="successful",Data!A1973,"")</f>
        <v>1971</v>
      </c>
      <c r="B916" s="16">
        <f>IF(Data!F1973="successful",Data!N1973,"")</f>
        <v>3863</v>
      </c>
      <c r="D916" s="16">
        <f>IF(Data!F2432="failed",Data!A2432,"")</f>
        <v>2430</v>
      </c>
      <c r="E916" s="16">
        <f>IF(Data!F2432="failed",Data!N2432,"")</f>
        <v>2</v>
      </c>
    </row>
    <row r="917" spans="1:5" x14ac:dyDescent="0.25">
      <c r="A917" s="16">
        <f>IF(Data!F1974="successful",Data!A1974,"")</f>
        <v>1972</v>
      </c>
      <c r="B917" s="16">
        <f>IF(Data!F1974="successful",Data!N1974,"")</f>
        <v>238</v>
      </c>
      <c r="D917" s="16">
        <f>IF(Data!F2433="failed",Data!A2433,"")</f>
        <v>2431</v>
      </c>
      <c r="E917" s="16">
        <f>IF(Data!F2433="failed",Data!N2433,"")</f>
        <v>2</v>
      </c>
    </row>
    <row r="918" spans="1:5" x14ac:dyDescent="0.25">
      <c r="A918" s="16">
        <f>IF(Data!F1975="successful",Data!A1975,"")</f>
        <v>1973</v>
      </c>
      <c r="B918" s="16">
        <f>IF(Data!F1975="successful",Data!N1975,"")</f>
        <v>2051</v>
      </c>
      <c r="D918" s="16">
        <f>IF(Data!F2434="failed",Data!A2434,"")</f>
        <v>2432</v>
      </c>
      <c r="E918" s="16">
        <f>IF(Data!F2434="failed",Data!N2434,"")</f>
        <v>2</v>
      </c>
    </row>
    <row r="919" spans="1:5" x14ac:dyDescent="0.25">
      <c r="A919" s="16">
        <f>IF(Data!F1976="successful",Data!A1976,"")</f>
        <v>1974</v>
      </c>
      <c r="B919" s="16">
        <f>IF(Data!F1976="successful",Data!N1976,"")</f>
        <v>402</v>
      </c>
      <c r="D919" s="16">
        <f>IF(Data!F2435="failed",Data!A2435,"")</f>
        <v>2433</v>
      </c>
      <c r="E919" s="16">
        <f>IF(Data!F2435="failed",Data!N2435,"")</f>
        <v>0</v>
      </c>
    </row>
    <row r="920" spans="1:5" x14ac:dyDescent="0.25">
      <c r="A920" s="16">
        <f>IF(Data!F1977="successful",Data!A1977,"")</f>
        <v>1975</v>
      </c>
      <c r="B920" s="16">
        <f>IF(Data!F1977="successful",Data!N1977,"")</f>
        <v>253</v>
      </c>
      <c r="D920" s="16">
        <f>IF(Data!F2436="failed",Data!A2436,"")</f>
        <v>2434</v>
      </c>
      <c r="E920" s="16">
        <f>IF(Data!F2436="failed",Data!N2436,"")</f>
        <v>2</v>
      </c>
    </row>
    <row r="921" spans="1:5" x14ac:dyDescent="0.25">
      <c r="A921" s="16">
        <f>IF(Data!F1978="successful",Data!A1978,"")</f>
        <v>1976</v>
      </c>
      <c r="B921" s="16">
        <f>IF(Data!F1978="successful",Data!N1978,"")</f>
        <v>473</v>
      </c>
      <c r="D921" s="16">
        <f>IF(Data!F2437="failed",Data!A2437,"")</f>
        <v>2435</v>
      </c>
      <c r="E921" s="16">
        <f>IF(Data!F2437="failed",Data!N2437,"")</f>
        <v>4</v>
      </c>
    </row>
    <row r="922" spans="1:5" x14ac:dyDescent="0.25">
      <c r="A922" s="16">
        <f>IF(Data!F1979="successful",Data!A1979,"")</f>
        <v>1977</v>
      </c>
      <c r="B922" s="16">
        <f>IF(Data!F1979="successful",Data!N1979,"")</f>
        <v>821</v>
      </c>
      <c r="D922" s="16">
        <f>IF(Data!F2438="failed",Data!A2438,"")</f>
        <v>2436</v>
      </c>
      <c r="E922" s="16">
        <f>IF(Data!F2438="failed",Data!N2438,"")</f>
        <v>2</v>
      </c>
    </row>
    <row r="923" spans="1:5" x14ac:dyDescent="0.25">
      <c r="A923" s="16">
        <f>IF(Data!F1980="successful",Data!A1980,"")</f>
        <v>1978</v>
      </c>
      <c r="B923" s="16">
        <f>IF(Data!F1980="successful",Data!N1980,"")</f>
        <v>388</v>
      </c>
      <c r="D923" s="16">
        <f>IF(Data!F2439="failed",Data!A2439,"")</f>
        <v>2437</v>
      </c>
      <c r="E923" s="16">
        <f>IF(Data!F2439="failed",Data!N2439,"")</f>
        <v>0</v>
      </c>
    </row>
    <row r="924" spans="1:5" x14ac:dyDescent="0.25">
      <c r="A924" s="16">
        <f>IF(Data!F1981="successful",Data!A1981,"")</f>
        <v>1979</v>
      </c>
      <c r="B924" s="16">
        <f>IF(Data!F1981="successful",Data!N1981,"")</f>
        <v>813</v>
      </c>
      <c r="D924" s="16">
        <f>IF(Data!F2440="failed",Data!A2440,"")</f>
        <v>2438</v>
      </c>
      <c r="E924" s="16">
        <f>IF(Data!F2440="failed",Data!N2440,"")</f>
        <v>1</v>
      </c>
    </row>
    <row r="925" spans="1:5" x14ac:dyDescent="0.25">
      <c r="A925" s="16">
        <f>IF(Data!F1982="successful",Data!A1982,"")</f>
        <v>1980</v>
      </c>
      <c r="B925" s="16">
        <f>IF(Data!F1982="successful",Data!N1982,"")</f>
        <v>1945</v>
      </c>
      <c r="D925" s="16">
        <f>IF(Data!F2441="failed",Data!A2441,"")</f>
        <v>2439</v>
      </c>
      <c r="E925" s="16">
        <f>IF(Data!F2441="failed",Data!N2441,"")</f>
        <v>0</v>
      </c>
    </row>
    <row r="926" spans="1:5" x14ac:dyDescent="0.25">
      <c r="A926" s="16">
        <f>IF(Data!F2003="successful",Data!A2003,"")</f>
        <v>2001</v>
      </c>
      <c r="B926" s="16">
        <f>IF(Data!F2003="successful",Data!N2003,"")</f>
        <v>1637</v>
      </c>
      <c r="D926" s="16">
        <f>IF(Data!F2442="failed",Data!A2442,"")</f>
        <v>2440</v>
      </c>
      <c r="E926" s="16">
        <f>IF(Data!F2442="failed",Data!N2442,"")</f>
        <v>2</v>
      </c>
    </row>
    <row r="927" spans="1:5" x14ac:dyDescent="0.25">
      <c r="A927" s="16">
        <f>IF(Data!F2004="successful",Data!A2004,"")</f>
        <v>2002</v>
      </c>
      <c r="B927" s="16">
        <f>IF(Data!F2004="successful",Data!N2004,"")</f>
        <v>1375</v>
      </c>
      <c r="D927" s="16">
        <f>IF(Data!F2503="failed",Data!A2503,"")</f>
        <v>2501</v>
      </c>
      <c r="E927" s="16">
        <f>IF(Data!F2503="failed",Data!N2503,"")</f>
        <v>7</v>
      </c>
    </row>
    <row r="928" spans="1:5" x14ac:dyDescent="0.25">
      <c r="A928" s="16">
        <f>IF(Data!F2005="successful",Data!A2005,"")</f>
        <v>2003</v>
      </c>
      <c r="B928" s="16">
        <f>IF(Data!F2005="successful",Data!N2005,"")</f>
        <v>17</v>
      </c>
      <c r="D928" s="16">
        <f>IF(Data!F2504="failed",Data!A2504,"")</f>
        <v>2502</v>
      </c>
      <c r="E928" s="16">
        <f>IF(Data!F2504="failed",Data!N2504,"")</f>
        <v>5</v>
      </c>
    </row>
    <row r="929" spans="1:5" x14ac:dyDescent="0.25">
      <c r="A929" s="16">
        <f>IF(Data!F2006="successful",Data!A2006,"")</f>
        <v>2004</v>
      </c>
      <c r="B929" s="16">
        <f>IF(Data!F2006="successful",Data!N2006,"")</f>
        <v>354</v>
      </c>
      <c r="D929" s="16">
        <f>IF(Data!F2505="failed",Data!A2505,"")</f>
        <v>2503</v>
      </c>
      <c r="E929" s="16">
        <f>IF(Data!F2505="failed",Data!N2505,"")</f>
        <v>0</v>
      </c>
    </row>
    <row r="930" spans="1:5" x14ac:dyDescent="0.25">
      <c r="A930" s="16">
        <f>IF(Data!F2007="successful",Data!A2007,"")</f>
        <v>2005</v>
      </c>
      <c r="B930" s="16">
        <f>IF(Data!F2007="successful",Data!N2007,"")</f>
        <v>191</v>
      </c>
      <c r="D930" s="16">
        <f>IF(Data!F2506="failed",Data!A2506,"")</f>
        <v>2504</v>
      </c>
      <c r="E930" s="16">
        <f>IF(Data!F2506="failed",Data!N2506,"")</f>
        <v>0</v>
      </c>
    </row>
    <row r="931" spans="1:5" x14ac:dyDescent="0.25">
      <c r="A931" s="16">
        <f>IF(Data!F2008="successful",Data!A2008,"")</f>
        <v>2006</v>
      </c>
      <c r="B931" s="16">
        <f>IF(Data!F2008="successful",Data!N2008,"")</f>
        <v>303</v>
      </c>
      <c r="D931" s="16">
        <f>IF(Data!F2507="failed",Data!A2507,"")</f>
        <v>2505</v>
      </c>
      <c r="E931" s="16">
        <f>IF(Data!F2507="failed",Data!N2507,"")</f>
        <v>0</v>
      </c>
    </row>
    <row r="932" spans="1:5" x14ac:dyDescent="0.25">
      <c r="A932" s="16">
        <f>IF(Data!F2009="successful",Data!A2009,"")</f>
        <v>2007</v>
      </c>
      <c r="B932" s="16">
        <f>IF(Data!F2009="successful",Data!N2009,"")</f>
        <v>137</v>
      </c>
      <c r="D932" s="16">
        <f>IF(Data!F2508="failed",Data!A2508,"")</f>
        <v>2506</v>
      </c>
      <c r="E932" s="16">
        <f>IF(Data!F2508="failed",Data!N2508,"")</f>
        <v>2</v>
      </c>
    </row>
    <row r="933" spans="1:5" x14ac:dyDescent="0.25">
      <c r="A933" s="16">
        <f>IF(Data!F2010="successful",Data!A2010,"")</f>
        <v>2008</v>
      </c>
      <c r="B933" s="16">
        <f>IF(Data!F2010="successful",Data!N2010,"")</f>
        <v>41</v>
      </c>
      <c r="D933" s="16">
        <f>IF(Data!F2509="failed",Data!A2509,"")</f>
        <v>2507</v>
      </c>
      <c r="E933" s="16">
        <f>IF(Data!F2509="failed",Data!N2509,"")</f>
        <v>0</v>
      </c>
    </row>
    <row r="934" spans="1:5" x14ac:dyDescent="0.25">
      <c r="A934" s="16">
        <f>IF(Data!F2011="successful",Data!A2011,"")</f>
        <v>2009</v>
      </c>
      <c r="B934" s="16">
        <f>IF(Data!F2011="successful",Data!N2011,"")</f>
        <v>398</v>
      </c>
      <c r="D934" s="16">
        <f>IF(Data!F2510="failed",Data!A2510,"")</f>
        <v>2508</v>
      </c>
      <c r="E934" s="16">
        <f>IF(Data!F2510="failed",Data!N2510,"")</f>
        <v>0</v>
      </c>
    </row>
    <row r="935" spans="1:5" x14ac:dyDescent="0.25">
      <c r="A935" s="16">
        <f>IF(Data!F2012="successful",Data!A2012,"")</f>
        <v>2010</v>
      </c>
      <c r="B935" s="16">
        <f>IF(Data!F2012="successful",Data!N2012,"")</f>
        <v>1737</v>
      </c>
      <c r="D935" s="16">
        <f>IF(Data!F2511="failed",Data!A2511,"")</f>
        <v>2509</v>
      </c>
      <c r="E935" s="16">
        <f>IF(Data!F2511="failed",Data!N2511,"")</f>
        <v>28</v>
      </c>
    </row>
    <row r="936" spans="1:5" x14ac:dyDescent="0.25">
      <c r="A936" s="16">
        <f>IF(Data!F2013="successful",Data!A2013,"")</f>
        <v>2011</v>
      </c>
      <c r="B936" s="16">
        <f>IF(Data!F2013="successful",Data!N2013,"")</f>
        <v>971</v>
      </c>
      <c r="D936" s="16">
        <f>IF(Data!F2512="failed",Data!A2512,"")</f>
        <v>2510</v>
      </c>
      <c r="E936" s="16">
        <f>IF(Data!F2512="failed",Data!N2512,"")</f>
        <v>2</v>
      </c>
    </row>
    <row r="937" spans="1:5" x14ac:dyDescent="0.25">
      <c r="A937" s="16">
        <f>IF(Data!F2014="successful",Data!A2014,"")</f>
        <v>2012</v>
      </c>
      <c r="B937" s="16">
        <f>IF(Data!F2014="successful",Data!N2014,"")</f>
        <v>183</v>
      </c>
      <c r="D937" s="16">
        <f>IF(Data!F2513="failed",Data!A2513,"")</f>
        <v>2511</v>
      </c>
      <c r="E937" s="16">
        <f>IF(Data!F2513="failed",Data!N2513,"")</f>
        <v>0</v>
      </c>
    </row>
    <row r="938" spans="1:5" x14ac:dyDescent="0.25">
      <c r="A938" s="16">
        <f>IF(Data!F2015="successful",Data!A2015,"")</f>
        <v>2013</v>
      </c>
      <c r="B938" s="16">
        <f>IF(Data!F2015="successful",Data!N2015,"")</f>
        <v>4562</v>
      </c>
      <c r="D938" s="16">
        <f>IF(Data!F2514="failed",Data!A2514,"")</f>
        <v>2512</v>
      </c>
      <c r="E938" s="16">
        <f>IF(Data!F2514="failed",Data!N2514,"")</f>
        <v>0</v>
      </c>
    </row>
    <row r="939" spans="1:5" x14ac:dyDescent="0.25">
      <c r="A939" s="16">
        <f>IF(Data!F2016="successful",Data!A2016,"")</f>
        <v>2014</v>
      </c>
      <c r="B939" s="16">
        <f>IF(Data!F2016="successful",Data!N2016,"")</f>
        <v>26457</v>
      </c>
      <c r="D939" s="16">
        <f>IF(Data!F2515="failed",Data!A2515,"")</f>
        <v>2513</v>
      </c>
      <c r="E939" s="16">
        <f>IF(Data!F2515="failed",Data!N2515,"")</f>
        <v>0</v>
      </c>
    </row>
    <row r="940" spans="1:5" x14ac:dyDescent="0.25">
      <c r="A940" s="16">
        <f>IF(Data!F2017="successful",Data!A2017,"")</f>
        <v>2015</v>
      </c>
      <c r="B940" s="16">
        <f>IF(Data!F2017="successful",Data!N2017,"")</f>
        <v>162</v>
      </c>
      <c r="D940" s="16">
        <f>IF(Data!F2516="failed",Data!A2516,"")</f>
        <v>2514</v>
      </c>
      <c r="E940" s="16">
        <f>IF(Data!F2516="failed",Data!N2516,"")</f>
        <v>4</v>
      </c>
    </row>
    <row r="941" spans="1:5" x14ac:dyDescent="0.25">
      <c r="A941" s="16">
        <f>IF(Data!F2018="successful",Data!A2018,"")</f>
        <v>2016</v>
      </c>
      <c r="B941" s="16">
        <f>IF(Data!F2018="successful",Data!N2018,"")</f>
        <v>479</v>
      </c>
      <c r="D941" s="16">
        <f>IF(Data!F2517="failed",Data!A2517,"")</f>
        <v>2515</v>
      </c>
      <c r="E941" s="16">
        <f>IF(Data!F2517="failed",Data!N2517,"")</f>
        <v>12</v>
      </c>
    </row>
    <row r="942" spans="1:5" x14ac:dyDescent="0.25">
      <c r="A942" s="16">
        <f>IF(Data!F2019="successful",Data!A2019,"")</f>
        <v>2017</v>
      </c>
      <c r="B942" s="16">
        <f>IF(Data!F2019="successful",Data!N2019,"")</f>
        <v>426</v>
      </c>
      <c r="D942" s="16">
        <f>IF(Data!F2518="failed",Data!A2518,"")</f>
        <v>2516</v>
      </c>
      <c r="E942" s="16">
        <f>IF(Data!F2518="failed",Data!N2518,"")</f>
        <v>0</v>
      </c>
    </row>
    <row r="943" spans="1:5" x14ac:dyDescent="0.25">
      <c r="A943" s="16">
        <f>IF(Data!F2020="successful",Data!A2020,"")</f>
        <v>2018</v>
      </c>
      <c r="B943" s="16">
        <f>IF(Data!F2020="successful",Data!N2020,"")</f>
        <v>450</v>
      </c>
      <c r="D943" s="16">
        <f>IF(Data!F2519="failed",Data!A2519,"")</f>
        <v>2517</v>
      </c>
      <c r="E943" s="16">
        <f>IF(Data!F2519="failed",Data!N2519,"")</f>
        <v>33</v>
      </c>
    </row>
    <row r="944" spans="1:5" x14ac:dyDescent="0.25">
      <c r="A944" s="16">
        <f>IF(Data!F2021="successful",Data!A2021,"")</f>
        <v>2019</v>
      </c>
      <c r="B944" s="16">
        <f>IF(Data!F2021="successful",Data!N2021,"")</f>
        <v>1780</v>
      </c>
      <c r="D944" s="16">
        <f>IF(Data!F2520="failed",Data!A2520,"")</f>
        <v>2518</v>
      </c>
      <c r="E944" s="16">
        <f>IF(Data!F2520="failed",Data!N2520,"")</f>
        <v>0</v>
      </c>
    </row>
    <row r="945" spans="1:5" x14ac:dyDescent="0.25">
      <c r="A945" s="16">
        <f>IF(Data!F2022="successful",Data!A2022,"")</f>
        <v>2020</v>
      </c>
      <c r="B945" s="16">
        <f>IF(Data!F2022="successful",Data!N2022,"")</f>
        <v>122</v>
      </c>
      <c r="D945" s="16">
        <f>IF(Data!F2521="failed",Data!A2521,"")</f>
        <v>2519</v>
      </c>
      <c r="E945" s="16">
        <f>IF(Data!F2521="failed",Data!N2521,"")</f>
        <v>4</v>
      </c>
    </row>
    <row r="946" spans="1:5" x14ac:dyDescent="0.25">
      <c r="A946" s="16">
        <f>IF(Data!F2023="successful",Data!A2023,"")</f>
        <v>2021</v>
      </c>
      <c r="B946" s="16">
        <f>IF(Data!F2023="successful",Data!N2023,"")</f>
        <v>95</v>
      </c>
      <c r="D946" s="16">
        <f>IF(Data!F2522="failed",Data!A2522,"")</f>
        <v>2520</v>
      </c>
      <c r="E946" s="16">
        <f>IF(Data!F2522="failed",Data!N2522,"")</f>
        <v>0</v>
      </c>
    </row>
    <row r="947" spans="1:5" x14ac:dyDescent="0.25">
      <c r="A947" s="16">
        <f>IF(Data!F2024="successful",Data!A2024,"")</f>
        <v>2022</v>
      </c>
      <c r="B947" s="16">
        <f>IF(Data!F2024="successful",Data!N2024,"")</f>
        <v>325</v>
      </c>
      <c r="D947" s="16">
        <f>IF(Data!F2583="failed",Data!A2583,"")</f>
        <v>2581</v>
      </c>
      <c r="E947" s="16">
        <f>IF(Data!F2583="failed",Data!N2583,"")</f>
        <v>11</v>
      </c>
    </row>
    <row r="948" spans="1:5" x14ac:dyDescent="0.25">
      <c r="A948" s="16">
        <f>IF(Data!F2025="successful",Data!A2025,"")</f>
        <v>2023</v>
      </c>
      <c r="B948" s="16">
        <f>IF(Data!F2025="successful",Data!N2025,"")</f>
        <v>353</v>
      </c>
      <c r="D948" s="16">
        <f>IF(Data!F2584="failed",Data!A2584,"")</f>
        <v>2582</v>
      </c>
      <c r="E948" s="16">
        <f>IF(Data!F2584="failed",Data!N2584,"")</f>
        <v>1</v>
      </c>
    </row>
    <row r="949" spans="1:5" x14ac:dyDescent="0.25">
      <c r="A949" s="16">
        <f>IF(Data!F2026="successful",Data!A2026,"")</f>
        <v>2024</v>
      </c>
      <c r="B949" s="16">
        <f>IF(Data!F2026="successful",Data!N2026,"")</f>
        <v>105</v>
      </c>
      <c r="D949" s="16">
        <f>IF(Data!F2585="failed",Data!A2585,"")</f>
        <v>2583</v>
      </c>
      <c r="E949" s="16">
        <f>IF(Data!F2585="failed",Data!N2585,"")</f>
        <v>5</v>
      </c>
    </row>
    <row r="950" spans="1:5" x14ac:dyDescent="0.25">
      <c r="A950" s="16">
        <f>IF(Data!F2027="successful",Data!A2027,"")</f>
        <v>2025</v>
      </c>
      <c r="B950" s="16">
        <f>IF(Data!F2027="successful",Data!N2027,"")</f>
        <v>729</v>
      </c>
      <c r="D950" s="16">
        <f>IF(Data!F2586="failed",Data!A2586,"")</f>
        <v>2584</v>
      </c>
      <c r="E950" s="16">
        <f>IF(Data!F2586="failed",Data!N2586,"")</f>
        <v>0</v>
      </c>
    </row>
    <row r="951" spans="1:5" x14ac:dyDescent="0.25">
      <c r="A951" s="16">
        <f>IF(Data!F2028="successful",Data!A2028,"")</f>
        <v>2026</v>
      </c>
      <c r="B951" s="16">
        <f>IF(Data!F2028="successful",Data!N2028,"")</f>
        <v>454</v>
      </c>
      <c r="D951" s="16">
        <f>IF(Data!F2587="failed",Data!A2587,"")</f>
        <v>2585</v>
      </c>
      <c r="E951" s="16">
        <f>IF(Data!F2587="failed",Data!N2587,"")</f>
        <v>1</v>
      </c>
    </row>
    <row r="952" spans="1:5" x14ac:dyDescent="0.25">
      <c r="A952" s="16">
        <f>IF(Data!F2029="successful",Data!A2029,"")</f>
        <v>2027</v>
      </c>
      <c r="B952" s="16">
        <f>IF(Data!F2029="successful",Data!N2029,"")</f>
        <v>539</v>
      </c>
      <c r="D952" s="16">
        <f>IF(Data!F2588="failed",Data!A2588,"")</f>
        <v>2586</v>
      </c>
      <c r="E952" s="16">
        <f>IF(Data!F2588="failed",Data!N2588,"")</f>
        <v>1</v>
      </c>
    </row>
    <row r="953" spans="1:5" x14ac:dyDescent="0.25">
      <c r="A953" s="16">
        <f>IF(Data!F2030="successful",Data!A2030,"")</f>
        <v>2028</v>
      </c>
      <c r="B953" s="16">
        <f>IF(Data!F2030="successful",Data!N2030,"")</f>
        <v>79</v>
      </c>
      <c r="D953" s="16">
        <f>IF(Data!F2589="failed",Data!A2589,"")</f>
        <v>2587</v>
      </c>
      <c r="E953" s="16">
        <f>IF(Data!F2589="failed",Data!N2589,"")</f>
        <v>6</v>
      </c>
    </row>
    <row r="954" spans="1:5" x14ac:dyDescent="0.25">
      <c r="A954" s="16">
        <f>IF(Data!F2031="successful",Data!A2031,"")</f>
        <v>2029</v>
      </c>
      <c r="B954" s="16">
        <f>IF(Data!F2031="successful",Data!N2031,"")</f>
        <v>94</v>
      </c>
      <c r="D954" s="16">
        <f>IF(Data!F2590="failed",Data!A2590,"")</f>
        <v>2588</v>
      </c>
      <c r="E954" s="16">
        <f>IF(Data!F2590="failed",Data!N2590,"")</f>
        <v>8</v>
      </c>
    </row>
    <row r="955" spans="1:5" x14ac:dyDescent="0.25">
      <c r="A955" s="16">
        <f>IF(Data!F2032="successful",Data!A2032,"")</f>
        <v>2030</v>
      </c>
      <c r="B955" s="16">
        <f>IF(Data!F2032="successful",Data!N2032,"")</f>
        <v>625</v>
      </c>
      <c r="D955" s="16">
        <f>IF(Data!F2591="failed",Data!A2591,"")</f>
        <v>2589</v>
      </c>
      <c r="E955" s="16">
        <f>IF(Data!F2591="failed",Data!N2591,"")</f>
        <v>1</v>
      </c>
    </row>
    <row r="956" spans="1:5" x14ac:dyDescent="0.25">
      <c r="A956" s="16">
        <f>IF(Data!F2033="successful",Data!A2033,"")</f>
        <v>2031</v>
      </c>
      <c r="B956" s="16">
        <f>IF(Data!F2033="successful",Data!N2033,"")</f>
        <v>508</v>
      </c>
      <c r="D956" s="16">
        <f>IF(Data!F2592="failed",Data!A2592,"")</f>
        <v>2590</v>
      </c>
      <c r="E956" s="16">
        <f>IF(Data!F2592="failed",Data!N2592,"")</f>
        <v>0</v>
      </c>
    </row>
    <row r="957" spans="1:5" x14ac:dyDescent="0.25">
      <c r="A957" s="16">
        <f>IF(Data!F2034="successful",Data!A2034,"")</f>
        <v>2032</v>
      </c>
      <c r="B957" s="16">
        <f>IF(Data!F2034="successful",Data!N2034,"")</f>
        <v>531</v>
      </c>
      <c r="D957" s="16">
        <f>IF(Data!F2593="failed",Data!A2593,"")</f>
        <v>2591</v>
      </c>
      <c r="E957" s="16">
        <f>IF(Data!F2593="failed",Data!N2593,"")</f>
        <v>2</v>
      </c>
    </row>
    <row r="958" spans="1:5" x14ac:dyDescent="0.25">
      <c r="A958" s="16">
        <f>IF(Data!F2035="successful",Data!A2035,"")</f>
        <v>2033</v>
      </c>
      <c r="B958" s="16">
        <f>IF(Data!F2035="successful",Data!N2035,"")</f>
        <v>158</v>
      </c>
      <c r="D958" s="16">
        <f>IF(Data!F2594="failed",Data!A2594,"")</f>
        <v>2592</v>
      </c>
      <c r="E958" s="16">
        <f>IF(Data!F2594="failed",Data!N2594,"")</f>
        <v>1</v>
      </c>
    </row>
    <row r="959" spans="1:5" x14ac:dyDescent="0.25">
      <c r="A959" s="16">
        <f>IF(Data!F2036="successful",Data!A2036,"")</f>
        <v>2034</v>
      </c>
      <c r="B959" s="16">
        <f>IF(Data!F2036="successful",Data!N2036,"")</f>
        <v>508</v>
      </c>
      <c r="D959" s="16">
        <f>IF(Data!F2595="failed",Data!A2595,"")</f>
        <v>2593</v>
      </c>
      <c r="E959" s="16">
        <f>IF(Data!F2595="failed",Data!N2595,"")</f>
        <v>0</v>
      </c>
    </row>
    <row r="960" spans="1:5" x14ac:dyDescent="0.25">
      <c r="A960" s="16">
        <f>IF(Data!F2037="successful",Data!A2037,"")</f>
        <v>2035</v>
      </c>
      <c r="B960" s="16">
        <f>IF(Data!F2037="successful",Data!N2037,"")</f>
        <v>644</v>
      </c>
      <c r="D960" s="16">
        <f>IF(Data!F2596="failed",Data!A2596,"")</f>
        <v>2594</v>
      </c>
      <c r="E960" s="16">
        <f>IF(Data!F2596="failed",Data!N2596,"")</f>
        <v>1</v>
      </c>
    </row>
    <row r="961" spans="1:5" x14ac:dyDescent="0.25">
      <c r="A961" s="16">
        <f>IF(Data!F2038="successful",Data!A2038,"")</f>
        <v>2036</v>
      </c>
      <c r="B961" s="16">
        <f>IF(Data!F2038="successful",Data!N2038,"")</f>
        <v>848</v>
      </c>
      <c r="D961" s="16">
        <f>IF(Data!F2597="failed",Data!A2597,"")</f>
        <v>2595</v>
      </c>
      <c r="E961" s="16">
        <f>IF(Data!F2597="failed",Data!N2597,"")</f>
        <v>19</v>
      </c>
    </row>
    <row r="962" spans="1:5" x14ac:dyDescent="0.25">
      <c r="A962" s="16">
        <f>IF(Data!F2039="successful",Data!A2039,"")</f>
        <v>2037</v>
      </c>
      <c r="B962" s="16">
        <f>IF(Data!F2039="successful",Data!N2039,"")</f>
        <v>429</v>
      </c>
      <c r="D962" s="16">
        <f>IF(Data!F2598="failed",Data!A2598,"")</f>
        <v>2596</v>
      </c>
      <c r="E962" s="16">
        <f>IF(Data!F2598="failed",Data!N2598,"")</f>
        <v>27</v>
      </c>
    </row>
    <row r="963" spans="1:5" x14ac:dyDescent="0.25">
      <c r="A963" s="16">
        <f>IF(Data!F2040="successful",Data!A2040,"")</f>
        <v>2038</v>
      </c>
      <c r="B963" s="16">
        <f>IF(Data!F2040="successful",Data!N2040,"")</f>
        <v>204</v>
      </c>
      <c r="D963" s="16">
        <f>IF(Data!F2599="failed",Data!A2599,"")</f>
        <v>2597</v>
      </c>
      <c r="E963" s="16">
        <f>IF(Data!F2599="failed",Data!N2599,"")</f>
        <v>7</v>
      </c>
    </row>
    <row r="964" spans="1:5" x14ac:dyDescent="0.25">
      <c r="A964" s="16">
        <f>IF(Data!F2041="successful",Data!A2041,"")</f>
        <v>2039</v>
      </c>
      <c r="B964" s="16">
        <f>IF(Data!F2041="successful",Data!N2041,"")</f>
        <v>379</v>
      </c>
      <c r="D964" s="16">
        <f>IF(Data!F2600="failed",Data!A2600,"")</f>
        <v>2598</v>
      </c>
      <c r="E964" s="16">
        <f>IF(Data!F2600="failed",Data!N2600,"")</f>
        <v>14</v>
      </c>
    </row>
    <row r="965" spans="1:5" x14ac:dyDescent="0.25">
      <c r="A965" s="16">
        <f>IF(Data!F2042="successful",Data!A2042,"")</f>
        <v>2040</v>
      </c>
      <c r="B965" s="16">
        <f>IF(Data!F2042="successful",Data!N2042,"")</f>
        <v>271</v>
      </c>
      <c r="D965" s="16">
        <f>IF(Data!F2601="failed",Data!A2601,"")</f>
        <v>2599</v>
      </c>
      <c r="E965" s="16">
        <f>IF(Data!F2601="failed",Data!N2601,"")</f>
        <v>5</v>
      </c>
    </row>
    <row r="966" spans="1:5" x14ac:dyDescent="0.25">
      <c r="A966" s="16">
        <f>IF(Data!F2043="successful",Data!A2043,"")</f>
        <v>2041</v>
      </c>
      <c r="B966" s="16">
        <f>IF(Data!F2043="successful",Data!N2043,"")</f>
        <v>120</v>
      </c>
      <c r="D966" s="16">
        <f>IF(Data!F2602="failed",Data!A2602,"")</f>
        <v>2600</v>
      </c>
      <c r="E966" s="16">
        <f>IF(Data!F2602="failed",Data!N2602,"")</f>
        <v>30</v>
      </c>
    </row>
    <row r="967" spans="1:5" x14ac:dyDescent="0.25">
      <c r="A967" s="16">
        <f>IF(Data!F2044="successful",Data!A2044,"")</f>
        <v>2042</v>
      </c>
      <c r="B967" s="16">
        <f>IF(Data!F2044="successful",Data!N2044,"")</f>
        <v>140</v>
      </c>
      <c r="D967" s="16">
        <f>IF(Data!F2643="failed",Data!A2643,"")</f>
        <v>2641</v>
      </c>
      <c r="E967" s="16">
        <f>IF(Data!F2643="failed",Data!N2643,"")</f>
        <v>1</v>
      </c>
    </row>
    <row r="968" spans="1:5" x14ac:dyDescent="0.25">
      <c r="A968" s="16">
        <f>IF(Data!F2045="successful",Data!A2045,"")</f>
        <v>2043</v>
      </c>
      <c r="B968" s="16">
        <f>IF(Data!F2045="successful",Data!N2045,"")</f>
        <v>193</v>
      </c>
      <c r="D968" s="16">
        <f>IF(Data!F2644="failed",Data!A2644,"")</f>
        <v>2642</v>
      </c>
      <c r="E968" s="16">
        <f>IF(Data!F2644="failed",Data!N2644,"")</f>
        <v>0</v>
      </c>
    </row>
    <row r="969" spans="1:5" x14ac:dyDescent="0.25">
      <c r="A969" s="16">
        <f>IF(Data!F2046="successful",Data!A2046,"")</f>
        <v>2044</v>
      </c>
      <c r="B969" s="16">
        <f>IF(Data!F2046="successful",Data!N2046,"")</f>
        <v>180</v>
      </c>
      <c r="D969" s="16">
        <f>IF(Data!F2672="failed",Data!A2672,"")</f>
        <v>2670</v>
      </c>
      <c r="E969" s="16">
        <f>IF(Data!F2672="failed",Data!N2672,"")</f>
        <v>60</v>
      </c>
    </row>
    <row r="970" spans="1:5" x14ac:dyDescent="0.25">
      <c r="A970" s="16">
        <f>IF(Data!F2047="successful",Data!A2047,"")</f>
        <v>2045</v>
      </c>
      <c r="B970" s="16">
        <f>IF(Data!F2047="successful",Data!N2047,"")</f>
        <v>263</v>
      </c>
      <c r="D970" s="16">
        <f>IF(Data!F2673="failed",Data!A2673,"")</f>
        <v>2671</v>
      </c>
      <c r="E970" s="16">
        <f>IF(Data!F2673="failed",Data!N2673,"")</f>
        <v>84</v>
      </c>
    </row>
    <row r="971" spans="1:5" x14ac:dyDescent="0.25">
      <c r="A971" s="16">
        <f>IF(Data!F2048="successful",Data!A2048,"")</f>
        <v>2046</v>
      </c>
      <c r="B971" s="16">
        <f>IF(Data!F2048="successful",Data!N2048,"")</f>
        <v>217</v>
      </c>
      <c r="D971" s="16">
        <f>IF(Data!F2674="failed",Data!A2674,"")</f>
        <v>2672</v>
      </c>
      <c r="E971" s="16">
        <f>IF(Data!F2674="failed",Data!N2674,"")</f>
        <v>47</v>
      </c>
    </row>
    <row r="972" spans="1:5" x14ac:dyDescent="0.25">
      <c r="A972" s="16">
        <f>IF(Data!F2049="successful",Data!A2049,"")</f>
        <v>2047</v>
      </c>
      <c r="B972" s="16">
        <f>IF(Data!F2049="successful",Data!N2049,"")</f>
        <v>443</v>
      </c>
      <c r="D972" s="16">
        <f>IF(Data!F2675="failed",Data!A2675,"")</f>
        <v>2673</v>
      </c>
      <c r="E972" s="16">
        <f>IF(Data!F2675="failed",Data!N2675,"")</f>
        <v>66</v>
      </c>
    </row>
    <row r="973" spans="1:5" x14ac:dyDescent="0.25">
      <c r="A973" s="16">
        <f>IF(Data!F2050="successful",Data!A2050,"")</f>
        <v>2048</v>
      </c>
      <c r="B973" s="16">
        <f>IF(Data!F2050="successful",Data!N2050,"")</f>
        <v>1373</v>
      </c>
      <c r="D973" s="16">
        <f>IF(Data!F2676="failed",Data!A2676,"")</f>
        <v>2674</v>
      </c>
      <c r="E973" s="16">
        <f>IF(Data!F2676="failed",Data!N2676,"")</f>
        <v>171</v>
      </c>
    </row>
    <row r="974" spans="1:5" x14ac:dyDescent="0.25">
      <c r="A974" s="16">
        <f>IF(Data!F2051="successful",Data!A2051,"")</f>
        <v>2049</v>
      </c>
      <c r="B974" s="16">
        <f>IF(Data!F2051="successful",Data!N2051,"")</f>
        <v>742</v>
      </c>
      <c r="D974" s="16">
        <f>IF(Data!F2677="failed",Data!A2677,"")</f>
        <v>2675</v>
      </c>
      <c r="E974" s="16">
        <f>IF(Data!F2677="failed",Data!N2677,"")</f>
        <v>29</v>
      </c>
    </row>
    <row r="975" spans="1:5" x14ac:dyDescent="0.25">
      <c r="A975" s="16">
        <f>IF(Data!F2052="successful",Data!A2052,"")</f>
        <v>2050</v>
      </c>
      <c r="B975" s="16">
        <f>IF(Data!F2052="successful",Data!N2052,"")</f>
        <v>170</v>
      </c>
      <c r="D975" s="16">
        <f>IF(Data!F2678="failed",Data!A2678,"")</f>
        <v>2676</v>
      </c>
      <c r="E975" s="16">
        <f>IF(Data!F2678="failed",Data!N2678,"")</f>
        <v>9</v>
      </c>
    </row>
    <row r="976" spans="1:5" x14ac:dyDescent="0.25">
      <c r="A976" s="16">
        <f>IF(Data!F2053="successful",Data!A2053,"")</f>
        <v>2051</v>
      </c>
      <c r="B976" s="16">
        <f>IF(Data!F2053="successful",Data!N2053,"")</f>
        <v>242</v>
      </c>
      <c r="D976" s="16">
        <f>IF(Data!F2679="failed",Data!A2679,"")</f>
        <v>2677</v>
      </c>
      <c r="E976" s="16">
        <f>IF(Data!F2679="failed",Data!N2679,"")</f>
        <v>27</v>
      </c>
    </row>
    <row r="977" spans="1:5" x14ac:dyDescent="0.25">
      <c r="A977" s="16">
        <f>IF(Data!F2054="successful",Data!A2054,"")</f>
        <v>2052</v>
      </c>
      <c r="B977" s="16">
        <f>IF(Data!F2054="successful",Data!N2054,"")</f>
        <v>541</v>
      </c>
      <c r="D977" s="16">
        <f>IF(Data!F2680="failed",Data!A2680,"")</f>
        <v>2678</v>
      </c>
      <c r="E977" s="16">
        <f>IF(Data!F2680="failed",Data!N2680,"")</f>
        <v>2</v>
      </c>
    </row>
    <row r="978" spans="1:5" x14ac:dyDescent="0.25">
      <c r="A978" s="16">
        <f>IF(Data!F2055="successful",Data!A2055,"")</f>
        <v>2053</v>
      </c>
      <c r="B978" s="16">
        <f>IF(Data!F2055="successful",Data!N2055,"")</f>
        <v>121</v>
      </c>
      <c r="D978" s="16">
        <f>IF(Data!F2681="failed",Data!A2681,"")</f>
        <v>2679</v>
      </c>
      <c r="E978" s="16">
        <f>IF(Data!F2681="failed",Data!N2681,"")</f>
        <v>3</v>
      </c>
    </row>
    <row r="979" spans="1:5" x14ac:dyDescent="0.25">
      <c r="A979" s="16">
        <f>IF(Data!F2056="successful",Data!A2056,"")</f>
        <v>2054</v>
      </c>
      <c r="B979" s="16">
        <f>IF(Data!F2056="successful",Data!N2056,"")</f>
        <v>621</v>
      </c>
      <c r="D979" s="16">
        <f>IF(Data!F2682="failed",Data!A2682,"")</f>
        <v>2680</v>
      </c>
      <c r="E979" s="16">
        <f>IF(Data!F2682="failed",Data!N2682,"")</f>
        <v>4</v>
      </c>
    </row>
    <row r="980" spans="1:5" x14ac:dyDescent="0.25">
      <c r="A980" s="16">
        <f>IF(Data!F2057="successful",Data!A2057,"")</f>
        <v>2055</v>
      </c>
      <c r="B980" s="16">
        <f>IF(Data!F2057="successful",Data!N2057,"")</f>
        <v>101</v>
      </c>
      <c r="D980" s="16">
        <f>IF(Data!F2683="failed",Data!A2683,"")</f>
        <v>2681</v>
      </c>
      <c r="E980" s="16">
        <f>IF(Data!F2683="failed",Data!N2683,"")</f>
        <v>2</v>
      </c>
    </row>
    <row r="981" spans="1:5" x14ac:dyDescent="0.25">
      <c r="A981" s="16">
        <f>IF(Data!F2058="successful",Data!A2058,"")</f>
        <v>2056</v>
      </c>
      <c r="B981" s="16">
        <f>IF(Data!F2058="successful",Data!N2058,"")</f>
        <v>554</v>
      </c>
      <c r="D981" s="16">
        <f>IF(Data!F2684="failed",Data!A2684,"")</f>
        <v>2682</v>
      </c>
      <c r="E981" s="16">
        <f>IF(Data!F2684="failed",Data!N2684,"")</f>
        <v>20</v>
      </c>
    </row>
    <row r="982" spans="1:5" x14ac:dyDescent="0.25">
      <c r="A982" s="16">
        <f>IF(Data!F2059="successful",Data!A2059,"")</f>
        <v>2057</v>
      </c>
      <c r="B982" s="16">
        <f>IF(Data!F2059="successful",Data!N2059,"")</f>
        <v>666</v>
      </c>
      <c r="D982" s="16">
        <f>IF(Data!F2685="failed",Data!A2685,"")</f>
        <v>2683</v>
      </c>
      <c r="E982" s="16">
        <f>IF(Data!F2685="failed",Data!N2685,"")</f>
        <v>3</v>
      </c>
    </row>
    <row r="983" spans="1:5" x14ac:dyDescent="0.25">
      <c r="A983" s="16">
        <f>IF(Data!F2060="successful",Data!A2060,"")</f>
        <v>2058</v>
      </c>
      <c r="B983" s="16">
        <f>IF(Data!F2060="successful",Data!N2060,"")</f>
        <v>410</v>
      </c>
      <c r="D983" s="16">
        <f>IF(Data!F2686="failed",Data!A2686,"")</f>
        <v>2684</v>
      </c>
      <c r="E983" s="16">
        <f>IF(Data!F2686="failed",Data!N2686,"")</f>
        <v>4</v>
      </c>
    </row>
    <row r="984" spans="1:5" x14ac:dyDescent="0.25">
      <c r="A984" s="16">
        <f>IF(Data!F2061="successful",Data!A2061,"")</f>
        <v>2059</v>
      </c>
      <c r="B984" s="16">
        <f>IF(Data!F2061="successful",Data!N2061,"")</f>
        <v>375</v>
      </c>
      <c r="D984" s="16">
        <f>IF(Data!F2687="failed",Data!A2687,"")</f>
        <v>2685</v>
      </c>
      <c r="E984" s="16">
        <f>IF(Data!F2687="failed",Data!N2687,"")</f>
        <v>1</v>
      </c>
    </row>
    <row r="985" spans="1:5" x14ac:dyDescent="0.25">
      <c r="A985" s="16">
        <f>IF(Data!F2062="successful",Data!A2062,"")</f>
        <v>2060</v>
      </c>
      <c r="B985" s="16">
        <f>IF(Data!F2062="successful",Data!N2062,"")</f>
        <v>1364</v>
      </c>
      <c r="D985" s="16">
        <f>IF(Data!F2688="failed",Data!A2688,"")</f>
        <v>2686</v>
      </c>
      <c r="E985" s="16">
        <f>IF(Data!F2688="failed",Data!N2688,"")</f>
        <v>0</v>
      </c>
    </row>
    <row r="986" spans="1:5" x14ac:dyDescent="0.25">
      <c r="A986" s="16">
        <f>IF(Data!F2063="successful",Data!A2063,"")</f>
        <v>2061</v>
      </c>
      <c r="B986" s="16">
        <f>IF(Data!F2063="successful",Data!N2063,"")</f>
        <v>35</v>
      </c>
      <c r="D986" s="16">
        <f>IF(Data!F2689="failed",Data!A2689,"")</f>
        <v>2687</v>
      </c>
      <c r="E986" s="16">
        <f>IF(Data!F2689="failed",Data!N2689,"")</f>
        <v>0</v>
      </c>
    </row>
    <row r="987" spans="1:5" x14ac:dyDescent="0.25">
      <c r="A987" s="16">
        <f>IF(Data!F2064="successful",Data!A2064,"")</f>
        <v>2062</v>
      </c>
      <c r="B987" s="16">
        <f>IF(Data!F2064="successful",Data!N2064,"")</f>
        <v>203</v>
      </c>
      <c r="D987" s="16">
        <f>IF(Data!F2690="failed",Data!A2690,"")</f>
        <v>2688</v>
      </c>
      <c r="E987" s="16">
        <f>IF(Data!F2690="failed",Data!N2690,"")</f>
        <v>14</v>
      </c>
    </row>
    <row r="988" spans="1:5" x14ac:dyDescent="0.25">
      <c r="A988" s="16">
        <f>IF(Data!F2065="successful",Data!A2065,"")</f>
        <v>2063</v>
      </c>
      <c r="B988" s="16">
        <f>IF(Data!F2065="successful",Data!N2065,"")</f>
        <v>49</v>
      </c>
      <c r="D988" s="16">
        <f>IF(Data!F2691="failed",Data!A2691,"")</f>
        <v>2689</v>
      </c>
      <c r="E988" s="16">
        <f>IF(Data!F2691="failed",Data!N2691,"")</f>
        <v>1</v>
      </c>
    </row>
    <row r="989" spans="1:5" x14ac:dyDescent="0.25">
      <c r="A989" s="16">
        <f>IF(Data!F2066="successful",Data!A2066,"")</f>
        <v>2064</v>
      </c>
      <c r="B989" s="16">
        <f>IF(Data!F2066="successful",Data!N2066,"")</f>
        <v>5812</v>
      </c>
      <c r="D989" s="16">
        <f>IF(Data!F2692="failed",Data!A2692,"")</f>
        <v>2690</v>
      </c>
      <c r="E989" s="16">
        <f>IF(Data!F2692="failed",Data!N2692,"")</f>
        <v>118</v>
      </c>
    </row>
    <row r="990" spans="1:5" x14ac:dyDescent="0.25">
      <c r="A990" s="16">
        <f>IF(Data!F2067="successful",Data!A2067,"")</f>
        <v>2065</v>
      </c>
      <c r="B990" s="16">
        <f>IF(Data!F2067="successful",Data!N2067,"")</f>
        <v>1556</v>
      </c>
      <c r="D990" s="16">
        <f>IF(Data!F2693="failed",Data!A2693,"")</f>
        <v>2691</v>
      </c>
      <c r="E990" s="16">
        <f>IF(Data!F2693="failed",Data!N2693,"")</f>
        <v>2</v>
      </c>
    </row>
    <row r="991" spans="1:5" x14ac:dyDescent="0.25">
      <c r="A991" s="16">
        <f>IF(Data!F2068="successful",Data!A2068,"")</f>
        <v>2066</v>
      </c>
      <c r="B991" s="16">
        <f>IF(Data!F2068="successful",Data!N2068,"")</f>
        <v>65</v>
      </c>
      <c r="D991" s="16">
        <f>IF(Data!F2694="failed",Data!A2694,"")</f>
        <v>2692</v>
      </c>
      <c r="E991" s="16">
        <f>IF(Data!F2694="failed",Data!N2694,"")</f>
        <v>1</v>
      </c>
    </row>
    <row r="992" spans="1:5" x14ac:dyDescent="0.25">
      <c r="A992" s="16">
        <f>IF(Data!F2069="successful",Data!A2069,"")</f>
        <v>2067</v>
      </c>
      <c r="B992" s="16">
        <f>IF(Data!F2069="successful",Data!N2069,"")</f>
        <v>10</v>
      </c>
      <c r="D992" s="16">
        <f>IF(Data!F2695="failed",Data!A2695,"")</f>
        <v>2693</v>
      </c>
      <c r="E992" s="16">
        <f>IF(Data!F2695="failed",Data!N2695,"")</f>
        <v>3</v>
      </c>
    </row>
    <row r="993" spans="1:5" x14ac:dyDescent="0.25">
      <c r="A993" s="16">
        <f>IF(Data!F2070="successful",Data!A2070,"")</f>
        <v>2068</v>
      </c>
      <c r="B993" s="16">
        <f>IF(Data!F2070="successful",Data!N2070,"")</f>
        <v>76</v>
      </c>
      <c r="D993" s="16">
        <f>IF(Data!F2696="failed",Data!A2696,"")</f>
        <v>2694</v>
      </c>
      <c r="E993" s="16">
        <f>IF(Data!F2696="failed",Data!N2696,"")</f>
        <v>1</v>
      </c>
    </row>
    <row r="994" spans="1:5" x14ac:dyDescent="0.25">
      <c r="A994" s="16">
        <f>IF(Data!F2071="successful",Data!A2071,"")</f>
        <v>2069</v>
      </c>
      <c r="B994" s="16">
        <f>IF(Data!F2071="successful",Data!N2071,"")</f>
        <v>263</v>
      </c>
      <c r="D994" s="16">
        <f>IF(Data!F2697="failed",Data!A2697,"")</f>
        <v>2695</v>
      </c>
      <c r="E994" s="16">
        <f>IF(Data!F2697="failed",Data!N2697,"")</f>
        <v>3</v>
      </c>
    </row>
    <row r="995" spans="1:5" x14ac:dyDescent="0.25">
      <c r="A995" s="16">
        <f>IF(Data!F2072="successful",Data!A2072,"")</f>
        <v>2070</v>
      </c>
      <c r="B995" s="16">
        <f>IF(Data!F2072="successful",Data!N2072,"")</f>
        <v>1530</v>
      </c>
      <c r="D995" s="16">
        <f>IF(Data!F2698="failed",Data!A2698,"")</f>
        <v>2696</v>
      </c>
      <c r="E995" s="16">
        <f>IF(Data!F2698="failed",Data!N2698,"")</f>
        <v>38</v>
      </c>
    </row>
    <row r="996" spans="1:5" x14ac:dyDescent="0.25">
      <c r="A996" s="16">
        <f>IF(Data!F2073="successful",Data!A2073,"")</f>
        <v>2071</v>
      </c>
      <c r="B996" s="16">
        <f>IF(Data!F2073="successful",Data!N2073,"")</f>
        <v>278</v>
      </c>
      <c r="D996" s="16">
        <f>IF(Data!F2699="failed",Data!A2699,"")</f>
        <v>2697</v>
      </c>
      <c r="E996" s="16">
        <f>IF(Data!F2699="failed",Data!N2699,"")</f>
        <v>52</v>
      </c>
    </row>
    <row r="997" spans="1:5" x14ac:dyDescent="0.25">
      <c r="A997" s="16">
        <f>IF(Data!F2074="successful",Data!A2074,"")</f>
        <v>2072</v>
      </c>
      <c r="B997" s="16">
        <f>IF(Data!F2074="successful",Data!N2074,"")</f>
        <v>350</v>
      </c>
      <c r="D997" s="16">
        <f>IF(Data!F2700="failed",Data!A2700,"")</f>
        <v>2698</v>
      </c>
      <c r="E997" s="16">
        <f>IF(Data!F2700="failed",Data!N2700,"")</f>
        <v>2</v>
      </c>
    </row>
    <row r="998" spans="1:5" x14ac:dyDescent="0.25">
      <c r="A998" s="16">
        <f>IF(Data!F2075="successful",Data!A2075,"")</f>
        <v>2073</v>
      </c>
      <c r="B998" s="16">
        <f>IF(Data!F2075="successful",Data!N2075,"")</f>
        <v>470</v>
      </c>
      <c r="D998" s="16">
        <f>IF(Data!F2701="failed",Data!A2701,"")</f>
        <v>2699</v>
      </c>
      <c r="E998" s="16">
        <f>IF(Data!F2701="failed",Data!N2701,"")</f>
        <v>0</v>
      </c>
    </row>
    <row r="999" spans="1:5" x14ac:dyDescent="0.25">
      <c r="A999" s="16">
        <f>IF(Data!F2076="successful",Data!A2076,"")</f>
        <v>2074</v>
      </c>
      <c r="B999" s="16">
        <f>IF(Data!F2076="successful",Data!N2076,"")</f>
        <v>3</v>
      </c>
      <c r="D999" s="16">
        <f>IF(Data!F2702="failed",Data!A2702,"")</f>
        <v>2700</v>
      </c>
      <c r="E999" s="16">
        <f>IF(Data!F2702="failed",Data!N2702,"")</f>
        <v>4</v>
      </c>
    </row>
    <row r="1000" spans="1:5" x14ac:dyDescent="0.25">
      <c r="A1000" s="16">
        <f>IF(Data!F2077="successful",Data!A2077,"")</f>
        <v>2075</v>
      </c>
      <c r="B1000" s="16">
        <f>IF(Data!F2077="successful",Data!N2077,"")</f>
        <v>8200</v>
      </c>
      <c r="D1000" s="16">
        <f>IF(Data!F2743="failed",Data!A2743,"")</f>
        <v>2741</v>
      </c>
      <c r="E1000" s="16">
        <f>IF(Data!F2743="failed",Data!N2743,"")</f>
        <v>4</v>
      </c>
    </row>
    <row r="1001" spans="1:5" x14ac:dyDescent="0.25">
      <c r="A1001" s="16">
        <f>IF(Data!F2078="successful",Data!A2078,"")</f>
        <v>2076</v>
      </c>
      <c r="B1001" s="16">
        <f>IF(Data!F2078="successful",Data!N2078,"")</f>
        <v>8359</v>
      </c>
      <c r="D1001" s="16">
        <f>IF(Data!F2744="failed",Data!A2744,"")</f>
        <v>2742</v>
      </c>
      <c r="E1001" s="16">
        <f>IF(Data!F2744="failed",Data!N2744,"")</f>
        <v>18</v>
      </c>
    </row>
    <row r="1002" spans="1:5" x14ac:dyDescent="0.25">
      <c r="A1002" s="16">
        <f>IF(Data!F2079="successful",Data!A2079,"")</f>
        <v>2077</v>
      </c>
      <c r="B1002" s="16">
        <f>IF(Data!F2079="successful",Data!N2079,"")</f>
        <v>188</v>
      </c>
      <c r="D1002" s="16">
        <f>IF(Data!F2745="failed",Data!A2745,"")</f>
        <v>2743</v>
      </c>
      <c r="E1002" s="16">
        <f>IF(Data!F2745="failed",Data!N2745,"")</f>
        <v>0</v>
      </c>
    </row>
    <row r="1003" spans="1:5" x14ac:dyDescent="0.25">
      <c r="A1003" s="16">
        <f>IF(Data!F2080="successful",Data!A2080,"")</f>
        <v>2078</v>
      </c>
      <c r="B1003" s="16">
        <f>IF(Data!F2080="successful",Data!N2080,"")</f>
        <v>48</v>
      </c>
      <c r="D1003" s="16">
        <f>IF(Data!F2746="failed",Data!A2746,"")</f>
        <v>2744</v>
      </c>
      <c r="E1003" s="16">
        <f>IF(Data!F2746="failed",Data!N2746,"")</f>
        <v>22</v>
      </c>
    </row>
    <row r="1004" spans="1:5" x14ac:dyDescent="0.25">
      <c r="A1004" s="16">
        <f>IF(Data!F2081="successful",Data!A2081,"")</f>
        <v>2079</v>
      </c>
      <c r="B1004" s="16">
        <f>IF(Data!F2081="successful",Data!N2081,"")</f>
        <v>607</v>
      </c>
      <c r="D1004" s="16">
        <f>IF(Data!F2747="failed",Data!A2747,"")</f>
        <v>2745</v>
      </c>
      <c r="E1004" s="16">
        <f>IF(Data!F2747="failed",Data!N2747,"")</f>
        <v>49</v>
      </c>
    </row>
    <row r="1005" spans="1:5" x14ac:dyDescent="0.25">
      <c r="A1005" s="16">
        <f>IF(Data!F2082="successful",Data!A2082,"")</f>
        <v>2080</v>
      </c>
      <c r="B1005" s="16">
        <f>IF(Data!F2082="successful",Data!N2082,"")</f>
        <v>50</v>
      </c>
      <c r="D1005" s="16">
        <f>IF(Data!F2748="failed",Data!A2748,"")</f>
        <v>2746</v>
      </c>
      <c r="E1005" s="16">
        <f>IF(Data!F2748="failed",Data!N2748,"")</f>
        <v>19</v>
      </c>
    </row>
    <row r="1006" spans="1:5" x14ac:dyDescent="0.25">
      <c r="A1006" s="16">
        <f>IF(Data!F2083="successful",Data!A2083,"")</f>
        <v>2081</v>
      </c>
      <c r="B1006" s="16">
        <f>IF(Data!F2083="successful",Data!N2083,"")</f>
        <v>55</v>
      </c>
      <c r="D1006" s="16">
        <f>IF(Data!F2749="failed",Data!A2749,"")</f>
        <v>2747</v>
      </c>
      <c r="E1006" s="16">
        <f>IF(Data!F2749="failed",Data!N2749,"")</f>
        <v>4</v>
      </c>
    </row>
    <row r="1007" spans="1:5" x14ac:dyDescent="0.25">
      <c r="A1007" s="16">
        <f>IF(Data!F2084="successful",Data!A2084,"")</f>
        <v>2082</v>
      </c>
      <c r="B1007" s="16">
        <f>IF(Data!F2084="successful",Data!N2084,"")</f>
        <v>38</v>
      </c>
      <c r="D1007" s="16">
        <f>IF(Data!F2750="failed",Data!A2750,"")</f>
        <v>2748</v>
      </c>
      <c r="E1007" s="16">
        <f>IF(Data!F2750="failed",Data!N2750,"")</f>
        <v>4</v>
      </c>
    </row>
    <row r="1008" spans="1:5" x14ac:dyDescent="0.25">
      <c r="A1008" s="16">
        <f>IF(Data!F2085="successful",Data!A2085,"")</f>
        <v>2083</v>
      </c>
      <c r="B1008" s="16">
        <f>IF(Data!F2085="successful",Data!N2085,"")</f>
        <v>25</v>
      </c>
      <c r="D1008" s="16">
        <f>IF(Data!F2751="failed",Data!A2751,"")</f>
        <v>2749</v>
      </c>
      <c r="E1008" s="16">
        <f>IF(Data!F2751="failed",Data!N2751,"")</f>
        <v>2</v>
      </c>
    </row>
    <row r="1009" spans="1:5" x14ac:dyDescent="0.25">
      <c r="A1009" s="16">
        <f>IF(Data!F2086="successful",Data!A2086,"")</f>
        <v>2084</v>
      </c>
      <c r="B1009" s="16">
        <f>IF(Data!F2086="successful",Data!N2086,"")</f>
        <v>46</v>
      </c>
      <c r="D1009" s="16">
        <f>IF(Data!F2752="failed",Data!A2752,"")</f>
        <v>2750</v>
      </c>
      <c r="E1009" s="16">
        <f>IF(Data!F2752="failed",Data!N2752,"")</f>
        <v>0</v>
      </c>
    </row>
    <row r="1010" spans="1:5" x14ac:dyDescent="0.25">
      <c r="A1010" s="16">
        <f>IF(Data!F2087="successful",Data!A2087,"")</f>
        <v>2085</v>
      </c>
      <c r="B1010" s="16">
        <f>IF(Data!F2087="successful",Data!N2087,"")</f>
        <v>83</v>
      </c>
      <c r="D1010" s="16">
        <f>IF(Data!F2753="failed",Data!A2753,"")</f>
        <v>2751</v>
      </c>
      <c r="E1010" s="16">
        <f>IF(Data!F2753="failed",Data!N2753,"")</f>
        <v>0</v>
      </c>
    </row>
    <row r="1011" spans="1:5" x14ac:dyDescent="0.25">
      <c r="A1011" s="16">
        <f>IF(Data!F2088="successful",Data!A2088,"")</f>
        <v>2086</v>
      </c>
      <c r="B1011" s="16">
        <f>IF(Data!F2088="successful",Data!N2088,"")</f>
        <v>35</v>
      </c>
      <c r="D1011" s="16">
        <f>IF(Data!F2754="failed",Data!A2754,"")</f>
        <v>2752</v>
      </c>
      <c r="E1011" s="16">
        <f>IF(Data!F2754="failed",Data!N2754,"")</f>
        <v>14</v>
      </c>
    </row>
    <row r="1012" spans="1:5" x14ac:dyDescent="0.25">
      <c r="A1012" s="16">
        <f>IF(Data!F2089="successful",Data!A2089,"")</f>
        <v>2087</v>
      </c>
      <c r="B1012" s="16">
        <f>IF(Data!F2089="successful",Data!N2089,"")</f>
        <v>25</v>
      </c>
      <c r="D1012" s="16">
        <f>IF(Data!F2755="failed",Data!A2755,"")</f>
        <v>2753</v>
      </c>
      <c r="E1012" s="16">
        <f>IF(Data!F2755="failed",Data!N2755,"")</f>
        <v>8</v>
      </c>
    </row>
    <row r="1013" spans="1:5" x14ac:dyDescent="0.25">
      <c r="A1013" s="16">
        <f>IF(Data!F2090="successful",Data!A2090,"")</f>
        <v>2088</v>
      </c>
      <c r="B1013" s="16">
        <f>IF(Data!F2090="successful",Data!N2090,"")</f>
        <v>75</v>
      </c>
      <c r="D1013" s="16">
        <f>IF(Data!F2756="failed",Data!A2756,"")</f>
        <v>2754</v>
      </c>
      <c r="E1013" s="16">
        <f>IF(Data!F2756="failed",Data!N2756,"")</f>
        <v>0</v>
      </c>
    </row>
    <row r="1014" spans="1:5" x14ac:dyDescent="0.25">
      <c r="A1014" s="16">
        <f>IF(Data!F2091="successful",Data!A2091,"")</f>
        <v>2089</v>
      </c>
      <c r="B1014" s="16">
        <f>IF(Data!F2091="successful",Data!N2091,"")</f>
        <v>62</v>
      </c>
      <c r="D1014" s="16">
        <f>IF(Data!F2757="failed",Data!A2757,"")</f>
        <v>2755</v>
      </c>
      <c r="E1014" s="16">
        <f>IF(Data!F2757="failed",Data!N2757,"")</f>
        <v>15</v>
      </c>
    </row>
    <row r="1015" spans="1:5" x14ac:dyDescent="0.25">
      <c r="A1015" s="16">
        <f>IF(Data!F2092="successful",Data!A2092,"")</f>
        <v>2090</v>
      </c>
      <c r="B1015" s="16">
        <f>IF(Data!F2092="successful",Data!N2092,"")</f>
        <v>160</v>
      </c>
      <c r="D1015" s="16">
        <f>IF(Data!F2758="failed",Data!A2758,"")</f>
        <v>2756</v>
      </c>
      <c r="E1015" s="16">
        <f>IF(Data!F2758="failed",Data!N2758,"")</f>
        <v>33</v>
      </c>
    </row>
    <row r="1016" spans="1:5" x14ac:dyDescent="0.25">
      <c r="A1016" s="16">
        <f>IF(Data!F2093="successful",Data!A2093,"")</f>
        <v>2091</v>
      </c>
      <c r="B1016" s="16">
        <f>IF(Data!F2093="successful",Data!N2093,"")</f>
        <v>246</v>
      </c>
      <c r="D1016" s="16">
        <f>IF(Data!F2759="failed",Data!A2759,"")</f>
        <v>2757</v>
      </c>
      <c r="E1016" s="16">
        <f>IF(Data!F2759="failed",Data!N2759,"")</f>
        <v>2</v>
      </c>
    </row>
    <row r="1017" spans="1:5" x14ac:dyDescent="0.25">
      <c r="A1017" s="16">
        <f>IF(Data!F2094="successful",Data!A2094,"")</f>
        <v>2092</v>
      </c>
      <c r="B1017" s="16">
        <f>IF(Data!F2094="successful",Data!N2094,"")</f>
        <v>55</v>
      </c>
      <c r="D1017" s="16">
        <f>IF(Data!F2760="failed",Data!A2760,"")</f>
        <v>2758</v>
      </c>
      <c r="E1017" s="16">
        <f>IF(Data!F2760="failed",Data!N2760,"")</f>
        <v>6</v>
      </c>
    </row>
    <row r="1018" spans="1:5" x14ac:dyDescent="0.25">
      <c r="A1018" s="16">
        <f>IF(Data!F2095="successful",Data!A2095,"")</f>
        <v>2093</v>
      </c>
      <c r="B1018" s="16">
        <f>IF(Data!F2095="successful",Data!N2095,"")</f>
        <v>23</v>
      </c>
      <c r="D1018" s="16">
        <f>IF(Data!F2761="failed",Data!A2761,"")</f>
        <v>2759</v>
      </c>
      <c r="E1018" s="16">
        <f>IF(Data!F2761="failed",Data!N2761,"")</f>
        <v>2</v>
      </c>
    </row>
    <row r="1019" spans="1:5" x14ac:dyDescent="0.25">
      <c r="A1019" s="16">
        <f>IF(Data!F2096="successful",Data!A2096,"")</f>
        <v>2094</v>
      </c>
      <c r="B1019" s="16">
        <f>IF(Data!F2096="successful",Data!N2096,"")</f>
        <v>72</v>
      </c>
      <c r="D1019" s="16">
        <f>IF(Data!F2762="failed",Data!A2762,"")</f>
        <v>2760</v>
      </c>
      <c r="E1019" s="16">
        <f>IF(Data!F2762="failed",Data!N2762,"")</f>
        <v>0</v>
      </c>
    </row>
    <row r="1020" spans="1:5" x14ac:dyDescent="0.25">
      <c r="A1020" s="16">
        <f>IF(Data!F2097="successful",Data!A2097,"")</f>
        <v>2095</v>
      </c>
      <c r="B1020" s="16">
        <f>IF(Data!F2097="successful",Data!N2097,"")</f>
        <v>22</v>
      </c>
      <c r="D1020" s="16">
        <f>IF(Data!F2763="failed",Data!A2763,"")</f>
        <v>2761</v>
      </c>
      <c r="E1020" s="16">
        <f>IF(Data!F2763="failed",Data!N2763,"")</f>
        <v>4</v>
      </c>
    </row>
    <row r="1021" spans="1:5" x14ac:dyDescent="0.25">
      <c r="A1021" s="16">
        <f>IF(Data!F2098="successful",Data!A2098,"")</f>
        <v>2096</v>
      </c>
      <c r="B1021" s="16">
        <f>IF(Data!F2098="successful",Data!N2098,"")</f>
        <v>14</v>
      </c>
      <c r="D1021" s="16">
        <f>IF(Data!F2764="failed",Data!A2764,"")</f>
        <v>2762</v>
      </c>
      <c r="E1021" s="16">
        <f>IF(Data!F2764="failed",Data!N2764,"")</f>
        <v>1</v>
      </c>
    </row>
    <row r="1022" spans="1:5" x14ac:dyDescent="0.25">
      <c r="A1022" s="16">
        <f>IF(Data!F2099="successful",Data!A2099,"")</f>
        <v>2097</v>
      </c>
      <c r="B1022" s="16">
        <f>IF(Data!F2099="successful",Data!N2099,"")</f>
        <v>38</v>
      </c>
      <c r="D1022" s="16">
        <f>IF(Data!F2765="failed",Data!A2765,"")</f>
        <v>2763</v>
      </c>
      <c r="E1022" s="16">
        <f>IF(Data!F2765="failed",Data!N2765,"")</f>
        <v>3</v>
      </c>
    </row>
    <row r="1023" spans="1:5" x14ac:dyDescent="0.25">
      <c r="A1023" s="16">
        <f>IF(Data!F2100="successful",Data!A2100,"")</f>
        <v>2098</v>
      </c>
      <c r="B1023" s="16">
        <f>IF(Data!F2100="successful",Data!N2100,"")</f>
        <v>32</v>
      </c>
      <c r="D1023" s="16">
        <f>IF(Data!F2766="failed",Data!A2766,"")</f>
        <v>2764</v>
      </c>
      <c r="E1023" s="16">
        <f>IF(Data!F2766="failed",Data!N2766,"")</f>
        <v>4</v>
      </c>
    </row>
    <row r="1024" spans="1:5" x14ac:dyDescent="0.25">
      <c r="A1024" s="16">
        <f>IF(Data!F2101="successful",Data!A2101,"")</f>
        <v>2099</v>
      </c>
      <c r="B1024" s="16">
        <f>IF(Data!F2101="successful",Data!N2101,"")</f>
        <v>63</v>
      </c>
      <c r="D1024" s="16">
        <f>IF(Data!F2767="failed",Data!A2767,"")</f>
        <v>2765</v>
      </c>
      <c r="E1024" s="16">
        <f>IF(Data!F2767="failed",Data!N2767,"")</f>
        <v>0</v>
      </c>
    </row>
    <row r="1025" spans="1:5" x14ac:dyDescent="0.25">
      <c r="A1025" s="16">
        <f>IF(Data!F2102="successful",Data!A2102,"")</f>
        <v>2100</v>
      </c>
      <c r="B1025" s="16">
        <f>IF(Data!F2102="successful",Data!N2102,"")</f>
        <v>27</v>
      </c>
      <c r="D1025" s="16">
        <f>IF(Data!F2768="failed",Data!A2768,"")</f>
        <v>2766</v>
      </c>
      <c r="E1025" s="16">
        <f>IF(Data!F2768="failed",Data!N2768,"")</f>
        <v>4</v>
      </c>
    </row>
    <row r="1026" spans="1:5" x14ac:dyDescent="0.25">
      <c r="A1026" s="16">
        <f>IF(Data!F2103="successful",Data!A2103,"")</f>
        <v>2101</v>
      </c>
      <c r="B1026" s="16">
        <f>IF(Data!F2103="successful",Data!N2103,"")</f>
        <v>44</v>
      </c>
      <c r="D1026" s="16">
        <f>IF(Data!F2769="failed",Data!A2769,"")</f>
        <v>2767</v>
      </c>
      <c r="E1026" s="16">
        <f>IF(Data!F2769="failed",Data!N2769,"")</f>
        <v>3</v>
      </c>
    </row>
    <row r="1027" spans="1:5" x14ac:dyDescent="0.25">
      <c r="A1027" s="16">
        <f>IF(Data!F2104="successful",Data!A2104,"")</f>
        <v>2102</v>
      </c>
      <c r="B1027" s="16">
        <f>IF(Data!F2104="successful",Data!N2104,"")</f>
        <v>38</v>
      </c>
      <c r="D1027" s="16">
        <f>IF(Data!F2770="failed",Data!A2770,"")</f>
        <v>2768</v>
      </c>
      <c r="E1027" s="16">
        <f>IF(Data!F2770="failed",Data!N2770,"")</f>
        <v>34</v>
      </c>
    </row>
    <row r="1028" spans="1:5" x14ac:dyDescent="0.25">
      <c r="A1028" s="16">
        <f>IF(Data!F2105="successful",Data!A2105,"")</f>
        <v>2103</v>
      </c>
      <c r="B1028" s="16">
        <f>IF(Data!F2105="successful",Data!N2105,"")</f>
        <v>115</v>
      </c>
      <c r="D1028" s="16">
        <f>IF(Data!F2771="failed",Data!A2771,"")</f>
        <v>2769</v>
      </c>
      <c r="E1028" s="16">
        <f>IF(Data!F2771="failed",Data!N2771,"")</f>
        <v>2</v>
      </c>
    </row>
    <row r="1029" spans="1:5" x14ac:dyDescent="0.25">
      <c r="A1029" s="16">
        <f>IF(Data!F2106="successful",Data!A2106,"")</f>
        <v>2104</v>
      </c>
      <c r="B1029" s="16">
        <f>IF(Data!F2106="successful",Data!N2106,"")</f>
        <v>37</v>
      </c>
      <c r="D1029" s="16">
        <f>IF(Data!F2772="failed",Data!A2772,"")</f>
        <v>2770</v>
      </c>
      <c r="E1029" s="16">
        <f>IF(Data!F2772="failed",Data!N2772,"")</f>
        <v>33</v>
      </c>
    </row>
    <row r="1030" spans="1:5" x14ac:dyDescent="0.25">
      <c r="A1030" s="16">
        <f>IF(Data!F2107="successful",Data!A2107,"")</f>
        <v>2105</v>
      </c>
      <c r="B1030" s="16">
        <f>IF(Data!F2107="successful",Data!N2107,"")</f>
        <v>99</v>
      </c>
      <c r="D1030" s="16">
        <f>IF(Data!F2773="failed",Data!A2773,"")</f>
        <v>2771</v>
      </c>
      <c r="E1030" s="16">
        <f>IF(Data!F2773="failed",Data!N2773,"")</f>
        <v>0</v>
      </c>
    </row>
    <row r="1031" spans="1:5" x14ac:dyDescent="0.25">
      <c r="A1031" s="16">
        <f>IF(Data!F2108="successful",Data!A2108,"")</f>
        <v>2106</v>
      </c>
      <c r="B1031" s="16">
        <f>IF(Data!F2108="successful",Data!N2108,"")</f>
        <v>44</v>
      </c>
      <c r="D1031" s="16">
        <f>IF(Data!F2774="failed",Data!A2774,"")</f>
        <v>2772</v>
      </c>
      <c r="E1031" s="16">
        <f>IF(Data!F2774="failed",Data!N2774,"")</f>
        <v>0</v>
      </c>
    </row>
    <row r="1032" spans="1:5" x14ac:dyDescent="0.25">
      <c r="A1032" s="16">
        <f>IF(Data!F2109="successful",Data!A2109,"")</f>
        <v>2107</v>
      </c>
      <c r="B1032" s="16">
        <f>IF(Data!F2109="successful",Data!N2109,"")</f>
        <v>58</v>
      </c>
      <c r="D1032" s="16">
        <f>IF(Data!F2775="failed",Data!A2775,"")</f>
        <v>2773</v>
      </c>
      <c r="E1032" s="16">
        <f>IF(Data!F2775="failed",Data!N2775,"")</f>
        <v>1</v>
      </c>
    </row>
    <row r="1033" spans="1:5" x14ac:dyDescent="0.25">
      <c r="A1033" s="16">
        <f>IF(Data!F2110="successful",Data!A2110,"")</f>
        <v>2108</v>
      </c>
      <c r="B1033" s="16">
        <f>IF(Data!F2110="successful",Data!N2110,"")</f>
        <v>191</v>
      </c>
      <c r="D1033" s="16">
        <f>IF(Data!F2776="failed",Data!A2776,"")</f>
        <v>2774</v>
      </c>
      <c r="E1033" s="16">
        <f>IF(Data!F2776="failed",Data!N2776,"")</f>
        <v>13</v>
      </c>
    </row>
    <row r="1034" spans="1:5" x14ac:dyDescent="0.25">
      <c r="A1034" s="16">
        <f>IF(Data!F2111="successful",Data!A2111,"")</f>
        <v>2109</v>
      </c>
      <c r="B1034" s="16">
        <f>IF(Data!F2111="successful",Data!N2111,"")</f>
        <v>40</v>
      </c>
      <c r="D1034" s="16">
        <f>IF(Data!F2777="failed",Data!A2777,"")</f>
        <v>2775</v>
      </c>
      <c r="E1034" s="16">
        <f>IF(Data!F2777="failed",Data!N2777,"")</f>
        <v>2</v>
      </c>
    </row>
    <row r="1035" spans="1:5" x14ac:dyDescent="0.25">
      <c r="A1035" s="16">
        <f>IF(Data!F2112="successful",Data!A2112,"")</f>
        <v>2110</v>
      </c>
      <c r="B1035" s="16">
        <f>IF(Data!F2112="successful",Data!N2112,"")</f>
        <v>38</v>
      </c>
      <c r="D1035" s="16">
        <f>IF(Data!F2778="failed",Data!A2778,"")</f>
        <v>2776</v>
      </c>
      <c r="E1035" s="16">
        <f>IF(Data!F2778="failed",Data!N2778,"")</f>
        <v>36</v>
      </c>
    </row>
    <row r="1036" spans="1:5" x14ac:dyDescent="0.25">
      <c r="A1036" s="16">
        <f>IF(Data!F2113="successful",Data!A2113,"")</f>
        <v>2111</v>
      </c>
      <c r="B1036" s="16">
        <f>IF(Data!F2113="successful",Data!N2113,"")</f>
        <v>39</v>
      </c>
      <c r="D1036" s="16">
        <f>IF(Data!F2779="failed",Data!A2779,"")</f>
        <v>2777</v>
      </c>
      <c r="E1036" s="16">
        <f>IF(Data!F2779="failed",Data!N2779,"")</f>
        <v>1</v>
      </c>
    </row>
    <row r="1037" spans="1:5" x14ac:dyDescent="0.25">
      <c r="A1037" s="16">
        <f>IF(Data!F2114="successful",Data!A2114,"")</f>
        <v>2112</v>
      </c>
      <c r="B1037" s="16">
        <f>IF(Data!F2114="successful",Data!N2114,"")</f>
        <v>11</v>
      </c>
      <c r="D1037" s="16">
        <f>IF(Data!F2780="failed",Data!A2780,"")</f>
        <v>2778</v>
      </c>
      <c r="E1037" s="16">
        <f>IF(Data!F2780="failed",Data!N2780,"")</f>
        <v>15</v>
      </c>
    </row>
    <row r="1038" spans="1:5" x14ac:dyDescent="0.25">
      <c r="A1038" s="16">
        <f>IF(Data!F2115="successful",Data!A2115,"")</f>
        <v>2113</v>
      </c>
      <c r="B1038" s="16">
        <f>IF(Data!F2115="successful",Data!N2115,"")</f>
        <v>107</v>
      </c>
      <c r="D1038" s="16">
        <f>IF(Data!F2781="failed",Data!A2781,"")</f>
        <v>2779</v>
      </c>
      <c r="E1038" s="16">
        <f>IF(Data!F2781="failed",Data!N2781,"")</f>
        <v>1</v>
      </c>
    </row>
    <row r="1039" spans="1:5" x14ac:dyDescent="0.25">
      <c r="A1039" s="16">
        <f>IF(Data!F2116="successful",Data!A2116,"")</f>
        <v>2114</v>
      </c>
      <c r="B1039" s="16">
        <f>IF(Data!F2116="successful",Data!N2116,"")</f>
        <v>147</v>
      </c>
      <c r="D1039" s="16">
        <f>IF(Data!F2782="failed",Data!A2782,"")</f>
        <v>2780</v>
      </c>
      <c r="E1039" s="16">
        <f>IF(Data!F2782="failed",Data!N2782,"")</f>
        <v>0</v>
      </c>
    </row>
    <row r="1040" spans="1:5" x14ac:dyDescent="0.25">
      <c r="A1040" s="16">
        <f>IF(Data!F2117="successful",Data!A2117,"")</f>
        <v>2115</v>
      </c>
      <c r="B1040" s="16">
        <f>IF(Data!F2117="successful",Data!N2117,"")</f>
        <v>36</v>
      </c>
      <c r="D1040" s="16">
        <f>IF(Data!F2843="failed",Data!A2843,"")</f>
        <v>2841</v>
      </c>
      <c r="E1040" s="16">
        <f>IF(Data!F2843="failed",Data!N2843,"")</f>
        <v>1</v>
      </c>
    </row>
    <row r="1041" spans="1:5" x14ac:dyDescent="0.25">
      <c r="A1041" s="16">
        <f>IF(Data!F2118="successful",Data!A2118,"")</f>
        <v>2116</v>
      </c>
      <c r="B1041" s="16">
        <f>IF(Data!F2118="successful",Data!N2118,"")</f>
        <v>92</v>
      </c>
      <c r="D1041" s="16">
        <f>IF(Data!F2844="failed",Data!A2844,"")</f>
        <v>2842</v>
      </c>
      <c r="E1041" s="16">
        <f>IF(Data!F2844="failed",Data!N2844,"")</f>
        <v>0</v>
      </c>
    </row>
    <row r="1042" spans="1:5" x14ac:dyDescent="0.25">
      <c r="A1042" s="16">
        <f>IF(Data!F2119="successful",Data!A2119,"")</f>
        <v>2117</v>
      </c>
      <c r="B1042" s="16">
        <f>IF(Data!F2119="successful",Data!N2119,"")</f>
        <v>35</v>
      </c>
      <c r="D1042" s="16">
        <f>IF(Data!F2845="failed",Data!A2845,"")</f>
        <v>2843</v>
      </c>
      <c r="E1042" s="16">
        <f>IF(Data!F2845="failed",Data!N2845,"")</f>
        <v>0</v>
      </c>
    </row>
    <row r="1043" spans="1:5" x14ac:dyDescent="0.25">
      <c r="A1043" s="16">
        <f>IF(Data!F2120="successful",Data!A2120,"")</f>
        <v>2118</v>
      </c>
      <c r="B1043" s="16">
        <f>IF(Data!F2120="successful",Data!N2120,"")</f>
        <v>17</v>
      </c>
      <c r="D1043" s="16">
        <f>IF(Data!F2846="failed",Data!A2846,"")</f>
        <v>2844</v>
      </c>
      <c r="E1043" s="16">
        <f>IF(Data!F2846="failed",Data!N2846,"")</f>
        <v>1</v>
      </c>
    </row>
    <row r="1044" spans="1:5" x14ac:dyDescent="0.25">
      <c r="A1044" s="16">
        <f>IF(Data!F2121="successful",Data!A2121,"")</f>
        <v>2119</v>
      </c>
      <c r="B1044" s="16">
        <f>IF(Data!F2121="successful",Data!N2121,"")</f>
        <v>22</v>
      </c>
      <c r="D1044" s="16">
        <f>IF(Data!F2847="failed",Data!A2847,"")</f>
        <v>2845</v>
      </c>
      <c r="E1044" s="16">
        <f>IF(Data!F2847="failed",Data!N2847,"")</f>
        <v>39</v>
      </c>
    </row>
    <row r="1045" spans="1:5" x14ac:dyDescent="0.25">
      <c r="A1045" s="16">
        <f>IF(Data!F2122="successful",Data!A2122,"")</f>
        <v>2120</v>
      </c>
      <c r="B1045" s="16">
        <f>IF(Data!F2122="successful",Data!N2122,"")</f>
        <v>69</v>
      </c>
      <c r="D1045" s="16">
        <f>IF(Data!F2848="failed",Data!A2848,"")</f>
        <v>2846</v>
      </c>
      <c r="E1045" s="16">
        <f>IF(Data!F2848="failed",Data!N2848,"")</f>
        <v>0</v>
      </c>
    </row>
    <row r="1046" spans="1:5" x14ac:dyDescent="0.25">
      <c r="A1046" s="16">
        <f>IF(Data!F2163="successful",Data!A2163,"")</f>
        <v>2161</v>
      </c>
      <c r="B1046" s="16">
        <f>IF(Data!F2163="successful",Data!N2163,"")</f>
        <v>13</v>
      </c>
      <c r="D1046" s="16">
        <f>IF(Data!F2849="failed",Data!A2849,"")</f>
        <v>2847</v>
      </c>
      <c r="E1046" s="16">
        <f>IF(Data!F2849="failed",Data!N2849,"")</f>
        <v>0</v>
      </c>
    </row>
    <row r="1047" spans="1:5" x14ac:dyDescent="0.25">
      <c r="A1047" s="16">
        <f>IF(Data!F2164="successful",Data!A2164,"")</f>
        <v>2162</v>
      </c>
      <c r="B1047" s="16">
        <f>IF(Data!F2164="successful",Data!N2164,"")</f>
        <v>58</v>
      </c>
      <c r="D1047" s="16">
        <f>IF(Data!F2850="failed",Data!A2850,"")</f>
        <v>2848</v>
      </c>
      <c r="E1047" s="16">
        <f>IF(Data!F2850="failed",Data!N2850,"")</f>
        <v>3</v>
      </c>
    </row>
    <row r="1048" spans="1:5" x14ac:dyDescent="0.25">
      <c r="A1048" s="16">
        <f>IF(Data!F2165="successful",Data!A2165,"")</f>
        <v>2163</v>
      </c>
      <c r="B1048" s="16">
        <f>IF(Data!F2165="successful",Data!N2165,"")</f>
        <v>44</v>
      </c>
      <c r="D1048" s="16">
        <f>IF(Data!F2851="failed",Data!A2851,"")</f>
        <v>2849</v>
      </c>
      <c r="E1048" s="16">
        <f>IF(Data!F2851="failed",Data!N2851,"")</f>
        <v>1</v>
      </c>
    </row>
    <row r="1049" spans="1:5" x14ac:dyDescent="0.25">
      <c r="A1049" s="16">
        <f>IF(Data!F2166="successful",Data!A2166,"")</f>
        <v>2164</v>
      </c>
      <c r="B1049" s="16">
        <f>IF(Data!F2166="successful",Data!N2166,"")</f>
        <v>83</v>
      </c>
      <c r="D1049" s="16">
        <f>IF(Data!F2852="failed",Data!A2852,"")</f>
        <v>2850</v>
      </c>
      <c r="E1049" s="16">
        <f>IF(Data!F2852="failed",Data!N2852,"")</f>
        <v>13</v>
      </c>
    </row>
    <row r="1050" spans="1:5" x14ac:dyDescent="0.25">
      <c r="A1050" s="16">
        <f>IF(Data!F2167="successful",Data!A2167,"")</f>
        <v>2165</v>
      </c>
      <c r="B1050" s="16">
        <f>IF(Data!F2167="successful",Data!N2167,"")</f>
        <v>117</v>
      </c>
      <c r="D1050" s="16">
        <f>IF(Data!F2853="failed",Data!A2853,"")</f>
        <v>2851</v>
      </c>
      <c r="E1050" s="16">
        <f>IF(Data!F2853="failed",Data!N2853,"")</f>
        <v>0</v>
      </c>
    </row>
    <row r="1051" spans="1:5" x14ac:dyDescent="0.25">
      <c r="A1051" s="16">
        <f>IF(Data!F2168="successful",Data!A2168,"")</f>
        <v>2166</v>
      </c>
      <c r="B1051" s="16">
        <f>IF(Data!F2168="successful",Data!N2168,"")</f>
        <v>32</v>
      </c>
      <c r="D1051" s="16">
        <f>IF(Data!F2854="failed",Data!A2854,"")</f>
        <v>2852</v>
      </c>
      <c r="E1051" s="16">
        <f>IF(Data!F2854="failed",Data!N2854,"")</f>
        <v>6</v>
      </c>
    </row>
    <row r="1052" spans="1:5" x14ac:dyDescent="0.25">
      <c r="A1052" s="16">
        <f>IF(Data!F2169="successful",Data!A2169,"")</f>
        <v>2167</v>
      </c>
      <c r="B1052" s="16">
        <f>IF(Data!F2169="successful",Data!N2169,"")</f>
        <v>8</v>
      </c>
      <c r="D1052" s="16">
        <f>IF(Data!F2855="failed",Data!A2855,"")</f>
        <v>2853</v>
      </c>
      <c r="E1052" s="16">
        <f>IF(Data!F2855="failed",Data!N2855,"")</f>
        <v>0</v>
      </c>
    </row>
    <row r="1053" spans="1:5" x14ac:dyDescent="0.25">
      <c r="A1053" s="16">
        <f>IF(Data!F2170="successful",Data!A2170,"")</f>
        <v>2168</v>
      </c>
      <c r="B1053" s="16">
        <f>IF(Data!F2170="successful",Data!N2170,"")</f>
        <v>340</v>
      </c>
      <c r="D1053" s="16">
        <f>IF(Data!F2856="failed",Data!A2856,"")</f>
        <v>2854</v>
      </c>
      <c r="E1053" s="16">
        <f>IF(Data!F2856="failed",Data!N2856,"")</f>
        <v>14</v>
      </c>
    </row>
    <row r="1054" spans="1:5" x14ac:dyDescent="0.25">
      <c r="A1054" s="16">
        <f>IF(Data!F2171="successful",Data!A2171,"")</f>
        <v>2169</v>
      </c>
      <c r="B1054" s="16">
        <f>IF(Data!F2171="successful",Data!N2171,"")</f>
        <v>7</v>
      </c>
      <c r="D1054" s="16">
        <f>IF(Data!F2857="failed",Data!A2857,"")</f>
        <v>2855</v>
      </c>
      <c r="E1054" s="16">
        <f>IF(Data!F2857="failed",Data!N2857,"")</f>
        <v>5</v>
      </c>
    </row>
    <row r="1055" spans="1:5" x14ac:dyDescent="0.25">
      <c r="A1055" s="16">
        <f>IF(Data!F2172="successful",Data!A2172,"")</f>
        <v>2170</v>
      </c>
      <c r="B1055" s="16">
        <f>IF(Data!F2172="successful",Data!N2172,"")</f>
        <v>19</v>
      </c>
      <c r="D1055" s="16">
        <f>IF(Data!F2858="failed",Data!A2858,"")</f>
        <v>2856</v>
      </c>
      <c r="E1055" s="16">
        <f>IF(Data!F2858="failed",Data!N2858,"")</f>
        <v>6</v>
      </c>
    </row>
    <row r="1056" spans="1:5" x14ac:dyDescent="0.25">
      <c r="A1056" s="16">
        <f>IF(Data!F2173="successful",Data!A2173,"")</f>
        <v>2171</v>
      </c>
      <c r="B1056" s="16">
        <f>IF(Data!F2173="successful",Data!N2173,"")</f>
        <v>47</v>
      </c>
      <c r="D1056" s="16">
        <f>IF(Data!F2859="failed",Data!A2859,"")</f>
        <v>2857</v>
      </c>
      <c r="E1056" s="16">
        <f>IF(Data!F2859="failed",Data!N2859,"")</f>
        <v>15</v>
      </c>
    </row>
    <row r="1057" spans="1:5" x14ac:dyDescent="0.25">
      <c r="A1057" s="16">
        <f>IF(Data!F2174="successful",Data!A2174,"")</f>
        <v>2172</v>
      </c>
      <c r="B1057" s="16">
        <f>IF(Data!F2174="successful",Data!N2174,"")</f>
        <v>13</v>
      </c>
      <c r="D1057" s="16">
        <f>IF(Data!F2860="failed",Data!A2860,"")</f>
        <v>2858</v>
      </c>
      <c r="E1057" s="16">
        <f>IF(Data!F2860="failed",Data!N2860,"")</f>
        <v>0</v>
      </c>
    </row>
    <row r="1058" spans="1:5" x14ac:dyDescent="0.25">
      <c r="A1058" s="16">
        <f>IF(Data!F2175="successful",Data!A2175,"")</f>
        <v>2173</v>
      </c>
      <c r="B1058" s="16">
        <f>IF(Data!F2175="successful",Data!N2175,"")</f>
        <v>90</v>
      </c>
      <c r="D1058" s="16">
        <f>IF(Data!F2861="failed",Data!A2861,"")</f>
        <v>2859</v>
      </c>
      <c r="E1058" s="16">
        <f>IF(Data!F2861="failed",Data!N2861,"")</f>
        <v>1</v>
      </c>
    </row>
    <row r="1059" spans="1:5" x14ac:dyDescent="0.25">
      <c r="A1059" s="16">
        <f>IF(Data!F2176="successful",Data!A2176,"")</f>
        <v>2174</v>
      </c>
      <c r="B1059" s="16">
        <f>IF(Data!F2176="successful",Data!N2176,"")</f>
        <v>63</v>
      </c>
      <c r="D1059" s="16">
        <f>IF(Data!F2862="failed",Data!A2862,"")</f>
        <v>2860</v>
      </c>
      <c r="E1059" s="16">
        <f>IF(Data!F2862="failed",Data!N2862,"")</f>
        <v>9</v>
      </c>
    </row>
    <row r="1060" spans="1:5" x14ac:dyDescent="0.25">
      <c r="A1060" s="16">
        <f>IF(Data!F2177="successful",Data!A2177,"")</f>
        <v>2175</v>
      </c>
      <c r="B1060" s="16">
        <f>IF(Data!F2177="successful",Data!N2177,"")</f>
        <v>26</v>
      </c>
      <c r="D1060" s="16">
        <f>IF(Data!F2863="failed",Data!A2863,"")</f>
        <v>2861</v>
      </c>
      <c r="E1060" s="16">
        <f>IF(Data!F2863="failed",Data!N2863,"")</f>
        <v>3</v>
      </c>
    </row>
    <row r="1061" spans="1:5" x14ac:dyDescent="0.25">
      <c r="A1061" s="16">
        <f>IF(Data!F2178="successful",Data!A2178,"")</f>
        <v>2176</v>
      </c>
      <c r="B1061" s="16">
        <f>IF(Data!F2178="successful",Data!N2178,"")</f>
        <v>71</v>
      </c>
      <c r="D1061" s="16">
        <f>IF(Data!F2864="failed",Data!A2864,"")</f>
        <v>2862</v>
      </c>
      <c r="E1061" s="16">
        <f>IF(Data!F2864="failed",Data!N2864,"")</f>
        <v>3</v>
      </c>
    </row>
    <row r="1062" spans="1:5" x14ac:dyDescent="0.25">
      <c r="A1062" s="16">
        <f>IF(Data!F2179="successful",Data!A2179,"")</f>
        <v>2177</v>
      </c>
      <c r="B1062" s="16">
        <f>IF(Data!F2179="successful",Data!N2179,"")</f>
        <v>38</v>
      </c>
      <c r="D1062" s="16">
        <f>IF(Data!F2865="failed",Data!A2865,"")</f>
        <v>2863</v>
      </c>
      <c r="E1062" s="16">
        <f>IF(Data!F2865="failed",Data!N2865,"")</f>
        <v>1</v>
      </c>
    </row>
    <row r="1063" spans="1:5" x14ac:dyDescent="0.25">
      <c r="A1063" s="16">
        <f>IF(Data!F2180="successful",Data!A2180,"")</f>
        <v>2178</v>
      </c>
      <c r="B1063" s="16">
        <f>IF(Data!F2180="successful",Data!N2180,"")</f>
        <v>859</v>
      </c>
      <c r="D1063" s="16">
        <f>IF(Data!F2866="failed",Data!A2866,"")</f>
        <v>2864</v>
      </c>
      <c r="E1063" s="16">
        <f>IF(Data!F2866="failed",Data!N2866,"")</f>
        <v>3</v>
      </c>
    </row>
    <row r="1064" spans="1:5" x14ac:dyDescent="0.25">
      <c r="A1064" s="16">
        <f>IF(Data!F2181="successful",Data!A2181,"")</f>
        <v>2179</v>
      </c>
      <c r="B1064" s="16">
        <f>IF(Data!F2181="successful",Data!N2181,"")</f>
        <v>21</v>
      </c>
      <c r="D1064" s="16">
        <f>IF(Data!F2867="failed",Data!A2867,"")</f>
        <v>2865</v>
      </c>
      <c r="E1064" s="16">
        <f>IF(Data!F2867="failed",Data!N2867,"")</f>
        <v>0</v>
      </c>
    </row>
    <row r="1065" spans="1:5" x14ac:dyDescent="0.25">
      <c r="A1065" s="16">
        <f>IF(Data!F2182="successful",Data!A2182,"")</f>
        <v>2180</v>
      </c>
      <c r="B1065" s="16">
        <f>IF(Data!F2182="successful",Data!N2182,"")</f>
        <v>78</v>
      </c>
      <c r="D1065" s="16">
        <f>IF(Data!F2868="failed",Data!A2868,"")</f>
        <v>2866</v>
      </c>
      <c r="E1065" s="16">
        <f>IF(Data!F2868="failed",Data!N2868,"")</f>
        <v>2</v>
      </c>
    </row>
    <row r="1066" spans="1:5" x14ac:dyDescent="0.25">
      <c r="A1066" s="16">
        <f>IF(Data!F2183="successful",Data!A2183,"")</f>
        <v>2181</v>
      </c>
      <c r="B1066" s="16">
        <f>IF(Data!F2183="successful",Data!N2183,"")</f>
        <v>53</v>
      </c>
      <c r="D1066" s="16">
        <f>IF(Data!F2869="failed",Data!A2869,"")</f>
        <v>2867</v>
      </c>
      <c r="E1066" s="16">
        <f>IF(Data!F2869="failed",Data!N2869,"")</f>
        <v>10</v>
      </c>
    </row>
    <row r="1067" spans="1:5" x14ac:dyDescent="0.25">
      <c r="A1067" s="16">
        <f>IF(Data!F2184="successful",Data!A2184,"")</f>
        <v>2182</v>
      </c>
      <c r="B1067" s="16">
        <f>IF(Data!F2184="successful",Data!N2184,"")</f>
        <v>356</v>
      </c>
      <c r="D1067" s="16">
        <f>IF(Data!F2870="failed",Data!A2870,"")</f>
        <v>2868</v>
      </c>
      <c r="E1067" s="16">
        <f>IF(Data!F2870="failed",Data!N2870,"")</f>
        <v>60</v>
      </c>
    </row>
    <row r="1068" spans="1:5" x14ac:dyDescent="0.25">
      <c r="A1068" s="16">
        <f>IF(Data!F2185="successful",Data!A2185,"")</f>
        <v>2183</v>
      </c>
      <c r="B1068" s="16">
        <f>IF(Data!F2185="successful",Data!N2185,"")</f>
        <v>279</v>
      </c>
      <c r="D1068" s="16">
        <f>IF(Data!F2871="failed",Data!A2871,"")</f>
        <v>2869</v>
      </c>
      <c r="E1068" s="16">
        <f>IF(Data!F2871="failed",Data!N2871,"")</f>
        <v>5</v>
      </c>
    </row>
    <row r="1069" spans="1:5" x14ac:dyDescent="0.25">
      <c r="A1069" s="16">
        <f>IF(Data!F2186="successful",Data!A2186,"")</f>
        <v>2184</v>
      </c>
      <c r="B1069" s="16">
        <f>IF(Data!F2186="successful",Data!N2186,"")</f>
        <v>266</v>
      </c>
      <c r="D1069" s="16">
        <f>IF(Data!F2872="failed",Data!A2872,"")</f>
        <v>2870</v>
      </c>
      <c r="E1069" s="16">
        <f>IF(Data!F2872="failed",Data!N2872,"")</f>
        <v>9</v>
      </c>
    </row>
    <row r="1070" spans="1:5" x14ac:dyDescent="0.25">
      <c r="A1070" s="16">
        <f>IF(Data!F2187="successful",Data!A2187,"")</f>
        <v>2185</v>
      </c>
      <c r="B1070" s="16">
        <f>IF(Data!F2187="successful",Data!N2187,"")</f>
        <v>623</v>
      </c>
      <c r="D1070" s="16">
        <f>IF(Data!F2873="failed",Data!A2873,"")</f>
        <v>2871</v>
      </c>
      <c r="E1070" s="16">
        <f>IF(Data!F2873="failed",Data!N2873,"")</f>
        <v>13</v>
      </c>
    </row>
    <row r="1071" spans="1:5" x14ac:dyDescent="0.25">
      <c r="A1071" s="16">
        <f>IF(Data!F2188="successful",Data!A2188,"")</f>
        <v>2186</v>
      </c>
      <c r="B1071" s="16">
        <f>IF(Data!F2188="successful",Data!N2188,"")</f>
        <v>392</v>
      </c>
      <c r="D1071" s="16">
        <f>IF(Data!F2874="failed",Data!A2874,"")</f>
        <v>2872</v>
      </c>
      <c r="E1071" s="16">
        <f>IF(Data!F2874="failed",Data!N2874,"")</f>
        <v>0</v>
      </c>
    </row>
    <row r="1072" spans="1:5" x14ac:dyDescent="0.25">
      <c r="A1072" s="16">
        <f>IF(Data!F2189="successful",Data!A2189,"")</f>
        <v>2187</v>
      </c>
      <c r="B1072" s="16">
        <f>IF(Data!F2189="successful",Data!N2189,"")</f>
        <v>3562</v>
      </c>
      <c r="D1072" s="16">
        <f>IF(Data!F2875="failed",Data!A2875,"")</f>
        <v>2873</v>
      </c>
      <c r="E1072" s="16">
        <f>IF(Data!F2875="failed",Data!N2875,"")</f>
        <v>8</v>
      </c>
    </row>
    <row r="1073" spans="1:5" x14ac:dyDescent="0.25">
      <c r="A1073" s="16">
        <f>IF(Data!F2190="successful",Data!A2190,"")</f>
        <v>2188</v>
      </c>
      <c r="B1073" s="16">
        <f>IF(Data!F2190="successful",Data!N2190,"")</f>
        <v>514</v>
      </c>
      <c r="D1073" s="16">
        <f>IF(Data!F2876="failed",Data!A2876,"")</f>
        <v>2874</v>
      </c>
      <c r="E1073" s="16">
        <f>IF(Data!F2876="failed",Data!N2876,"")</f>
        <v>3</v>
      </c>
    </row>
    <row r="1074" spans="1:5" x14ac:dyDescent="0.25">
      <c r="A1074" s="16">
        <f>IF(Data!F2191="successful",Data!A2191,"")</f>
        <v>2189</v>
      </c>
      <c r="B1074" s="16">
        <f>IF(Data!F2191="successful",Data!N2191,"")</f>
        <v>88</v>
      </c>
      <c r="D1074" s="16">
        <f>IF(Data!F2877="failed",Data!A2877,"")</f>
        <v>2875</v>
      </c>
      <c r="E1074" s="16">
        <f>IF(Data!F2877="failed",Data!N2877,"")</f>
        <v>3</v>
      </c>
    </row>
    <row r="1075" spans="1:5" x14ac:dyDescent="0.25">
      <c r="A1075" s="16">
        <f>IF(Data!F2192="successful",Data!A2192,"")</f>
        <v>2190</v>
      </c>
      <c r="B1075" s="16">
        <f>IF(Data!F2192="successful",Data!N2192,"")</f>
        <v>537</v>
      </c>
      <c r="D1075" s="16">
        <f>IF(Data!F2878="failed",Data!A2878,"")</f>
        <v>2876</v>
      </c>
      <c r="E1075" s="16">
        <f>IF(Data!F2878="failed",Data!N2878,"")</f>
        <v>0</v>
      </c>
    </row>
    <row r="1076" spans="1:5" x14ac:dyDescent="0.25">
      <c r="A1076" s="16">
        <f>IF(Data!F2193="successful",Data!A2193,"")</f>
        <v>2191</v>
      </c>
      <c r="B1076" s="16">
        <f>IF(Data!F2193="successful",Data!N2193,"")</f>
        <v>25</v>
      </c>
      <c r="D1076" s="16">
        <f>IF(Data!F2879="failed",Data!A2879,"")</f>
        <v>2877</v>
      </c>
      <c r="E1076" s="16">
        <f>IF(Data!F2879="failed",Data!N2879,"")</f>
        <v>6</v>
      </c>
    </row>
    <row r="1077" spans="1:5" x14ac:dyDescent="0.25">
      <c r="A1077" s="16">
        <f>IF(Data!F2194="successful",Data!A2194,"")</f>
        <v>2192</v>
      </c>
      <c r="B1077" s="16">
        <f>IF(Data!F2194="successful",Data!N2194,"")</f>
        <v>3238</v>
      </c>
      <c r="D1077" s="16">
        <f>IF(Data!F2880="failed",Data!A2880,"")</f>
        <v>2878</v>
      </c>
      <c r="E1077" s="16">
        <f>IF(Data!F2880="failed",Data!N2880,"")</f>
        <v>4</v>
      </c>
    </row>
    <row r="1078" spans="1:5" x14ac:dyDescent="0.25">
      <c r="A1078" s="16">
        <f>IF(Data!F2195="successful",Data!A2195,"")</f>
        <v>2193</v>
      </c>
      <c r="B1078" s="16">
        <f>IF(Data!F2195="successful",Data!N2195,"")</f>
        <v>897</v>
      </c>
      <c r="D1078" s="16">
        <f>IF(Data!F2881="failed",Data!A2881,"")</f>
        <v>2879</v>
      </c>
      <c r="E1078" s="16">
        <f>IF(Data!F2881="failed",Data!N2881,"")</f>
        <v>1</v>
      </c>
    </row>
    <row r="1079" spans="1:5" x14ac:dyDescent="0.25">
      <c r="A1079" s="16">
        <f>IF(Data!F2196="successful",Data!A2196,"")</f>
        <v>2194</v>
      </c>
      <c r="B1079" s="16">
        <f>IF(Data!F2196="successful",Data!N2196,"")</f>
        <v>878</v>
      </c>
      <c r="D1079" s="16">
        <f>IF(Data!F2882="failed",Data!A2882,"")</f>
        <v>2880</v>
      </c>
      <c r="E1079" s="16">
        <f>IF(Data!F2882="failed",Data!N2882,"")</f>
        <v>29</v>
      </c>
    </row>
    <row r="1080" spans="1:5" x14ac:dyDescent="0.25">
      <c r="A1080" s="16">
        <f>IF(Data!F2197="successful",Data!A2197,"")</f>
        <v>2195</v>
      </c>
      <c r="B1080" s="16">
        <f>IF(Data!F2197="successful",Data!N2197,"")</f>
        <v>115</v>
      </c>
      <c r="D1080" s="16">
        <f>IF(Data!F2883="failed",Data!A2883,"")</f>
        <v>2881</v>
      </c>
      <c r="E1080" s="16">
        <f>IF(Data!F2883="failed",Data!N2883,"")</f>
        <v>0</v>
      </c>
    </row>
    <row r="1081" spans="1:5" x14ac:dyDescent="0.25">
      <c r="A1081" s="16">
        <f>IF(Data!F2198="successful",Data!A2198,"")</f>
        <v>2196</v>
      </c>
      <c r="B1081" s="16">
        <f>IF(Data!F2198="successful",Data!N2198,"")</f>
        <v>234</v>
      </c>
      <c r="D1081" s="16">
        <f>IF(Data!F2884="failed",Data!A2884,"")</f>
        <v>2882</v>
      </c>
      <c r="E1081" s="16">
        <f>IF(Data!F2884="failed",Data!N2884,"")</f>
        <v>4</v>
      </c>
    </row>
    <row r="1082" spans="1:5" x14ac:dyDescent="0.25">
      <c r="A1082" s="16">
        <f>IF(Data!F2199="successful",Data!A2199,"")</f>
        <v>2197</v>
      </c>
      <c r="B1082" s="16">
        <f>IF(Data!F2199="successful",Data!N2199,"")</f>
        <v>4330</v>
      </c>
      <c r="D1082" s="16">
        <f>IF(Data!F2885="failed",Data!A2885,"")</f>
        <v>2883</v>
      </c>
      <c r="E1082" s="16">
        <f>IF(Data!F2885="failed",Data!N2885,"")</f>
        <v>5</v>
      </c>
    </row>
    <row r="1083" spans="1:5" x14ac:dyDescent="0.25">
      <c r="A1083" s="16">
        <f>IF(Data!F2200="successful",Data!A2200,"")</f>
        <v>2198</v>
      </c>
      <c r="B1083" s="16">
        <f>IF(Data!F2200="successful",Data!N2200,"")</f>
        <v>651</v>
      </c>
      <c r="D1083" s="16">
        <f>IF(Data!F2886="failed",Data!A2886,"")</f>
        <v>2884</v>
      </c>
      <c r="E1083" s="16">
        <f>IF(Data!F2886="failed",Data!N2886,"")</f>
        <v>4</v>
      </c>
    </row>
    <row r="1084" spans="1:5" x14ac:dyDescent="0.25">
      <c r="A1084" s="16">
        <f>IF(Data!F2201="successful",Data!A2201,"")</f>
        <v>2199</v>
      </c>
      <c r="B1084" s="16">
        <f>IF(Data!F2201="successful",Data!N2201,"")</f>
        <v>251</v>
      </c>
      <c r="D1084" s="16">
        <f>IF(Data!F2887="failed",Data!A2887,"")</f>
        <v>2885</v>
      </c>
      <c r="E1084" s="16">
        <f>IF(Data!F2887="failed",Data!N2887,"")</f>
        <v>5</v>
      </c>
    </row>
    <row r="1085" spans="1:5" x14ac:dyDescent="0.25">
      <c r="A1085" s="16">
        <f>IF(Data!F2202="successful",Data!A2202,"")</f>
        <v>2200</v>
      </c>
      <c r="B1085" s="16">
        <f>IF(Data!F2202="successful",Data!N2202,"")</f>
        <v>263</v>
      </c>
      <c r="D1085" s="16">
        <f>IF(Data!F2888="failed",Data!A2888,"")</f>
        <v>2886</v>
      </c>
      <c r="E1085" s="16">
        <f>IF(Data!F2888="failed",Data!N2888,"")</f>
        <v>1</v>
      </c>
    </row>
    <row r="1086" spans="1:5" x14ac:dyDescent="0.25">
      <c r="A1086" s="16">
        <f>IF(Data!F2203="successful",Data!A2203,"")</f>
        <v>2201</v>
      </c>
      <c r="B1086" s="16">
        <f>IF(Data!F2203="successful",Data!N2203,"")</f>
        <v>28</v>
      </c>
      <c r="D1086" s="16">
        <f>IF(Data!F2889="failed",Data!A2889,"")</f>
        <v>2887</v>
      </c>
      <c r="E1086" s="16">
        <f>IF(Data!F2889="failed",Data!N2889,"")</f>
        <v>1</v>
      </c>
    </row>
    <row r="1087" spans="1:5" x14ac:dyDescent="0.25">
      <c r="A1087" s="16">
        <f>IF(Data!F2204="successful",Data!A2204,"")</f>
        <v>2202</v>
      </c>
      <c r="B1087" s="16">
        <f>IF(Data!F2204="successful",Data!N2204,"")</f>
        <v>721</v>
      </c>
      <c r="D1087" s="16">
        <f>IF(Data!F2890="failed",Data!A2890,"")</f>
        <v>2888</v>
      </c>
      <c r="E1087" s="16">
        <f>IF(Data!F2890="failed",Data!N2890,"")</f>
        <v>0</v>
      </c>
    </row>
    <row r="1088" spans="1:5" x14ac:dyDescent="0.25">
      <c r="A1088" s="16">
        <f>IF(Data!F2205="successful",Data!A2205,"")</f>
        <v>2203</v>
      </c>
      <c r="B1088" s="16">
        <f>IF(Data!F2205="successful",Data!N2205,"")</f>
        <v>50</v>
      </c>
      <c r="D1088" s="16">
        <f>IF(Data!F2891="failed",Data!A2891,"")</f>
        <v>2889</v>
      </c>
      <c r="E1088" s="16">
        <f>IF(Data!F2891="failed",Data!N2891,"")</f>
        <v>14</v>
      </c>
    </row>
    <row r="1089" spans="1:5" x14ac:dyDescent="0.25">
      <c r="A1089" s="16">
        <f>IF(Data!F2206="successful",Data!A2206,"")</f>
        <v>2204</v>
      </c>
      <c r="B1089" s="16">
        <f>IF(Data!F2206="successful",Data!N2206,"")</f>
        <v>73</v>
      </c>
      <c r="D1089" s="16">
        <f>IF(Data!F2892="failed",Data!A2892,"")</f>
        <v>2890</v>
      </c>
      <c r="E1089" s="16">
        <f>IF(Data!F2892="failed",Data!N2892,"")</f>
        <v>3</v>
      </c>
    </row>
    <row r="1090" spans="1:5" x14ac:dyDescent="0.25">
      <c r="A1090" s="16">
        <f>IF(Data!F2207="successful",Data!A2207,"")</f>
        <v>2205</v>
      </c>
      <c r="B1090" s="16">
        <f>IF(Data!F2207="successful",Data!N2207,"")</f>
        <v>27</v>
      </c>
      <c r="D1090" s="16">
        <f>IF(Data!F2893="failed",Data!A2893,"")</f>
        <v>2891</v>
      </c>
      <c r="E1090" s="16">
        <f>IF(Data!F2893="failed",Data!N2893,"")</f>
        <v>10</v>
      </c>
    </row>
    <row r="1091" spans="1:5" x14ac:dyDescent="0.25">
      <c r="A1091" s="16">
        <f>IF(Data!F2208="successful",Data!A2208,"")</f>
        <v>2206</v>
      </c>
      <c r="B1091" s="16">
        <f>IF(Data!F2208="successful",Data!N2208,"")</f>
        <v>34</v>
      </c>
      <c r="D1091" s="16">
        <f>IF(Data!F2894="failed",Data!A2894,"")</f>
        <v>2892</v>
      </c>
      <c r="E1091" s="16">
        <f>IF(Data!F2894="failed",Data!N2894,"")</f>
        <v>17</v>
      </c>
    </row>
    <row r="1092" spans="1:5" x14ac:dyDescent="0.25">
      <c r="A1092" s="16">
        <f>IF(Data!F2209="successful",Data!A2209,"")</f>
        <v>2207</v>
      </c>
      <c r="B1092" s="16">
        <f>IF(Data!F2209="successful",Data!N2209,"")</f>
        <v>7</v>
      </c>
      <c r="D1092" s="16">
        <f>IF(Data!F2895="failed",Data!A2895,"")</f>
        <v>2893</v>
      </c>
      <c r="E1092" s="16">
        <f>IF(Data!F2895="failed",Data!N2895,"")</f>
        <v>2</v>
      </c>
    </row>
    <row r="1093" spans="1:5" x14ac:dyDescent="0.25">
      <c r="A1093" s="16">
        <f>IF(Data!F2210="successful",Data!A2210,"")</f>
        <v>2208</v>
      </c>
      <c r="B1093" s="16">
        <f>IF(Data!F2210="successful",Data!N2210,"")</f>
        <v>24</v>
      </c>
      <c r="D1093" s="16">
        <f>IF(Data!F2896="failed",Data!A2896,"")</f>
        <v>2894</v>
      </c>
      <c r="E1093" s="16">
        <f>IF(Data!F2896="failed",Data!N2896,"")</f>
        <v>0</v>
      </c>
    </row>
    <row r="1094" spans="1:5" x14ac:dyDescent="0.25">
      <c r="A1094" s="16">
        <f>IF(Data!F2211="successful",Data!A2211,"")</f>
        <v>2209</v>
      </c>
      <c r="B1094" s="16">
        <f>IF(Data!F2211="successful",Data!N2211,"")</f>
        <v>15</v>
      </c>
      <c r="D1094" s="16">
        <f>IF(Data!F2897="failed",Data!A2897,"")</f>
        <v>2895</v>
      </c>
      <c r="E1094" s="16">
        <f>IF(Data!F2897="failed",Data!N2897,"")</f>
        <v>4</v>
      </c>
    </row>
    <row r="1095" spans="1:5" x14ac:dyDescent="0.25">
      <c r="A1095" s="16">
        <f>IF(Data!F2212="successful",Data!A2212,"")</f>
        <v>2210</v>
      </c>
      <c r="B1095" s="16">
        <f>IF(Data!F2212="successful",Data!N2212,"")</f>
        <v>72</v>
      </c>
      <c r="D1095" s="16">
        <f>IF(Data!F2898="failed",Data!A2898,"")</f>
        <v>2896</v>
      </c>
      <c r="E1095" s="16">
        <f>IF(Data!F2898="failed",Data!N2898,"")</f>
        <v>12</v>
      </c>
    </row>
    <row r="1096" spans="1:5" x14ac:dyDescent="0.25">
      <c r="A1096" s="16">
        <f>IF(Data!F2213="successful",Data!A2213,"")</f>
        <v>2211</v>
      </c>
      <c r="B1096" s="16">
        <f>IF(Data!F2213="successful",Data!N2213,"")</f>
        <v>120</v>
      </c>
      <c r="D1096" s="16">
        <f>IF(Data!F2899="failed",Data!A2899,"")</f>
        <v>2897</v>
      </c>
      <c r="E1096" s="16">
        <f>IF(Data!F2899="failed",Data!N2899,"")</f>
        <v>3</v>
      </c>
    </row>
    <row r="1097" spans="1:5" x14ac:dyDescent="0.25">
      <c r="A1097" s="16">
        <f>IF(Data!F2214="successful",Data!A2214,"")</f>
        <v>2212</v>
      </c>
      <c r="B1097" s="16">
        <f>IF(Data!F2214="successful",Data!N2214,"")</f>
        <v>123</v>
      </c>
      <c r="D1097" s="16">
        <f>IF(Data!F2900="failed",Data!A2900,"")</f>
        <v>2898</v>
      </c>
      <c r="E1097" s="16">
        <f>IF(Data!F2900="failed",Data!N2900,"")</f>
        <v>12</v>
      </c>
    </row>
    <row r="1098" spans="1:5" x14ac:dyDescent="0.25">
      <c r="A1098" s="16">
        <f>IF(Data!F2215="successful",Data!A2215,"")</f>
        <v>2213</v>
      </c>
      <c r="B1098" s="16">
        <f>IF(Data!F2215="successful",Data!N2215,"")</f>
        <v>1</v>
      </c>
      <c r="D1098" s="16">
        <f>IF(Data!F2901="failed",Data!A2901,"")</f>
        <v>2899</v>
      </c>
      <c r="E1098" s="16">
        <f>IF(Data!F2901="failed",Data!N2901,"")</f>
        <v>0</v>
      </c>
    </row>
    <row r="1099" spans="1:5" x14ac:dyDescent="0.25">
      <c r="A1099" s="16">
        <f>IF(Data!F2216="successful",Data!A2216,"")</f>
        <v>2214</v>
      </c>
      <c r="B1099" s="16">
        <f>IF(Data!F2216="successful",Data!N2216,"")</f>
        <v>24</v>
      </c>
      <c r="D1099" s="16">
        <f>IF(Data!F2902="failed",Data!A2902,"")</f>
        <v>2900</v>
      </c>
      <c r="E1099" s="16">
        <f>IF(Data!F2902="failed",Data!N2902,"")</f>
        <v>7</v>
      </c>
    </row>
    <row r="1100" spans="1:5" x14ac:dyDescent="0.25">
      <c r="A1100" s="16">
        <f>IF(Data!F2217="successful",Data!A2217,"")</f>
        <v>2215</v>
      </c>
      <c r="B1100" s="16">
        <f>IF(Data!F2217="successful",Data!N2217,"")</f>
        <v>33</v>
      </c>
      <c r="D1100" s="16">
        <f>IF(Data!F2903="failed",Data!A2903,"")</f>
        <v>2901</v>
      </c>
      <c r="E1100" s="16">
        <f>IF(Data!F2903="failed",Data!N2903,"")</f>
        <v>2</v>
      </c>
    </row>
    <row r="1101" spans="1:5" x14ac:dyDescent="0.25">
      <c r="A1101" s="16">
        <f>IF(Data!F2218="successful",Data!A2218,"")</f>
        <v>2216</v>
      </c>
      <c r="B1101" s="16">
        <f>IF(Data!F2218="successful",Data!N2218,"")</f>
        <v>14</v>
      </c>
      <c r="D1101" s="16">
        <f>IF(Data!F2904="failed",Data!A2904,"")</f>
        <v>2902</v>
      </c>
      <c r="E1101" s="16">
        <f>IF(Data!F2904="failed",Data!N2904,"")</f>
        <v>1</v>
      </c>
    </row>
    <row r="1102" spans="1:5" x14ac:dyDescent="0.25">
      <c r="A1102" s="16">
        <f>IF(Data!F2219="successful",Data!A2219,"")</f>
        <v>2217</v>
      </c>
      <c r="B1102" s="16">
        <f>IF(Data!F2219="successful",Data!N2219,"")</f>
        <v>9</v>
      </c>
      <c r="D1102" s="16">
        <f>IF(Data!F2905="failed",Data!A2905,"")</f>
        <v>2903</v>
      </c>
      <c r="E1102" s="16">
        <f>IF(Data!F2905="failed",Data!N2905,"")</f>
        <v>4</v>
      </c>
    </row>
    <row r="1103" spans="1:5" x14ac:dyDescent="0.25">
      <c r="A1103" s="16">
        <f>IF(Data!F2220="successful",Data!A2220,"")</f>
        <v>2218</v>
      </c>
      <c r="B1103" s="16">
        <f>IF(Data!F2220="successful",Data!N2220,"")</f>
        <v>76</v>
      </c>
      <c r="D1103" s="16">
        <f>IF(Data!F2906="failed",Data!A2906,"")</f>
        <v>2904</v>
      </c>
      <c r="E1103" s="16">
        <f>IF(Data!F2906="failed",Data!N2906,"")</f>
        <v>4</v>
      </c>
    </row>
    <row r="1104" spans="1:5" x14ac:dyDescent="0.25">
      <c r="A1104" s="16">
        <f>IF(Data!F2221="successful",Data!A2221,"")</f>
        <v>2219</v>
      </c>
      <c r="B1104" s="16">
        <f>IF(Data!F2221="successful",Data!N2221,"")</f>
        <v>19</v>
      </c>
      <c r="D1104" s="16">
        <f>IF(Data!F2907="failed",Data!A2907,"")</f>
        <v>2905</v>
      </c>
      <c r="E1104" s="16">
        <f>IF(Data!F2907="failed",Data!N2907,"")</f>
        <v>17</v>
      </c>
    </row>
    <row r="1105" spans="1:5" x14ac:dyDescent="0.25">
      <c r="A1105" s="16">
        <f>IF(Data!F2222="successful",Data!A2222,"")</f>
        <v>2220</v>
      </c>
      <c r="B1105" s="16">
        <f>IF(Data!F2222="successful",Data!N2222,"")</f>
        <v>69</v>
      </c>
      <c r="D1105" s="16">
        <f>IF(Data!F2908="failed",Data!A2908,"")</f>
        <v>2906</v>
      </c>
      <c r="E1105" s="16">
        <f>IF(Data!F2908="failed",Data!N2908,"")</f>
        <v>7</v>
      </c>
    </row>
    <row r="1106" spans="1:5" x14ac:dyDescent="0.25">
      <c r="A1106" s="16">
        <f>IF(Data!F2223="successful",Data!A2223,"")</f>
        <v>2221</v>
      </c>
      <c r="B1106" s="16">
        <f>IF(Data!F2223="successful",Data!N2223,"")</f>
        <v>218</v>
      </c>
      <c r="D1106" s="16">
        <f>IF(Data!F2909="failed",Data!A2909,"")</f>
        <v>2907</v>
      </c>
      <c r="E1106" s="16">
        <f>IF(Data!F2909="failed",Data!N2909,"")</f>
        <v>2</v>
      </c>
    </row>
    <row r="1107" spans="1:5" x14ac:dyDescent="0.25">
      <c r="A1107" s="16">
        <f>IF(Data!F2224="successful",Data!A2224,"")</f>
        <v>2222</v>
      </c>
      <c r="B1107" s="16">
        <f>IF(Data!F2224="successful",Data!N2224,"")</f>
        <v>30</v>
      </c>
      <c r="D1107" s="16">
        <f>IF(Data!F2910="failed",Data!A2910,"")</f>
        <v>2908</v>
      </c>
      <c r="E1107" s="16">
        <f>IF(Data!F2910="failed",Data!N2910,"")</f>
        <v>5</v>
      </c>
    </row>
    <row r="1108" spans="1:5" x14ac:dyDescent="0.25">
      <c r="A1108" s="16">
        <f>IF(Data!F2225="successful",Data!A2225,"")</f>
        <v>2223</v>
      </c>
      <c r="B1108" s="16">
        <f>IF(Data!F2225="successful",Data!N2225,"")</f>
        <v>100</v>
      </c>
      <c r="D1108" s="16">
        <f>IF(Data!F2911="failed",Data!A2911,"")</f>
        <v>2909</v>
      </c>
      <c r="E1108" s="16">
        <f>IF(Data!F2911="failed",Data!N2911,"")</f>
        <v>1</v>
      </c>
    </row>
    <row r="1109" spans="1:5" x14ac:dyDescent="0.25">
      <c r="A1109" s="16">
        <f>IF(Data!F2226="successful",Data!A2226,"")</f>
        <v>2224</v>
      </c>
      <c r="B1109" s="16">
        <f>IF(Data!F2226="successful",Data!N2226,"")</f>
        <v>296</v>
      </c>
      <c r="D1109" s="16">
        <f>IF(Data!F2912="failed",Data!A2912,"")</f>
        <v>2910</v>
      </c>
      <c r="E1109" s="16">
        <f>IF(Data!F2912="failed",Data!N2912,"")</f>
        <v>1</v>
      </c>
    </row>
    <row r="1110" spans="1:5" x14ac:dyDescent="0.25">
      <c r="A1110" s="16">
        <f>IF(Data!F2227="successful",Data!A2227,"")</f>
        <v>2225</v>
      </c>
      <c r="B1110" s="16">
        <f>IF(Data!F2227="successful",Data!N2227,"")</f>
        <v>1204</v>
      </c>
      <c r="D1110" s="16">
        <f>IF(Data!F2913="failed",Data!A2913,"")</f>
        <v>2911</v>
      </c>
      <c r="E1110" s="16">
        <f>IF(Data!F2913="failed",Data!N2913,"")</f>
        <v>14</v>
      </c>
    </row>
    <row r="1111" spans="1:5" x14ac:dyDescent="0.25">
      <c r="A1111" s="16">
        <f>IF(Data!F2228="successful",Data!A2228,"")</f>
        <v>2226</v>
      </c>
      <c r="B1111" s="16">
        <f>IF(Data!F2228="successful",Data!N2228,"")</f>
        <v>321</v>
      </c>
      <c r="D1111" s="16">
        <f>IF(Data!F2914="failed",Data!A2914,"")</f>
        <v>2912</v>
      </c>
      <c r="E1111" s="16">
        <f>IF(Data!F2914="failed",Data!N2914,"")</f>
        <v>26</v>
      </c>
    </row>
    <row r="1112" spans="1:5" x14ac:dyDescent="0.25">
      <c r="A1112" s="16">
        <f>IF(Data!F2229="successful",Data!A2229,"")</f>
        <v>2227</v>
      </c>
      <c r="B1112" s="16">
        <f>IF(Data!F2229="successful",Data!N2229,"")</f>
        <v>301</v>
      </c>
      <c r="D1112" s="16">
        <f>IF(Data!F2915="failed",Data!A2915,"")</f>
        <v>2913</v>
      </c>
      <c r="E1112" s="16">
        <f>IF(Data!F2915="failed",Data!N2915,"")</f>
        <v>2</v>
      </c>
    </row>
    <row r="1113" spans="1:5" x14ac:dyDescent="0.25">
      <c r="A1113" s="16">
        <f>IF(Data!F2230="successful",Data!A2230,"")</f>
        <v>2228</v>
      </c>
      <c r="B1113" s="16">
        <f>IF(Data!F2230="successful",Data!N2230,"")</f>
        <v>144</v>
      </c>
      <c r="D1113" s="16">
        <f>IF(Data!F2916="failed",Data!A2916,"")</f>
        <v>2914</v>
      </c>
      <c r="E1113" s="16">
        <f>IF(Data!F2916="failed",Data!N2916,"")</f>
        <v>1</v>
      </c>
    </row>
    <row r="1114" spans="1:5" x14ac:dyDescent="0.25">
      <c r="A1114" s="16">
        <f>IF(Data!F2231="successful",Data!A2231,"")</f>
        <v>2229</v>
      </c>
      <c r="B1114" s="16">
        <f>IF(Data!F2231="successful",Data!N2231,"")</f>
        <v>539</v>
      </c>
      <c r="D1114" s="16">
        <f>IF(Data!F2917="failed",Data!A2917,"")</f>
        <v>2915</v>
      </c>
      <c r="E1114" s="16">
        <f>IF(Data!F2917="failed",Data!N2917,"")</f>
        <v>3</v>
      </c>
    </row>
    <row r="1115" spans="1:5" x14ac:dyDescent="0.25">
      <c r="A1115" s="16">
        <f>IF(Data!F2232="successful",Data!A2232,"")</f>
        <v>2230</v>
      </c>
      <c r="B1115" s="16">
        <f>IF(Data!F2232="successful",Data!N2232,"")</f>
        <v>498</v>
      </c>
      <c r="D1115" s="16">
        <f>IF(Data!F2918="failed",Data!A2918,"")</f>
        <v>2916</v>
      </c>
      <c r="E1115" s="16">
        <f>IF(Data!F2918="failed",Data!N2918,"")</f>
        <v>7</v>
      </c>
    </row>
    <row r="1116" spans="1:5" x14ac:dyDescent="0.25">
      <c r="A1116" s="16">
        <f>IF(Data!F2233="successful",Data!A2233,"")</f>
        <v>2231</v>
      </c>
      <c r="B1116" s="16">
        <f>IF(Data!F2233="successful",Data!N2233,"")</f>
        <v>1113</v>
      </c>
      <c r="D1116" s="16">
        <f>IF(Data!F2919="failed",Data!A2919,"")</f>
        <v>2917</v>
      </c>
      <c r="E1116" s="16">
        <f>IF(Data!F2919="failed",Data!N2919,"")</f>
        <v>9</v>
      </c>
    </row>
    <row r="1117" spans="1:5" x14ac:dyDescent="0.25">
      <c r="A1117" s="16">
        <f>IF(Data!F2234="successful",Data!A2234,"")</f>
        <v>2232</v>
      </c>
      <c r="B1117" s="16">
        <f>IF(Data!F2234="successful",Data!N2234,"")</f>
        <v>988</v>
      </c>
      <c r="D1117" s="16">
        <f>IF(Data!F2920="failed",Data!A2920,"")</f>
        <v>2918</v>
      </c>
      <c r="E1117" s="16">
        <f>IF(Data!F2920="failed",Data!N2920,"")</f>
        <v>20</v>
      </c>
    </row>
    <row r="1118" spans="1:5" x14ac:dyDescent="0.25">
      <c r="A1118" s="16">
        <f>IF(Data!F2235="successful",Data!A2235,"")</f>
        <v>2233</v>
      </c>
      <c r="B1118" s="16">
        <f>IF(Data!F2235="successful",Data!N2235,"")</f>
        <v>391</v>
      </c>
      <c r="D1118" s="16">
        <f>IF(Data!F2921="failed",Data!A2921,"")</f>
        <v>2919</v>
      </c>
      <c r="E1118" s="16">
        <f>IF(Data!F2921="failed",Data!N2921,"")</f>
        <v>6</v>
      </c>
    </row>
    <row r="1119" spans="1:5" x14ac:dyDescent="0.25">
      <c r="A1119" s="16">
        <f>IF(Data!F2236="successful",Data!A2236,"")</f>
        <v>2234</v>
      </c>
      <c r="B1119" s="16">
        <f>IF(Data!F2236="successful",Data!N2236,"")</f>
        <v>28</v>
      </c>
      <c r="D1119" s="16">
        <f>IF(Data!F2922="failed",Data!A2922,"")</f>
        <v>2920</v>
      </c>
      <c r="E1119" s="16">
        <f>IF(Data!F2922="failed",Data!N2922,"")</f>
        <v>13</v>
      </c>
    </row>
    <row r="1120" spans="1:5" x14ac:dyDescent="0.25">
      <c r="A1120" s="16">
        <f>IF(Data!F2237="successful",Data!A2237,"")</f>
        <v>2235</v>
      </c>
      <c r="B1120" s="16">
        <f>IF(Data!F2237="successful",Data!N2237,"")</f>
        <v>147</v>
      </c>
      <c r="D1120" s="16">
        <f>IF(Data!F2943="failed",Data!A2943,"")</f>
        <v>2941</v>
      </c>
      <c r="E1120" s="16">
        <f>IF(Data!F2943="failed",Data!N2943,"")</f>
        <v>1</v>
      </c>
    </row>
    <row r="1121" spans="1:5" x14ac:dyDescent="0.25">
      <c r="A1121" s="16">
        <f>IF(Data!F2238="successful",Data!A2238,"")</f>
        <v>2236</v>
      </c>
      <c r="B1121" s="16">
        <f>IF(Data!F2238="successful",Data!N2238,"")</f>
        <v>680</v>
      </c>
      <c r="D1121" s="16">
        <f>IF(Data!F2944="failed",Data!A2944,"")</f>
        <v>2942</v>
      </c>
      <c r="E1121" s="16">
        <f>IF(Data!F2944="failed",Data!N2944,"")</f>
        <v>202</v>
      </c>
    </row>
    <row r="1122" spans="1:5" x14ac:dyDescent="0.25">
      <c r="A1122" s="16">
        <f>IF(Data!F2239="successful",Data!A2239,"")</f>
        <v>2237</v>
      </c>
      <c r="B1122" s="16">
        <f>IF(Data!F2239="successful",Data!N2239,"")</f>
        <v>983</v>
      </c>
      <c r="D1122" s="16">
        <f>IF(Data!F2945="failed",Data!A2945,"")</f>
        <v>2943</v>
      </c>
      <c r="E1122" s="16">
        <f>IF(Data!F2945="failed",Data!N2945,"")</f>
        <v>0</v>
      </c>
    </row>
    <row r="1123" spans="1:5" x14ac:dyDescent="0.25">
      <c r="A1123" s="16">
        <f>IF(Data!F2240="successful",Data!A2240,"")</f>
        <v>2238</v>
      </c>
      <c r="B1123" s="16">
        <f>IF(Data!F2240="successful",Data!N2240,"")</f>
        <v>79</v>
      </c>
      <c r="D1123" s="16">
        <f>IF(Data!F2946="failed",Data!A2946,"")</f>
        <v>2944</v>
      </c>
      <c r="E1123" s="16">
        <f>IF(Data!F2946="failed",Data!N2946,"")</f>
        <v>1</v>
      </c>
    </row>
    <row r="1124" spans="1:5" x14ac:dyDescent="0.25">
      <c r="A1124" s="16">
        <f>IF(Data!F2241="successful",Data!A2241,"")</f>
        <v>2239</v>
      </c>
      <c r="B1124" s="16">
        <f>IF(Data!F2241="successful",Data!N2241,"")</f>
        <v>426</v>
      </c>
      <c r="D1124" s="16">
        <f>IF(Data!F2947="failed",Data!A2947,"")</f>
        <v>2945</v>
      </c>
      <c r="E1124" s="16">
        <f>IF(Data!F2947="failed",Data!N2947,"")</f>
        <v>0</v>
      </c>
    </row>
    <row r="1125" spans="1:5" x14ac:dyDescent="0.25">
      <c r="A1125" s="16">
        <f>IF(Data!F2242="successful",Data!A2242,"")</f>
        <v>2240</v>
      </c>
      <c r="B1125" s="16">
        <f>IF(Data!F2242="successful",Data!N2242,"")</f>
        <v>96</v>
      </c>
      <c r="D1125" s="16">
        <f>IF(Data!F2948="failed",Data!A2948,"")</f>
        <v>2946</v>
      </c>
      <c r="E1125" s="16">
        <f>IF(Data!F2948="failed",Data!N2948,"")</f>
        <v>2</v>
      </c>
    </row>
    <row r="1126" spans="1:5" x14ac:dyDescent="0.25">
      <c r="A1126" s="16">
        <f>IF(Data!F2243="successful",Data!A2243,"")</f>
        <v>2241</v>
      </c>
      <c r="B1126" s="16">
        <f>IF(Data!F2243="successful",Data!N2243,"")</f>
        <v>163</v>
      </c>
      <c r="D1126" s="16">
        <f>IF(Data!F2949="failed",Data!A2949,"")</f>
        <v>2947</v>
      </c>
      <c r="E1126" s="16">
        <f>IF(Data!F2949="failed",Data!N2949,"")</f>
        <v>13</v>
      </c>
    </row>
    <row r="1127" spans="1:5" x14ac:dyDescent="0.25">
      <c r="A1127" s="16">
        <f>IF(Data!F2244="successful",Data!A2244,"")</f>
        <v>2242</v>
      </c>
      <c r="B1127" s="16">
        <f>IF(Data!F2244="successful",Data!N2244,"")</f>
        <v>2525</v>
      </c>
      <c r="D1127" s="16">
        <f>IF(Data!F2950="failed",Data!A2950,"")</f>
        <v>2948</v>
      </c>
      <c r="E1127" s="16">
        <f>IF(Data!F2950="failed",Data!N2950,"")</f>
        <v>9</v>
      </c>
    </row>
    <row r="1128" spans="1:5" x14ac:dyDescent="0.25">
      <c r="A1128" s="16">
        <f>IF(Data!F2245="successful",Data!A2245,"")</f>
        <v>2243</v>
      </c>
      <c r="B1128" s="16">
        <f>IF(Data!F2245="successful",Data!N2245,"")</f>
        <v>2035</v>
      </c>
      <c r="D1128" s="16">
        <f>IF(Data!F2951="failed",Data!A2951,"")</f>
        <v>2949</v>
      </c>
      <c r="E1128" s="16">
        <f>IF(Data!F2951="failed",Data!N2951,"")</f>
        <v>2</v>
      </c>
    </row>
    <row r="1129" spans="1:5" x14ac:dyDescent="0.25">
      <c r="A1129" s="16">
        <f>IF(Data!F2246="successful",Data!A2246,"")</f>
        <v>2244</v>
      </c>
      <c r="B1129" s="16">
        <f>IF(Data!F2246="successful",Data!N2246,"")</f>
        <v>290</v>
      </c>
      <c r="D1129" s="16">
        <f>IF(Data!F2952="failed",Data!A2952,"")</f>
        <v>2950</v>
      </c>
      <c r="E1129" s="16">
        <f>IF(Data!F2952="failed",Data!N2952,"")</f>
        <v>0</v>
      </c>
    </row>
    <row r="1130" spans="1:5" x14ac:dyDescent="0.25">
      <c r="A1130" s="16">
        <f>IF(Data!F2247="successful",Data!A2247,"")</f>
        <v>2245</v>
      </c>
      <c r="B1130" s="16">
        <f>IF(Data!F2247="successful",Data!N2247,"")</f>
        <v>1980</v>
      </c>
      <c r="D1130" s="16">
        <f>IF(Data!F3053="failed",Data!A3053,"")</f>
        <v>3051</v>
      </c>
      <c r="E1130" s="16">
        <f>IF(Data!F3053="failed",Data!N3053,"")</f>
        <v>35</v>
      </c>
    </row>
    <row r="1131" spans="1:5" x14ac:dyDescent="0.25">
      <c r="A1131" s="16">
        <f>IF(Data!F2248="successful",Data!A2248,"")</f>
        <v>2246</v>
      </c>
      <c r="B1131" s="16">
        <f>IF(Data!F2248="successful",Data!N2248,"")</f>
        <v>57</v>
      </c>
      <c r="D1131" s="16">
        <f>IF(Data!F3054="failed",Data!A3054,"")</f>
        <v>3052</v>
      </c>
      <c r="E1131" s="16">
        <f>IF(Data!F3054="failed",Data!N3054,"")</f>
        <v>2</v>
      </c>
    </row>
    <row r="1132" spans="1:5" x14ac:dyDescent="0.25">
      <c r="A1132" s="16">
        <f>IF(Data!F2249="successful",Data!A2249,"")</f>
        <v>2247</v>
      </c>
      <c r="B1132" s="16">
        <f>IF(Data!F2249="successful",Data!N2249,"")</f>
        <v>380</v>
      </c>
      <c r="D1132" s="16">
        <f>IF(Data!F3055="failed",Data!A3055,"")</f>
        <v>3053</v>
      </c>
      <c r="E1132" s="16">
        <f>IF(Data!F3055="failed",Data!N3055,"")</f>
        <v>3</v>
      </c>
    </row>
    <row r="1133" spans="1:5" x14ac:dyDescent="0.25">
      <c r="A1133" s="16">
        <f>IF(Data!F2250="successful",Data!A2250,"")</f>
        <v>2248</v>
      </c>
      <c r="B1133" s="16">
        <f>IF(Data!F2250="successful",Data!N2250,"")</f>
        <v>128</v>
      </c>
      <c r="D1133" s="16">
        <f>IF(Data!F3056="failed",Data!A3056,"")</f>
        <v>3054</v>
      </c>
      <c r="E1133" s="16">
        <f>IF(Data!F3056="failed",Data!N3056,"")</f>
        <v>0</v>
      </c>
    </row>
    <row r="1134" spans="1:5" x14ac:dyDescent="0.25">
      <c r="A1134" s="16">
        <f>IF(Data!F2251="successful",Data!A2251,"")</f>
        <v>2249</v>
      </c>
      <c r="B1134" s="16">
        <f>IF(Data!F2251="successful",Data!N2251,"")</f>
        <v>180</v>
      </c>
      <c r="D1134" s="16">
        <f>IF(Data!F3057="failed",Data!A3057,"")</f>
        <v>3055</v>
      </c>
      <c r="E1134" s="16">
        <f>IF(Data!F3057="failed",Data!N3057,"")</f>
        <v>1</v>
      </c>
    </row>
    <row r="1135" spans="1:5" x14ac:dyDescent="0.25">
      <c r="A1135" s="16">
        <f>IF(Data!F2252="successful",Data!A2252,"")</f>
        <v>2250</v>
      </c>
      <c r="B1135" s="16">
        <f>IF(Data!F2252="successful",Data!N2252,"")</f>
        <v>571</v>
      </c>
      <c r="D1135" s="16">
        <f>IF(Data!F3058="failed",Data!A3058,"")</f>
        <v>3056</v>
      </c>
      <c r="E1135" s="16">
        <f>IF(Data!F3058="failed",Data!N3058,"")</f>
        <v>0</v>
      </c>
    </row>
    <row r="1136" spans="1:5" x14ac:dyDescent="0.25">
      <c r="A1136" s="16">
        <f>IF(Data!F2253="successful",Data!A2253,"")</f>
        <v>2251</v>
      </c>
      <c r="B1136" s="16">
        <f>IF(Data!F2253="successful",Data!N2253,"")</f>
        <v>480</v>
      </c>
      <c r="D1136" s="16">
        <f>IF(Data!F3059="failed",Data!A3059,"")</f>
        <v>3057</v>
      </c>
      <c r="E1136" s="16">
        <f>IF(Data!F3059="failed",Data!N3059,"")</f>
        <v>0</v>
      </c>
    </row>
    <row r="1137" spans="1:5" x14ac:dyDescent="0.25">
      <c r="A1137" s="16">
        <f>IF(Data!F2254="successful",Data!A2254,"")</f>
        <v>2252</v>
      </c>
      <c r="B1137" s="16">
        <f>IF(Data!F2254="successful",Data!N2254,"")</f>
        <v>249</v>
      </c>
      <c r="D1137" s="16">
        <f>IF(Data!F3060="failed",Data!A3060,"")</f>
        <v>3058</v>
      </c>
      <c r="E1137" s="16">
        <f>IF(Data!F3060="failed",Data!N3060,"")</f>
        <v>3</v>
      </c>
    </row>
    <row r="1138" spans="1:5" x14ac:dyDescent="0.25">
      <c r="A1138" s="16">
        <f>IF(Data!F2255="successful",Data!A2255,"")</f>
        <v>2253</v>
      </c>
      <c r="B1138" s="16">
        <f>IF(Data!F2255="successful",Data!N2255,"")</f>
        <v>84</v>
      </c>
      <c r="D1138" s="16">
        <f>IF(Data!F3061="failed",Data!A3061,"")</f>
        <v>3059</v>
      </c>
      <c r="E1138" s="16">
        <f>IF(Data!F3061="failed",Data!N3061,"")</f>
        <v>11</v>
      </c>
    </row>
    <row r="1139" spans="1:5" x14ac:dyDescent="0.25">
      <c r="A1139" s="16">
        <f>IF(Data!F2256="successful",Data!A2256,"")</f>
        <v>2254</v>
      </c>
      <c r="B1139" s="16">
        <f>IF(Data!F2256="successful",Data!N2256,"")</f>
        <v>197</v>
      </c>
      <c r="D1139" s="16">
        <f>IF(Data!F3062="failed",Data!A3062,"")</f>
        <v>3060</v>
      </c>
      <c r="E1139" s="16">
        <f>IF(Data!F3062="failed",Data!N3062,"")</f>
        <v>6</v>
      </c>
    </row>
    <row r="1140" spans="1:5" x14ac:dyDescent="0.25">
      <c r="A1140" s="16">
        <f>IF(Data!F2257="successful",Data!A2257,"")</f>
        <v>2255</v>
      </c>
      <c r="B1140" s="16">
        <f>IF(Data!F2257="successful",Data!N2257,"")</f>
        <v>271</v>
      </c>
      <c r="D1140" s="16">
        <f>IF(Data!F3063="failed",Data!A3063,"")</f>
        <v>3061</v>
      </c>
      <c r="E1140" s="16">
        <f>IF(Data!F3063="failed",Data!N3063,"")</f>
        <v>0</v>
      </c>
    </row>
    <row r="1141" spans="1:5" x14ac:dyDescent="0.25">
      <c r="A1141" s="16">
        <f>IF(Data!F2258="successful",Data!A2258,"")</f>
        <v>2256</v>
      </c>
      <c r="B1141" s="16">
        <f>IF(Data!F2258="successful",Data!N2258,"")</f>
        <v>50</v>
      </c>
      <c r="D1141" s="16">
        <f>IF(Data!F3064="failed",Data!A3064,"")</f>
        <v>3062</v>
      </c>
      <c r="E1141" s="16">
        <f>IF(Data!F3064="failed",Data!N3064,"")</f>
        <v>67</v>
      </c>
    </row>
    <row r="1142" spans="1:5" x14ac:dyDescent="0.25">
      <c r="A1142" s="16">
        <f>IF(Data!F2259="successful",Data!A2259,"")</f>
        <v>2257</v>
      </c>
      <c r="B1142" s="16">
        <f>IF(Data!F2259="successful",Data!N2259,"")</f>
        <v>169</v>
      </c>
      <c r="D1142" s="16">
        <f>IF(Data!F3065="failed",Data!A3065,"")</f>
        <v>3063</v>
      </c>
      <c r="E1142" s="16">
        <f>IF(Data!F3065="failed",Data!N3065,"")</f>
        <v>23</v>
      </c>
    </row>
    <row r="1143" spans="1:5" x14ac:dyDescent="0.25">
      <c r="A1143" s="16">
        <f>IF(Data!F2260="successful",Data!A2260,"")</f>
        <v>2258</v>
      </c>
      <c r="B1143" s="16">
        <f>IF(Data!F2260="successful",Data!N2260,"")</f>
        <v>205</v>
      </c>
      <c r="D1143" s="16">
        <f>IF(Data!F3066="failed",Data!A3066,"")</f>
        <v>3064</v>
      </c>
      <c r="E1143" s="16">
        <f>IF(Data!F3066="failed",Data!N3066,"")</f>
        <v>72</v>
      </c>
    </row>
    <row r="1144" spans="1:5" x14ac:dyDescent="0.25">
      <c r="A1144" s="16">
        <f>IF(Data!F2261="successful",Data!A2261,"")</f>
        <v>2259</v>
      </c>
      <c r="B1144" s="16">
        <f>IF(Data!F2261="successful",Data!N2261,"")</f>
        <v>206</v>
      </c>
      <c r="D1144" s="16">
        <f>IF(Data!F3067="failed",Data!A3067,"")</f>
        <v>3065</v>
      </c>
      <c r="E1144" s="16">
        <f>IF(Data!F3067="failed",Data!N3067,"")</f>
        <v>2</v>
      </c>
    </row>
    <row r="1145" spans="1:5" x14ac:dyDescent="0.25">
      <c r="A1145" s="16">
        <f>IF(Data!F2262="successful",Data!A2262,"")</f>
        <v>2260</v>
      </c>
      <c r="B1145" s="16">
        <f>IF(Data!F2262="successful",Data!N2262,"")</f>
        <v>84</v>
      </c>
      <c r="D1145" s="16">
        <f>IF(Data!F3068="failed",Data!A3068,"")</f>
        <v>3066</v>
      </c>
      <c r="E1145" s="16">
        <f>IF(Data!F3068="failed",Data!N3068,"")</f>
        <v>15</v>
      </c>
    </row>
    <row r="1146" spans="1:5" x14ac:dyDescent="0.25">
      <c r="A1146" s="16">
        <f>IF(Data!F2263="successful",Data!A2263,"")</f>
        <v>2261</v>
      </c>
      <c r="B1146" s="16">
        <f>IF(Data!F2263="successful",Data!N2263,"")</f>
        <v>210</v>
      </c>
      <c r="D1146" s="16">
        <f>IF(Data!F3069="failed",Data!A3069,"")</f>
        <v>3067</v>
      </c>
      <c r="E1146" s="16">
        <f>IF(Data!F3069="failed",Data!N3069,"")</f>
        <v>1</v>
      </c>
    </row>
    <row r="1147" spans="1:5" x14ac:dyDescent="0.25">
      <c r="A1147" s="16">
        <f>IF(Data!F2264="successful",Data!A2264,"")</f>
        <v>2262</v>
      </c>
      <c r="B1147" s="16">
        <f>IF(Data!F2264="successful",Data!N2264,"")</f>
        <v>181</v>
      </c>
      <c r="D1147" s="16">
        <f>IF(Data!F3070="failed",Data!A3070,"")</f>
        <v>3068</v>
      </c>
      <c r="E1147" s="16">
        <f>IF(Data!F3070="failed",Data!N3070,"")</f>
        <v>2</v>
      </c>
    </row>
    <row r="1148" spans="1:5" x14ac:dyDescent="0.25">
      <c r="A1148" s="16">
        <f>IF(Data!F2265="successful",Data!A2265,"")</f>
        <v>2263</v>
      </c>
      <c r="B1148" s="16">
        <f>IF(Data!F2265="successful",Data!N2265,"")</f>
        <v>60</v>
      </c>
      <c r="D1148" s="16">
        <f>IF(Data!F3071="failed",Data!A3071,"")</f>
        <v>3069</v>
      </c>
      <c r="E1148" s="16">
        <f>IF(Data!F3071="failed",Data!N3071,"")</f>
        <v>7</v>
      </c>
    </row>
    <row r="1149" spans="1:5" x14ac:dyDescent="0.25">
      <c r="A1149" s="16">
        <f>IF(Data!F2266="successful",Data!A2266,"")</f>
        <v>2264</v>
      </c>
      <c r="B1149" s="16">
        <f>IF(Data!F2266="successful",Data!N2266,"")</f>
        <v>445</v>
      </c>
      <c r="D1149" s="16">
        <f>IF(Data!F3072="failed",Data!A3072,"")</f>
        <v>3070</v>
      </c>
      <c r="E1149" s="16">
        <f>IF(Data!F3072="failed",Data!N3072,"")</f>
        <v>16</v>
      </c>
    </row>
    <row r="1150" spans="1:5" x14ac:dyDescent="0.25">
      <c r="A1150" s="16">
        <f>IF(Data!F2267="successful",Data!A2267,"")</f>
        <v>2265</v>
      </c>
      <c r="B1150" s="16">
        <f>IF(Data!F2267="successful",Data!N2267,"")</f>
        <v>17</v>
      </c>
      <c r="D1150" s="16">
        <f>IF(Data!F3073="failed",Data!A3073,"")</f>
        <v>3071</v>
      </c>
      <c r="E1150" s="16">
        <f>IF(Data!F3073="failed",Data!N3073,"")</f>
        <v>117</v>
      </c>
    </row>
    <row r="1151" spans="1:5" x14ac:dyDescent="0.25">
      <c r="A1151" s="16">
        <f>IF(Data!F2268="successful",Data!A2268,"")</f>
        <v>2266</v>
      </c>
      <c r="B1151" s="16">
        <f>IF(Data!F2268="successful",Data!N2268,"")</f>
        <v>194</v>
      </c>
      <c r="D1151" s="16">
        <f>IF(Data!F3074="failed",Data!A3074,"")</f>
        <v>3072</v>
      </c>
      <c r="E1151" s="16">
        <f>IF(Data!F3074="failed",Data!N3074,"")</f>
        <v>2</v>
      </c>
    </row>
    <row r="1152" spans="1:5" x14ac:dyDescent="0.25">
      <c r="A1152" s="16">
        <f>IF(Data!F2269="successful",Data!A2269,"")</f>
        <v>2267</v>
      </c>
      <c r="B1152" s="16">
        <f>IF(Data!F2269="successful",Data!N2269,"")</f>
        <v>404</v>
      </c>
      <c r="D1152" s="16">
        <f>IF(Data!F3075="failed",Data!A3075,"")</f>
        <v>3073</v>
      </c>
      <c r="E1152" s="16">
        <f>IF(Data!F3075="failed",Data!N3075,"")</f>
        <v>7</v>
      </c>
    </row>
    <row r="1153" spans="1:5" x14ac:dyDescent="0.25">
      <c r="A1153" s="16">
        <f>IF(Data!F2270="successful",Data!A2270,"")</f>
        <v>2268</v>
      </c>
      <c r="B1153" s="16">
        <f>IF(Data!F2270="successful",Data!N2270,"")</f>
        <v>194</v>
      </c>
      <c r="D1153" s="16">
        <f>IF(Data!F3076="failed",Data!A3076,"")</f>
        <v>3074</v>
      </c>
      <c r="E1153" s="16">
        <f>IF(Data!F3076="failed",Data!N3076,"")</f>
        <v>3</v>
      </c>
    </row>
    <row r="1154" spans="1:5" x14ac:dyDescent="0.25">
      <c r="A1154" s="16">
        <f>IF(Data!F2271="successful",Data!A2271,"")</f>
        <v>2269</v>
      </c>
      <c r="B1154" s="16">
        <f>IF(Data!F2271="successful",Data!N2271,"")</f>
        <v>902</v>
      </c>
      <c r="D1154" s="16">
        <f>IF(Data!F3077="failed",Data!A3077,"")</f>
        <v>3075</v>
      </c>
      <c r="E1154" s="16">
        <f>IF(Data!F3077="failed",Data!N3077,"")</f>
        <v>20</v>
      </c>
    </row>
    <row r="1155" spans="1:5" x14ac:dyDescent="0.25">
      <c r="A1155" s="16">
        <f>IF(Data!F2272="successful",Data!A2272,"")</f>
        <v>2270</v>
      </c>
      <c r="B1155" s="16">
        <f>IF(Data!F2272="successful",Data!N2272,"")</f>
        <v>1670</v>
      </c>
      <c r="D1155" s="16">
        <f>IF(Data!F3078="failed",Data!A3078,"")</f>
        <v>3076</v>
      </c>
      <c r="E1155" s="16">
        <f>IF(Data!F3078="failed",Data!N3078,"")</f>
        <v>50</v>
      </c>
    </row>
    <row r="1156" spans="1:5" x14ac:dyDescent="0.25">
      <c r="A1156" s="16">
        <f>IF(Data!F2273="successful",Data!A2273,"")</f>
        <v>2271</v>
      </c>
      <c r="B1156" s="16">
        <f>IF(Data!F2273="successful",Data!N2273,"")</f>
        <v>1328</v>
      </c>
      <c r="D1156" s="16">
        <f>IF(Data!F3079="failed",Data!A3079,"")</f>
        <v>3077</v>
      </c>
      <c r="E1156" s="16">
        <f>IF(Data!F3079="failed",Data!N3079,"")</f>
        <v>2</v>
      </c>
    </row>
    <row r="1157" spans="1:5" x14ac:dyDescent="0.25">
      <c r="A1157" s="16">
        <f>IF(Data!F2274="successful",Data!A2274,"")</f>
        <v>2272</v>
      </c>
      <c r="B1157" s="16">
        <f>IF(Data!F2274="successful",Data!N2274,"")</f>
        <v>944</v>
      </c>
      <c r="D1157" s="16">
        <f>IF(Data!F3080="failed",Data!A3080,"")</f>
        <v>3078</v>
      </c>
      <c r="E1157" s="16">
        <f>IF(Data!F3080="failed",Data!N3080,"")</f>
        <v>3</v>
      </c>
    </row>
    <row r="1158" spans="1:5" x14ac:dyDescent="0.25">
      <c r="A1158" s="16">
        <f>IF(Data!F2275="successful",Data!A2275,"")</f>
        <v>2273</v>
      </c>
      <c r="B1158" s="16">
        <f>IF(Data!F2275="successful",Data!N2275,"")</f>
        <v>147</v>
      </c>
      <c r="D1158" s="16">
        <f>IF(Data!F3081="failed",Data!A3081,"")</f>
        <v>3079</v>
      </c>
      <c r="E1158" s="16">
        <f>IF(Data!F3081="failed",Data!N3081,"")</f>
        <v>27</v>
      </c>
    </row>
    <row r="1159" spans="1:5" x14ac:dyDescent="0.25">
      <c r="A1159" s="16">
        <f>IF(Data!F2276="successful",Data!A2276,"")</f>
        <v>2274</v>
      </c>
      <c r="B1159" s="16">
        <f>IF(Data!F2276="successful",Data!N2276,"")</f>
        <v>99</v>
      </c>
      <c r="D1159" s="16">
        <f>IF(Data!F3082="failed",Data!A3082,"")</f>
        <v>3080</v>
      </c>
      <c r="E1159" s="16">
        <f>IF(Data!F3082="failed",Data!N3082,"")</f>
        <v>7</v>
      </c>
    </row>
    <row r="1160" spans="1:5" x14ac:dyDescent="0.25">
      <c r="A1160" s="16">
        <f>IF(Data!F2277="successful",Data!A2277,"")</f>
        <v>2275</v>
      </c>
      <c r="B1160" s="16">
        <f>IF(Data!F2277="successful",Data!N2277,"")</f>
        <v>79</v>
      </c>
      <c r="D1160" s="16">
        <f>IF(Data!F3083="failed",Data!A3083,"")</f>
        <v>3081</v>
      </c>
      <c r="E1160" s="16">
        <f>IF(Data!F3083="failed",Data!N3083,"")</f>
        <v>5</v>
      </c>
    </row>
    <row r="1161" spans="1:5" x14ac:dyDescent="0.25">
      <c r="A1161" s="16">
        <f>IF(Data!F2278="successful",Data!A2278,"")</f>
        <v>2276</v>
      </c>
      <c r="B1161" s="16">
        <f>IF(Data!F2278="successful",Data!N2278,"")</f>
        <v>75</v>
      </c>
      <c r="D1161" s="16">
        <f>IF(Data!F3084="failed",Data!A3084,"")</f>
        <v>3082</v>
      </c>
      <c r="E1161" s="16">
        <f>IF(Data!F3084="failed",Data!N3084,"")</f>
        <v>0</v>
      </c>
    </row>
    <row r="1162" spans="1:5" x14ac:dyDescent="0.25">
      <c r="A1162" s="16">
        <f>IF(Data!F2279="successful",Data!A2279,"")</f>
        <v>2277</v>
      </c>
      <c r="B1162" s="16">
        <f>IF(Data!F2279="successful",Data!N2279,"")</f>
        <v>207</v>
      </c>
      <c r="D1162" s="16">
        <f>IF(Data!F3085="failed",Data!A3085,"")</f>
        <v>3083</v>
      </c>
      <c r="E1162" s="16">
        <f>IF(Data!F3085="failed",Data!N3085,"")</f>
        <v>3</v>
      </c>
    </row>
    <row r="1163" spans="1:5" x14ac:dyDescent="0.25">
      <c r="A1163" s="16">
        <f>IF(Data!F2280="successful",Data!A2280,"")</f>
        <v>2278</v>
      </c>
      <c r="B1163" s="16">
        <f>IF(Data!F2280="successful",Data!N2280,"")</f>
        <v>102</v>
      </c>
      <c r="D1163" s="16">
        <f>IF(Data!F3086="failed",Data!A3086,"")</f>
        <v>3084</v>
      </c>
      <c r="E1163" s="16">
        <f>IF(Data!F3086="failed",Data!N3086,"")</f>
        <v>6</v>
      </c>
    </row>
    <row r="1164" spans="1:5" x14ac:dyDescent="0.25">
      <c r="A1164" s="16">
        <f>IF(Data!F2281="successful",Data!A2281,"")</f>
        <v>2279</v>
      </c>
      <c r="B1164" s="16">
        <f>IF(Data!F2281="successful",Data!N2281,"")</f>
        <v>32</v>
      </c>
      <c r="D1164" s="16">
        <f>IF(Data!F3087="failed",Data!A3087,"")</f>
        <v>3085</v>
      </c>
      <c r="E1164" s="16">
        <f>IF(Data!F3087="failed",Data!N3087,"")</f>
        <v>9</v>
      </c>
    </row>
    <row r="1165" spans="1:5" x14ac:dyDescent="0.25">
      <c r="A1165" s="16">
        <f>IF(Data!F2282="successful",Data!A2282,"")</f>
        <v>2280</v>
      </c>
      <c r="B1165" s="16">
        <f>IF(Data!F2282="successful",Data!N2282,"")</f>
        <v>480</v>
      </c>
      <c r="D1165" s="16">
        <f>IF(Data!F3088="failed",Data!A3088,"")</f>
        <v>3086</v>
      </c>
      <c r="E1165" s="16">
        <f>IF(Data!F3088="failed",Data!N3088,"")</f>
        <v>3</v>
      </c>
    </row>
    <row r="1166" spans="1:5" x14ac:dyDescent="0.25">
      <c r="A1166" s="16">
        <f>IF(Data!F2283="successful",Data!A2283,"")</f>
        <v>2281</v>
      </c>
      <c r="B1166" s="16">
        <f>IF(Data!F2283="successful",Data!N2283,"")</f>
        <v>11</v>
      </c>
      <c r="D1166" s="16">
        <f>IF(Data!F3089="failed",Data!A3089,"")</f>
        <v>3087</v>
      </c>
      <c r="E1166" s="16">
        <f>IF(Data!F3089="failed",Data!N3089,"")</f>
        <v>2</v>
      </c>
    </row>
    <row r="1167" spans="1:5" x14ac:dyDescent="0.25">
      <c r="A1167" s="16">
        <f>IF(Data!F2284="successful",Data!A2284,"")</f>
        <v>2282</v>
      </c>
      <c r="B1167" s="16">
        <f>IF(Data!F2284="successful",Data!N2284,"")</f>
        <v>12</v>
      </c>
      <c r="D1167" s="16">
        <f>IF(Data!F3090="failed",Data!A3090,"")</f>
        <v>3088</v>
      </c>
      <c r="E1167" s="16">
        <f>IF(Data!F3090="failed",Data!N3090,"")</f>
        <v>3</v>
      </c>
    </row>
    <row r="1168" spans="1:5" x14ac:dyDescent="0.25">
      <c r="A1168" s="16">
        <f>IF(Data!F2285="successful",Data!A2285,"")</f>
        <v>2283</v>
      </c>
      <c r="B1168" s="16">
        <f>IF(Data!F2285="successful",Data!N2285,"")</f>
        <v>48</v>
      </c>
      <c r="D1168" s="16">
        <f>IF(Data!F3091="failed",Data!A3091,"")</f>
        <v>3089</v>
      </c>
      <c r="E1168" s="16">
        <f>IF(Data!F3091="failed",Data!N3091,"")</f>
        <v>45</v>
      </c>
    </row>
    <row r="1169" spans="1:5" x14ac:dyDescent="0.25">
      <c r="A1169" s="16">
        <f>IF(Data!F2286="successful",Data!A2286,"")</f>
        <v>2284</v>
      </c>
      <c r="B1169" s="16">
        <f>IF(Data!F2286="successful",Data!N2286,"")</f>
        <v>59</v>
      </c>
      <c r="D1169" s="16">
        <f>IF(Data!F3092="failed",Data!A3092,"")</f>
        <v>3090</v>
      </c>
      <c r="E1169" s="16">
        <f>IF(Data!F3092="failed",Data!N3092,"")</f>
        <v>9</v>
      </c>
    </row>
    <row r="1170" spans="1:5" x14ac:dyDescent="0.25">
      <c r="A1170" s="16">
        <f>IF(Data!F2287="successful",Data!A2287,"")</f>
        <v>2285</v>
      </c>
      <c r="B1170" s="16">
        <f>IF(Data!F2287="successful",Data!N2287,"")</f>
        <v>79</v>
      </c>
      <c r="D1170" s="16">
        <f>IF(Data!F3093="failed",Data!A3093,"")</f>
        <v>3091</v>
      </c>
      <c r="E1170" s="16">
        <f>IF(Data!F3093="failed",Data!N3093,"")</f>
        <v>9</v>
      </c>
    </row>
    <row r="1171" spans="1:5" x14ac:dyDescent="0.25">
      <c r="A1171" s="16">
        <f>IF(Data!F2288="successful",Data!A2288,"")</f>
        <v>2286</v>
      </c>
      <c r="B1171" s="16">
        <f>IF(Data!F2288="successful",Data!N2288,"")</f>
        <v>14</v>
      </c>
      <c r="D1171" s="16">
        <f>IF(Data!F3094="failed",Data!A3094,"")</f>
        <v>3092</v>
      </c>
      <c r="E1171" s="16">
        <f>IF(Data!F3094="failed",Data!N3094,"")</f>
        <v>21</v>
      </c>
    </row>
    <row r="1172" spans="1:5" x14ac:dyDescent="0.25">
      <c r="A1172" s="16">
        <f>IF(Data!F2289="successful",Data!A2289,"")</f>
        <v>2287</v>
      </c>
      <c r="B1172" s="16">
        <f>IF(Data!F2289="successful",Data!N2289,"")</f>
        <v>106</v>
      </c>
      <c r="D1172" s="16">
        <f>IF(Data!F3095="failed",Data!A3095,"")</f>
        <v>3093</v>
      </c>
      <c r="E1172" s="16">
        <f>IF(Data!F3095="failed",Data!N3095,"")</f>
        <v>17</v>
      </c>
    </row>
    <row r="1173" spans="1:5" x14ac:dyDescent="0.25">
      <c r="A1173" s="16">
        <f>IF(Data!F2290="successful",Data!A2290,"")</f>
        <v>2288</v>
      </c>
      <c r="B1173" s="16">
        <f>IF(Data!F2290="successful",Data!N2290,"")</f>
        <v>25</v>
      </c>
      <c r="D1173" s="16">
        <f>IF(Data!F3096="failed",Data!A3096,"")</f>
        <v>3094</v>
      </c>
      <c r="E1173" s="16">
        <f>IF(Data!F3096="failed",Data!N3096,"")</f>
        <v>1</v>
      </c>
    </row>
    <row r="1174" spans="1:5" x14ac:dyDescent="0.25">
      <c r="A1174" s="16">
        <f>IF(Data!F2291="successful",Data!A2291,"")</f>
        <v>2289</v>
      </c>
      <c r="B1174" s="16">
        <f>IF(Data!F2291="successful",Data!N2291,"")</f>
        <v>25</v>
      </c>
      <c r="D1174" s="16">
        <f>IF(Data!F3097="failed",Data!A3097,"")</f>
        <v>3095</v>
      </c>
      <c r="E1174" s="16">
        <f>IF(Data!F3097="failed",Data!N3097,"")</f>
        <v>1</v>
      </c>
    </row>
    <row r="1175" spans="1:5" x14ac:dyDescent="0.25">
      <c r="A1175" s="16">
        <f>IF(Data!F2292="successful",Data!A2292,"")</f>
        <v>2290</v>
      </c>
      <c r="B1175" s="16">
        <f>IF(Data!F2292="successful",Data!N2292,"")</f>
        <v>29</v>
      </c>
      <c r="D1175" s="16">
        <f>IF(Data!F3098="failed",Data!A3098,"")</f>
        <v>3096</v>
      </c>
      <c r="E1175" s="16">
        <f>IF(Data!F3098="failed",Data!N3098,"")</f>
        <v>14</v>
      </c>
    </row>
    <row r="1176" spans="1:5" x14ac:dyDescent="0.25">
      <c r="A1176" s="16">
        <f>IF(Data!F2293="successful",Data!A2293,"")</f>
        <v>2291</v>
      </c>
      <c r="B1176" s="16">
        <f>IF(Data!F2293="successful",Data!N2293,"")</f>
        <v>43</v>
      </c>
      <c r="D1176" s="16">
        <f>IF(Data!F3099="failed",Data!A3099,"")</f>
        <v>3097</v>
      </c>
      <c r="E1176" s="16">
        <f>IF(Data!F3099="failed",Data!N3099,"")</f>
        <v>42</v>
      </c>
    </row>
    <row r="1177" spans="1:5" x14ac:dyDescent="0.25">
      <c r="A1177" s="16">
        <f>IF(Data!F2294="successful",Data!A2294,"")</f>
        <v>2292</v>
      </c>
      <c r="B1177" s="16">
        <f>IF(Data!F2294="successful",Data!N2294,"")</f>
        <v>46</v>
      </c>
      <c r="D1177" s="16">
        <f>IF(Data!F3100="failed",Data!A3100,"")</f>
        <v>3098</v>
      </c>
      <c r="E1177" s="16">
        <f>IF(Data!F3100="failed",Data!N3100,"")</f>
        <v>27</v>
      </c>
    </row>
    <row r="1178" spans="1:5" x14ac:dyDescent="0.25">
      <c r="A1178" s="16">
        <f>IF(Data!F2295="successful",Data!A2295,"")</f>
        <v>2293</v>
      </c>
      <c r="B1178" s="16">
        <f>IF(Data!F2295="successful",Data!N2295,"")</f>
        <v>27</v>
      </c>
      <c r="D1178" s="16">
        <f>IF(Data!F3101="failed",Data!A3101,"")</f>
        <v>3099</v>
      </c>
      <c r="E1178" s="16">
        <f>IF(Data!F3101="failed",Data!N3101,"")</f>
        <v>5</v>
      </c>
    </row>
    <row r="1179" spans="1:5" x14ac:dyDescent="0.25">
      <c r="A1179" s="16">
        <f>IF(Data!F2296="successful",Data!A2296,"")</f>
        <v>2294</v>
      </c>
      <c r="B1179" s="16">
        <f>IF(Data!F2296="successful",Data!N2296,"")</f>
        <v>112</v>
      </c>
      <c r="D1179" s="16">
        <f>IF(Data!F3102="failed",Data!A3102,"")</f>
        <v>3100</v>
      </c>
      <c r="E1179" s="16">
        <f>IF(Data!F3102="failed",Data!N3102,"")</f>
        <v>13</v>
      </c>
    </row>
    <row r="1180" spans="1:5" x14ac:dyDescent="0.25">
      <c r="A1180" s="16">
        <f>IF(Data!F2297="successful",Data!A2297,"")</f>
        <v>2295</v>
      </c>
      <c r="B1180" s="16">
        <f>IF(Data!F2297="successful",Data!N2297,"")</f>
        <v>34</v>
      </c>
      <c r="D1180" s="16">
        <f>IF(Data!F3103="failed",Data!A3103,"")</f>
        <v>3101</v>
      </c>
      <c r="E1180" s="16">
        <f>IF(Data!F3103="failed",Data!N3103,"")</f>
        <v>12</v>
      </c>
    </row>
    <row r="1181" spans="1:5" x14ac:dyDescent="0.25">
      <c r="A1181" s="16">
        <f>IF(Data!F2298="successful",Data!A2298,"")</f>
        <v>2296</v>
      </c>
      <c r="B1181" s="16">
        <f>IF(Data!F2298="successful",Data!N2298,"")</f>
        <v>145</v>
      </c>
      <c r="D1181" s="16">
        <f>IF(Data!F3104="failed",Data!A3104,"")</f>
        <v>3102</v>
      </c>
      <c r="E1181" s="16">
        <f>IF(Data!F3104="failed",Data!N3104,"")</f>
        <v>90</v>
      </c>
    </row>
    <row r="1182" spans="1:5" x14ac:dyDescent="0.25">
      <c r="A1182" s="16">
        <f>IF(Data!F2299="successful",Data!A2299,"")</f>
        <v>2297</v>
      </c>
      <c r="B1182" s="16">
        <f>IF(Data!F2299="successful",Data!N2299,"")</f>
        <v>19</v>
      </c>
      <c r="D1182" s="16">
        <f>IF(Data!F3105="failed",Data!A3105,"")</f>
        <v>3103</v>
      </c>
      <c r="E1182" s="16">
        <f>IF(Data!F3105="failed",Data!N3105,"")</f>
        <v>2</v>
      </c>
    </row>
    <row r="1183" spans="1:5" x14ac:dyDescent="0.25">
      <c r="A1183" s="16">
        <f>IF(Data!F2300="successful",Data!A2300,"")</f>
        <v>2298</v>
      </c>
      <c r="B1183" s="16">
        <f>IF(Data!F2300="successful",Data!N2300,"")</f>
        <v>288</v>
      </c>
      <c r="D1183" s="16">
        <f>IF(Data!F3106="failed",Data!A3106,"")</f>
        <v>3104</v>
      </c>
      <c r="E1183" s="16">
        <f>IF(Data!F3106="failed",Data!N3106,"")</f>
        <v>5</v>
      </c>
    </row>
    <row r="1184" spans="1:5" x14ac:dyDescent="0.25">
      <c r="A1184" s="16">
        <f>IF(Data!F2301="successful",Data!A2301,"")</f>
        <v>2299</v>
      </c>
      <c r="B1184" s="16">
        <f>IF(Data!F2301="successful",Data!N2301,"")</f>
        <v>14</v>
      </c>
      <c r="D1184" s="16">
        <f>IF(Data!F3107="failed",Data!A3107,"")</f>
        <v>3105</v>
      </c>
      <c r="E1184" s="16">
        <f>IF(Data!F3107="failed",Data!N3107,"")</f>
        <v>31</v>
      </c>
    </row>
    <row r="1185" spans="1:5" x14ac:dyDescent="0.25">
      <c r="A1185" s="16">
        <f>IF(Data!F2302="successful",Data!A2302,"")</f>
        <v>2300</v>
      </c>
      <c r="B1185" s="16">
        <f>IF(Data!F2302="successful",Data!N2302,"")</f>
        <v>7</v>
      </c>
      <c r="D1185" s="16">
        <f>IF(Data!F3108="failed",Data!A3108,"")</f>
        <v>3106</v>
      </c>
      <c r="E1185" s="16">
        <f>IF(Data!F3108="failed",Data!N3108,"")</f>
        <v>4</v>
      </c>
    </row>
    <row r="1186" spans="1:5" x14ac:dyDescent="0.25">
      <c r="A1186" s="16">
        <f>IF(Data!F2303="successful",Data!A2303,"")</f>
        <v>2301</v>
      </c>
      <c r="B1186" s="16">
        <f>IF(Data!F2303="successful",Data!N2303,"")</f>
        <v>211</v>
      </c>
      <c r="D1186" s="16">
        <f>IF(Data!F3109="failed",Data!A3109,"")</f>
        <v>3107</v>
      </c>
      <c r="E1186" s="16">
        <f>IF(Data!F3109="failed",Data!N3109,"")</f>
        <v>29</v>
      </c>
    </row>
    <row r="1187" spans="1:5" x14ac:dyDescent="0.25">
      <c r="A1187" s="16">
        <f>IF(Data!F2304="successful",Data!A2304,"")</f>
        <v>2302</v>
      </c>
      <c r="B1187" s="16">
        <f>IF(Data!F2304="successful",Data!N2304,"")</f>
        <v>85</v>
      </c>
      <c r="D1187" s="16">
        <f>IF(Data!F3110="failed",Data!A3110,"")</f>
        <v>3108</v>
      </c>
      <c r="E1187" s="16">
        <f>IF(Data!F3110="failed",Data!N3110,"")</f>
        <v>2</v>
      </c>
    </row>
    <row r="1188" spans="1:5" x14ac:dyDescent="0.25">
      <c r="A1188" s="16">
        <f>IF(Data!F2305="successful",Data!A2305,"")</f>
        <v>2303</v>
      </c>
      <c r="B1188" s="16">
        <f>IF(Data!F2305="successful",Data!N2305,"")</f>
        <v>103</v>
      </c>
      <c r="D1188" s="16">
        <f>IF(Data!F3111="failed",Data!A3111,"")</f>
        <v>3109</v>
      </c>
      <c r="E1188" s="16">
        <f>IF(Data!F3111="failed",Data!N3111,"")</f>
        <v>114</v>
      </c>
    </row>
    <row r="1189" spans="1:5" x14ac:dyDescent="0.25">
      <c r="A1189" s="16">
        <f>IF(Data!F2306="successful",Data!A2306,"")</f>
        <v>2304</v>
      </c>
      <c r="B1189" s="16">
        <f>IF(Data!F2306="successful",Data!N2306,"")</f>
        <v>113</v>
      </c>
      <c r="D1189" s="16">
        <f>IF(Data!F3112="failed",Data!A3112,"")</f>
        <v>3110</v>
      </c>
      <c r="E1189" s="16">
        <f>IF(Data!F3112="failed",Data!N3112,"")</f>
        <v>1</v>
      </c>
    </row>
    <row r="1190" spans="1:5" x14ac:dyDescent="0.25">
      <c r="A1190" s="16">
        <f>IF(Data!F2307="successful",Data!A2307,"")</f>
        <v>2305</v>
      </c>
      <c r="B1190" s="16">
        <f>IF(Data!F2307="successful",Data!N2307,"")</f>
        <v>167</v>
      </c>
      <c r="D1190" s="16">
        <f>IF(Data!F3113="failed",Data!A3113,"")</f>
        <v>3111</v>
      </c>
      <c r="E1190" s="16">
        <f>IF(Data!F3113="failed",Data!N3113,"")</f>
        <v>76</v>
      </c>
    </row>
    <row r="1191" spans="1:5" x14ac:dyDescent="0.25">
      <c r="A1191" s="16">
        <f>IF(Data!F2308="successful",Data!A2308,"")</f>
        <v>2306</v>
      </c>
      <c r="B1191" s="16">
        <f>IF(Data!F2308="successful",Data!N2308,"")</f>
        <v>73</v>
      </c>
      <c r="D1191" s="16">
        <f>IF(Data!F3114="failed",Data!A3114,"")</f>
        <v>3112</v>
      </c>
      <c r="E1191" s="16">
        <f>IF(Data!F3114="failed",Data!N3114,"")</f>
        <v>9</v>
      </c>
    </row>
    <row r="1192" spans="1:5" x14ac:dyDescent="0.25">
      <c r="A1192" s="16">
        <f>IF(Data!F2309="successful",Data!A2309,"")</f>
        <v>2307</v>
      </c>
      <c r="B1192" s="16">
        <f>IF(Data!F2309="successful",Data!N2309,"")</f>
        <v>75</v>
      </c>
      <c r="D1192" s="16">
        <f>IF(Data!F3115="failed",Data!A3115,"")</f>
        <v>3113</v>
      </c>
      <c r="E1192" s="16">
        <f>IF(Data!F3115="failed",Data!N3115,"")</f>
        <v>37</v>
      </c>
    </row>
    <row r="1193" spans="1:5" x14ac:dyDescent="0.25">
      <c r="A1193" s="16">
        <f>IF(Data!F2310="successful",Data!A2310,"")</f>
        <v>2308</v>
      </c>
      <c r="B1193" s="16">
        <f>IF(Data!F2310="successful",Data!N2310,"")</f>
        <v>614</v>
      </c>
      <c r="D1193" s="16">
        <f>IF(Data!F3116="failed",Data!A3116,"")</f>
        <v>3114</v>
      </c>
      <c r="E1193" s="16">
        <f>IF(Data!F3116="failed",Data!N3116,"")</f>
        <v>0</v>
      </c>
    </row>
    <row r="1194" spans="1:5" x14ac:dyDescent="0.25">
      <c r="A1194" s="16">
        <f>IF(Data!F2311="successful",Data!A2311,"")</f>
        <v>2309</v>
      </c>
      <c r="B1194" s="16">
        <f>IF(Data!F2311="successful",Data!N2311,"")</f>
        <v>107</v>
      </c>
      <c r="D1194" s="16">
        <f>IF(Data!F3117="failed",Data!A3117,"")</f>
        <v>3115</v>
      </c>
      <c r="E1194" s="16">
        <f>IF(Data!F3117="failed",Data!N3117,"")</f>
        <v>1</v>
      </c>
    </row>
    <row r="1195" spans="1:5" x14ac:dyDescent="0.25">
      <c r="A1195" s="16">
        <f>IF(Data!F2312="successful",Data!A2312,"")</f>
        <v>2310</v>
      </c>
      <c r="B1195" s="16">
        <f>IF(Data!F2312="successful",Data!N2312,"")</f>
        <v>1224</v>
      </c>
      <c r="D1195" s="16">
        <f>IF(Data!F3118="failed",Data!A3118,"")</f>
        <v>3116</v>
      </c>
      <c r="E1195" s="16">
        <f>IF(Data!F3118="failed",Data!N3118,"")</f>
        <v>10</v>
      </c>
    </row>
    <row r="1196" spans="1:5" x14ac:dyDescent="0.25">
      <c r="A1196" s="16">
        <f>IF(Data!F2313="successful",Data!A2313,"")</f>
        <v>2311</v>
      </c>
      <c r="B1196" s="16">
        <f>IF(Data!F2313="successful",Data!N2313,"")</f>
        <v>104</v>
      </c>
      <c r="D1196" s="16">
        <f>IF(Data!F3119="failed",Data!A3119,"")</f>
        <v>3117</v>
      </c>
      <c r="E1196" s="16">
        <f>IF(Data!F3119="failed",Data!N3119,"")</f>
        <v>1</v>
      </c>
    </row>
    <row r="1197" spans="1:5" x14ac:dyDescent="0.25">
      <c r="A1197" s="16">
        <f>IF(Data!F2314="successful",Data!A2314,"")</f>
        <v>2312</v>
      </c>
      <c r="B1197" s="16">
        <f>IF(Data!F2314="successful",Data!N2314,"")</f>
        <v>79</v>
      </c>
      <c r="D1197" s="16">
        <f>IF(Data!F3120="failed",Data!A3120,"")</f>
        <v>3118</v>
      </c>
      <c r="E1197" s="16">
        <f>IF(Data!F3120="failed",Data!N3120,"")</f>
        <v>2</v>
      </c>
    </row>
    <row r="1198" spans="1:5" x14ac:dyDescent="0.25">
      <c r="A1198" s="16">
        <f>IF(Data!F2315="successful",Data!A2315,"")</f>
        <v>2313</v>
      </c>
      <c r="B1198" s="16">
        <f>IF(Data!F2315="successful",Data!N2315,"")</f>
        <v>157</v>
      </c>
      <c r="D1198" s="16">
        <f>IF(Data!F3121="failed",Data!A3121,"")</f>
        <v>3119</v>
      </c>
      <c r="E1198" s="16">
        <f>IF(Data!F3121="failed",Data!N3121,"")</f>
        <v>1</v>
      </c>
    </row>
    <row r="1199" spans="1:5" x14ac:dyDescent="0.25">
      <c r="A1199" s="16">
        <f>IF(Data!F2316="successful",Data!A2316,"")</f>
        <v>2314</v>
      </c>
      <c r="B1199" s="16">
        <f>IF(Data!F2316="successful",Data!N2316,"")</f>
        <v>50</v>
      </c>
      <c r="D1199" s="16">
        <f>IF(Data!F3122="failed",Data!A3122,"")</f>
        <v>3120</v>
      </c>
      <c r="E1199" s="16">
        <f>IF(Data!F3122="failed",Data!N3122,"")</f>
        <v>10</v>
      </c>
    </row>
    <row r="1200" spans="1:5" x14ac:dyDescent="0.25">
      <c r="A1200" s="16">
        <f>IF(Data!F2317="successful",Data!A2317,"")</f>
        <v>2315</v>
      </c>
      <c r="B1200" s="16">
        <f>IF(Data!F2317="successful",Data!N2317,"")</f>
        <v>64</v>
      </c>
      <c r="D1200" s="16">
        <f>IF(Data!F3190="failed",Data!A3190,"")</f>
        <v>3188</v>
      </c>
      <c r="E1200" s="16">
        <f>IF(Data!F3190="failed",Data!N3190,"")</f>
        <v>9</v>
      </c>
    </row>
    <row r="1201" spans="1:5" x14ac:dyDescent="0.25">
      <c r="A1201" s="16">
        <f>IF(Data!F2318="successful",Data!A2318,"")</f>
        <v>2316</v>
      </c>
      <c r="B1201" s="16">
        <f>IF(Data!F2318="successful",Data!N2318,"")</f>
        <v>200</v>
      </c>
      <c r="D1201" s="16">
        <f>IF(Data!F3191="failed",Data!A3191,"")</f>
        <v>3189</v>
      </c>
      <c r="E1201" s="16">
        <f>IF(Data!F3191="failed",Data!N3191,"")</f>
        <v>19</v>
      </c>
    </row>
    <row r="1202" spans="1:5" x14ac:dyDescent="0.25">
      <c r="A1202" s="16">
        <f>IF(Data!F2319="successful",Data!A2319,"")</f>
        <v>2317</v>
      </c>
      <c r="B1202" s="16">
        <f>IF(Data!F2319="successful",Data!N2319,"")</f>
        <v>22</v>
      </c>
      <c r="D1202" s="16">
        <f>IF(Data!F3192="failed",Data!A3192,"")</f>
        <v>3190</v>
      </c>
      <c r="E1202" s="16">
        <f>IF(Data!F3192="failed",Data!N3192,"")</f>
        <v>0</v>
      </c>
    </row>
    <row r="1203" spans="1:5" x14ac:dyDescent="0.25">
      <c r="A1203" s="16">
        <f>IF(Data!F2320="successful",Data!A2320,"")</f>
        <v>2318</v>
      </c>
      <c r="B1203" s="16">
        <f>IF(Data!F2320="successful",Data!N2320,"")</f>
        <v>163</v>
      </c>
      <c r="D1203" s="16">
        <f>IF(Data!F3193="failed",Data!A3193,"")</f>
        <v>3191</v>
      </c>
      <c r="E1203" s="16">
        <f>IF(Data!F3193="failed",Data!N3193,"")</f>
        <v>4</v>
      </c>
    </row>
    <row r="1204" spans="1:5" x14ac:dyDescent="0.25">
      <c r="A1204" s="16">
        <f>IF(Data!F2321="successful",Data!A2321,"")</f>
        <v>2319</v>
      </c>
      <c r="B1204" s="16">
        <f>IF(Data!F2321="successful",Data!N2321,"")</f>
        <v>77</v>
      </c>
      <c r="D1204" s="16">
        <f>IF(Data!F3194="failed",Data!A3194,"")</f>
        <v>3192</v>
      </c>
      <c r="E1204" s="16">
        <f>IF(Data!F3194="failed",Data!N3194,"")</f>
        <v>8</v>
      </c>
    </row>
    <row r="1205" spans="1:5" x14ac:dyDescent="0.25">
      <c r="A1205" s="16">
        <f>IF(Data!F2322="successful",Data!A2322,"")</f>
        <v>2320</v>
      </c>
      <c r="B1205" s="16">
        <f>IF(Data!F2322="successful",Data!N2322,"")</f>
        <v>89</v>
      </c>
      <c r="D1205" s="16">
        <f>IF(Data!F3195="failed",Data!A3195,"")</f>
        <v>3193</v>
      </c>
      <c r="E1205" s="16">
        <f>IF(Data!F3195="failed",Data!N3195,"")</f>
        <v>24</v>
      </c>
    </row>
    <row r="1206" spans="1:5" x14ac:dyDescent="0.25">
      <c r="A1206" s="16">
        <f>IF(Data!F2329="successful",Data!A2329,"")</f>
        <v>2327</v>
      </c>
      <c r="B1206" s="16">
        <f>IF(Data!F2329="successful",Data!N2329,"")</f>
        <v>3355</v>
      </c>
      <c r="D1206" s="16">
        <f>IF(Data!F3196="failed",Data!A3196,"")</f>
        <v>3194</v>
      </c>
      <c r="E1206" s="16">
        <f>IF(Data!F3196="failed",Data!N3196,"")</f>
        <v>0</v>
      </c>
    </row>
    <row r="1207" spans="1:5" x14ac:dyDescent="0.25">
      <c r="A1207" s="16">
        <f>IF(Data!F2330="successful",Data!A2330,"")</f>
        <v>2328</v>
      </c>
      <c r="B1207" s="16">
        <f>IF(Data!F2330="successful",Data!N2330,"")</f>
        <v>537</v>
      </c>
      <c r="D1207" s="16">
        <f>IF(Data!F3197="failed",Data!A3197,"")</f>
        <v>3195</v>
      </c>
      <c r="E1207" s="16">
        <f>IF(Data!F3197="failed",Data!N3197,"")</f>
        <v>39</v>
      </c>
    </row>
    <row r="1208" spans="1:5" x14ac:dyDescent="0.25">
      <c r="A1208" s="16">
        <f>IF(Data!F2331="successful",Data!A2331,"")</f>
        <v>2329</v>
      </c>
      <c r="B1208" s="16">
        <f>IF(Data!F2331="successful",Data!N2331,"")</f>
        <v>125</v>
      </c>
      <c r="D1208" s="16">
        <f>IF(Data!F3198="failed",Data!A3198,"")</f>
        <v>3196</v>
      </c>
      <c r="E1208" s="16">
        <f>IF(Data!F3198="failed",Data!N3198,"")</f>
        <v>6</v>
      </c>
    </row>
    <row r="1209" spans="1:5" x14ac:dyDescent="0.25">
      <c r="A1209" s="16">
        <f>IF(Data!F2332="successful",Data!A2332,"")</f>
        <v>2330</v>
      </c>
      <c r="B1209" s="16">
        <f>IF(Data!F2332="successful",Data!N2332,"")</f>
        <v>163</v>
      </c>
      <c r="D1209" s="16">
        <f>IF(Data!F3199="failed",Data!A3199,"")</f>
        <v>3197</v>
      </c>
      <c r="E1209" s="16">
        <f>IF(Data!F3199="failed",Data!N3199,"")</f>
        <v>4</v>
      </c>
    </row>
    <row r="1210" spans="1:5" x14ac:dyDescent="0.25">
      <c r="A1210" s="16">
        <f>IF(Data!F2333="successful",Data!A2333,"")</f>
        <v>2331</v>
      </c>
      <c r="B1210" s="16">
        <f>IF(Data!F2333="successful",Data!N2333,"")</f>
        <v>283</v>
      </c>
      <c r="D1210" s="16">
        <f>IF(Data!F3200="failed",Data!A3200,"")</f>
        <v>3198</v>
      </c>
      <c r="E1210" s="16">
        <f>IF(Data!F3200="failed",Data!N3200,"")</f>
        <v>3</v>
      </c>
    </row>
    <row r="1211" spans="1:5" x14ac:dyDescent="0.25">
      <c r="A1211" s="16">
        <f>IF(Data!F2334="successful",Data!A2334,"")</f>
        <v>2332</v>
      </c>
      <c r="B1211" s="16">
        <f>IF(Data!F2334="successful",Data!N2334,"")</f>
        <v>352</v>
      </c>
      <c r="D1211" s="16">
        <f>IF(Data!F3201="failed",Data!A3201,"")</f>
        <v>3199</v>
      </c>
      <c r="E1211" s="16">
        <f>IF(Data!F3201="failed",Data!N3201,"")</f>
        <v>53</v>
      </c>
    </row>
    <row r="1212" spans="1:5" x14ac:dyDescent="0.25">
      <c r="A1212" s="16">
        <f>IF(Data!F2335="successful",Data!A2335,"")</f>
        <v>2333</v>
      </c>
      <c r="B1212" s="16">
        <f>IF(Data!F2335="successful",Data!N2335,"")</f>
        <v>94</v>
      </c>
      <c r="D1212" s="16">
        <f>IF(Data!F3202="failed",Data!A3202,"")</f>
        <v>3200</v>
      </c>
      <c r="E1212" s="16">
        <f>IF(Data!F3202="failed",Data!N3202,"")</f>
        <v>1</v>
      </c>
    </row>
    <row r="1213" spans="1:5" x14ac:dyDescent="0.25">
      <c r="A1213" s="16">
        <f>IF(Data!F2336="successful",Data!A2336,"")</f>
        <v>2334</v>
      </c>
      <c r="B1213" s="16">
        <f>IF(Data!F2336="successful",Data!N2336,"")</f>
        <v>67</v>
      </c>
      <c r="D1213" s="16">
        <f>IF(Data!F3203="failed",Data!A3203,"")</f>
        <v>3201</v>
      </c>
      <c r="E1213" s="16">
        <f>IF(Data!F3203="failed",Data!N3203,"")</f>
        <v>2</v>
      </c>
    </row>
    <row r="1214" spans="1:5" x14ac:dyDescent="0.25">
      <c r="A1214" s="16">
        <f>IF(Data!F2337="successful",Data!A2337,"")</f>
        <v>2335</v>
      </c>
      <c r="B1214" s="16">
        <f>IF(Data!F2337="successful",Data!N2337,"")</f>
        <v>221</v>
      </c>
      <c r="D1214" s="16">
        <f>IF(Data!F3204="failed",Data!A3204,"")</f>
        <v>3202</v>
      </c>
      <c r="E1214" s="16">
        <f>IF(Data!F3204="failed",Data!N3204,"")</f>
        <v>25</v>
      </c>
    </row>
    <row r="1215" spans="1:5" x14ac:dyDescent="0.25">
      <c r="A1215" s="16">
        <f>IF(Data!F2338="successful",Data!A2338,"")</f>
        <v>2336</v>
      </c>
      <c r="B1215" s="16">
        <f>IF(Data!F2338="successful",Data!N2338,"")</f>
        <v>2165</v>
      </c>
      <c r="D1215" s="16">
        <f>IF(Data!F3205="failed",Data!A3205,"")</f>
        <v>3203</v>
      </c>
      <c r="E1215" s="16">
        <f>IF(Data!F3205="failed",Data!N3205,"")</f>
        <v>6</v>
      </c>
    </row>
    <row r="1216" spans="1:5" x14ac:dyDescent="0.25">
      <c r="A1216" s="16">
        <f>IF(Data!F2339="successful",Data!A2339,"")</f>
        <v>2337</v>
      </c>
      <c r="B1216" s="16">
        <f>IF(Data!F2339="successful",Data!N2339,"")</f>
        <v>179</v>
      </c>
      <c r="D1216" s="16">
        <f>IF(Data!F3206="failed",Data!A3206,"")</f>
        <v>3204</v>
      </c>
      <c r="E1216" s="16">
        <f>IF(Data!F3206="failed",Data!N3206,"")</f>
        <v>0</v>
      </c>
    </row>
    <row r="1217" spans="1:5" x14ac:dyDescent="0.25">
      <c r="A1217" s="16">
        <f>IF(Data!F2340="successful",Data!A2340,"")</f>
        <v>2338</v>
      </c>
      <c r="B1217" s="16">
        <f>IF(Data!F2340="successful",Data!N2340,"")</f>
        <v>123</v>
      </c>
      <c r="D1217" s="16">
        <f>IF(Data!F3207="failed",Data!A3207,"")</f>
        <v>3205</v>
      </c>
      <c r="E1217" s="16">
        <f>IF(Data!F3207="failed",Data!N3207,"")</f>
        <v>12</v>
      </c>
    </row>
    <row r="1218" spans="1:5" x14ac:dyDescent="0.25">
      <c r="A1218" s="16">
        <f>IF(Data!F2341="successful",Data!A2341,"")</f>
        <v>2339</v>
      </c>
      <c r="B1218" s="16">
        <f>IF(Data!F2341="successful",Data!N2341,"")</f>
        <v>1104</v>
      </c>
      <c r="D1218" s="16">
        <f>IF(Data!F3208="failed",Data!A3208,"")</f>
        <v>3206</v>
      </c>
      <c r="E1218" s="16">
        <f>IF(Data!F3208="failed",Data!N3208,"")</f>
        <v>0</v>
      </c>
    </row>
    <row r="1219" spans="1:5" x14ac:dyDescent="0.25">
      <c r="A1219" s="16">
        <f>IF(Data!F2342="successful",Data!A2342,"")</f>
        <v>2340</v>
      </c>
      <c r="B1219" s="16">
        <f>IF(Data!F2342="successful",Data!N2342,"")</f>
        <v>403</v>
      </c>
      <c r="D1219" s="16">
        <f>IF(Data!F3209="failed",Data!A3209,"")</f>
        <v>3207</v>
      </c>
      <c r="E1219" s="16">
        <f>IF(Data!F3209="failed",Data!N3209,"")</f>
        <v>36</v>
      </c>
    </row>
    <row r="1220" spans="1:5" x14ac:dyDescent="0.25">
      <c r="A1220" s="16">
        <f>IF(Data!F2443="successful",Data!A2443,"")</f>
        <v>2441</v>
      </c>
      <c r="B1220" s="16">
        <f>IF(Data!F2443="successful",Data!N2443,"")</f>
        <v>109</v>
      </c>
      <c r="D1220" s="16">
        <f>IF(Data!F3630="failed",Data!A3630,"")</f>
        <v>3628</v>
      </c>
      <c r="E1220" s="16">
        <f>IF(Data!F3630="failed",Data!N3630,"")</f>
        <v>0</v>
      </c>
    </row>
    <row r="1221" spans="1:5" x14ac:dyDescent="0.25">
      <c r="A1221" s="16">
        <f>IF(Data!F2444="successful",Data!A2444,"")</f>
        <v>2442</v>
      </c>
      <c r="B1221" s="16">
        <f>IF(Data!F2444="successful",Data!N2444,"")</f>
        <v>372</v>
      </c>
      <c r="D1221" s="16">
        <f>IF(Data!F3631="failed",Data!A3631,"")</f>
        <v>3629</v>
      </c>
      <c r="E1221" s="16">
        <f>IF(Data!F3631="failed",Data!N3631,"")</f>
        <v>2</v>
      </c>
    </row>
    <row r="1222" spans="1:5" x14ac:dyDescent="0.25">
      <c r="A1222" s="16">
        <f>IF(Data!F2445="successful",Data!A2445,"")</f>
        <v>2443</v>
      </c>
      <c r="B1222" s="16">
        <f>IF(Data!F2445="successful",Data!N2445,"")</f>
        <v>311</v>
      </c>
      <c r="D1222" s="16">
        <f>IF(Data!F3632="failed",Data!A3632,"")</f>
        <v>3630</v>
      </c>
      <c r="E1222" s="16">
        <f>IF(Data!F3632="failed",Data!N3632,"")</f>
        <v>1</v>
      </c>
    </row>
    <row r="1223" spans="1:5" x14ac:dyDescent="0.25">
      <c r="A1223" s="16">
        <f>IF(Data!F2446="successful",Data!A2446,"")</f>
        <v>2444</v>
      </c>
      <c r="B1223" s="16">
        <f>IF(Data!F2446="successful",Data!N2446,"")</f>
        <v>61</v>
      </c>
      <c r="D1223" s="16">
        <f>IF(Data!F3633="failed",Data!A3633,"")</f>
        <v>3631</v>
      </c>
      <c r="E1223" s="16">
        <f>IF(Data!F3633="failed",Data!N3633,"")</f>
        <v>59</v>
      </c>
    </row>
    <row r="1224" spans="1:5" x14ac:dyDescent="0.25">
      <c r="A1224" s="16">
        <f>IF(Data!F2447="successful",Data!A2447,"")</f>
        <v>2445</v>
      </c>
      <c r="B1224" s="16">
        <f>IF(Data!F2447="successful",Data!N2447,"")</f>
        <v>115</v>
      </c>
      <c r="D1224" s="16">
        <f>IF(Data!F3634="failed",Data!A3634,"")</f>
        <v>3632</v>
      </c>
      <c r="E1224" s="16">
        <f>IF(Data!F3634="failed",Data!N3634,"")</f>
        <v>1</v>
      </c>
    </row>
    <row r="1225" spans="1:5" x14ac:dyDescent="0.25">
      <c r="A1225" s="16">
        <f>IF(Data!F2448="successful",Data!A2448,"")</f>
        <v>2446</v>
      </c>
      <c r="B1225" s="16">
        <f>IF(Data!F2448="successful",Data!N2448,"")</f>
        <v>111</v>
      </c>
      <c r="D1225" s="16">
        <f>IF(Data!F3635="failed",Data!A3635,"")</f>
        <v>3633</v>
      </c>
      <c r="E1225" s="16">
        <f>IF(Data!F3635="failed",Data!N3635,"")</f>
        <v>31</v>
      </c>
    </row>
    <row r="1226" spans="1:5" x14ac:dyDescent="0.25">
      <c r="A1226" s="16">
        <f>IF(Data!F2449="successful",Data!A2449,"")</f>
        <v>2447</v>
      </c>
      <c r="B1226" s="16">
        <f>IF(Data!F2449="successful",Data!N2449,"")</f>
        <v>337</v>
      </c>
      <c r="D1226" s="16">
        <f>IF(Data!F3636="failed",Data!A3636,"")</f>
        <v>3634</v>
      </c>
      <c r="E1226" s="16">
        <f>IF(Data!F3636="failed",Data!N3636,"")</f>
        <v>18</v>
      </c>
    </row>
    <row r="1227" spans="1:5" x14ac:dyDescent="0.25">
      <c r="A1227" s="16">
        <f>IF(Data!F2450="successful",Data!A2450,"")</f>
        <v>2448</v>
      </c>
      <c r="B1227" s="16">
        <f>IF(Data!F2450="successful",Data!N2450,"")</f>
        <v>9</v>
      </c>
      <c r="D1227" s="16">
        <f>IF(Data!F3637="failed",Data!A3637,"")</f>
        <v>3635</v>
      </c>
      <c r="E1227" s="16">
        <f>IF(Data!F3637="failed",Data!N3637,"")</f>
        <v>10</v>
      </c>
    </row>
    <row r="1228" spans="1:5" x14ac:dyDescent="0.25">
      <c r="A1228" s="16">
        <f>IF(Data!F2451="successful",Data!A2451,"")</f>
        <v>2449</v>
      </c>
      <c r="B1228" s="16">
        <f>IF(Data!F2451="successful",Data!N2451,"")</f>
        <v>120</v>
      </c>
      <c r="D1228" s="16">
        <f>IF(Data!F3638="failed",Data!A3638,"")</f>
        <v>3636</v>
      </c>
      <c r="E1228" s="16">
        <f>IF(Data!F3638="failed",Data!N3638,"")</f>
        <v>0</v>
      </c>
    </row>
    <row r="1229" spans="1:5" x14ac:dyDescent="0.25">
      <c r="A1229" s="16">
        <f>IF(Data!F2452="successful",Data!A2452,"")</f>
        <v>2450</v>
      </c>
      <c r="B1229" s="16">
        <f>IF(Data!F2452="successful",Data!N2452,"")</f>
        <v>102</v>
      </c>
      <c r="D1229" s="16">
        <f>IF(Data!F3639="failed",Data!A3639,"")</f>
        <v>3637</v>
      </c>
      <c r="E1229" s="16">
        <f>IF(Data!F3639="failed",Data!N3639,"")</f>
        <v>14</v>
      </c>
    </row>
    <row r="1230" spans="1:5" x14ac:dyDescent="0.25">
      <c r="A1230" s="16">
        <f>IF(Data!F2453="successful",Data!A2453,"")</f>
        <v>2451</v>
      </c>
      <c r="B1230" s="16">
        <f>IF(Data!F2453="successful",Data!N2453,"")</f>
        <v>186</v>
      </c>
      <c r="D1230" s="16">
        <f>IF(Data!F3640="failed",Data!A3640,"")</f>
        <v>3638</v>
      </c>
      <c r="E1230" s="16">
        <f>IF(Data!F3640="failed",Data!N3640,"")</f>
        <v>2</v>
      </c>
    </row>
    <row r="1231" spans="1:5" x14ac:dyDescent="0.25">
      <c r="A1231" s="16">
        <f>IF(Data!F2454="successful",Data!A2454,"")</f>
        <v>2452</v>
      </c>
      <c r="B1231" s="16">
        <f>IF(Data!F2454="successful",Data!N2454,"")</f>
        <v>15</v>
      </c>
      <c r="D1231" s="16">
        <f>IF(Data!F3641="failed",Data!A3641,"")</f>
        <v>3639</v>
      </c>
      <c r="E1231" s="16">
        <f>IF(Data!F3641="failed",Data!N3641,"")</f>
        <v>1</v>
      </c>
    </row>
    <row r="1232" spans="1:5" x14ac:dyDescent="0.25">
      <c r="A1232" s="16">
        <f>IF(Data!F2455="successful",Data!A2455,"")</f>
        <v>2453</v>
      </c>
      <c r="B1232" s="16">
        <f>IF(Data!F2455="successful",Data!N2455,"")</f>
        <v>67</v>
      </c>
      <c r="D1232" s="16">
        <f>IF(Data!F3642="failed",Data!A3642,"")</f>
        <v>3640</v>
      </c>
      <c r="E1232" s="16">
        <f>IF(Data!F3642="failed",Data!N3642,"")</f>
        <v>3</v>
      </c>
    </row>
    <row r="1233" spans="1:5" x14ac:dyDescent="0.25">
      <c r="A1233" s="16">
        <f>IF(Data!F2456="successful",Data!A2456,"")</f>
        <v>2454</v>
      </c>
      <c r="B1233" s="16">
        <f>IF(Data!F2456="successful",Data!N2456,"")</f>
        <v>130</v>
      </c>
      <c r="D1233" s="16">
        <f>IF(Data!F3643="failed",Data!A3643,"")</f>
        <v>3641</v>
      </c>
      <c r="E1233" s="16">
        <f>IF(Data!F3643="failed",Data!N3643,"")</f>
        <v>0</v>
      </c>
    </row>
    <row r="1234" spans="1:5" x14ac:dyDescent="0.25">
      <c r="A1234" s="16">
        <f>IF(Data!F2457="successful",Data!A2457,"")</f>
        <v>2455</v>
      </c>
      <c r="B1234" s="16">
        <f>IF(Data!F2457="successful",Data!N2457,"")</f>
        <v>16</v>
      </c>
      <c r="D1234" s="16">
        <f>IF(Data!F3644="failed",Data!A3644,"")</f>
        <v>3642</v>
      </c>
      <c r="E1234" s="16">
        <f>IF(Data!F3644="failed",Data!N3644,"")</f>
        <v>2</v>
      </c>
    </row>
    <row r="1235" spans="1:5" x14ac:dyDescent="0.25">
      <c r="A1235" s="16">
        <f>IF(Data!F2458="successful",Data!A2458,"")</f>
        <v>2456</v>
      </c>
      <c r="B1235" s="16">
        <f>IF(Data!F2458="successful",Data!N2458,"")</f>
        <v>67</v>
      </c>
      <c r="D1235" s="16">
        <f>IF(Data!F3645="failed",Data!A3645,"")</f>
        <v>3643</v>
      </c>
      <c r="E1235" s="16">
        <f>IF(Data!F3645="failed",Data!N3645,"")</f>
        <v>0</v>
      </c>
    </row>
    <row r="1236" spans="1:5" x14ac:dyDescent="0.25">
      <c r="A1236" s="16">
        <f>IF(Data!F2459="successful",Data!A2459,"")</f>
        <v>2457</v>
      </c>
      <c r="B1236" s="16">
        <f>IF(Data!F2459="successful",Data!N2459,"")</f>
        <v>124</v>
      </c>
      <c r="D1236" s="16">
        <f>IF(Data!F3646="failed",Data!A3646,"")</f>
        <v>3644</v>
      </c>
      <c r="E1236" s="16">
        <f>IF(Data!F3646="failed",Data!N3646,"")</f>
        <v>12</v>
      </c>
    </row>
    <row r="1237" spans="1:5" x14ac:dyDescent="0.25">
      <c r="A1237" s="16">
        <f>IF(Data!F2460="successful",Data!A2460,"")</f>
        <v>2458</v>
      </c>
      <c r="B1237" s="16">
        <f>IF(Data!F2460="successful",Data!N2460,"")</f>
        <v>80</v>
      </c>
      <c r="D1237" s="16">
        <f>IF(Data!F3647="failed",Data!A3647,"")</f>
        <v>3645</v>
      </c>
      <c r="E1237" s="16">
        <f>IF(Data!F3647="failed",Data!N3647,"")</f>
        <v>1</v>
      </c>
    </row>
    <row r="1238" spans="1:5" x14ac:dyDescent="0.25">
      <c r="A1238" s="16">
        <f>IF(Data!F2461="successful",Data!A2461,"")</f>
        <v>2459</v>
      </c>
      <c r="B1238" s="16">
        <f>IF(Data!F2461="successful",Data!N2461,"")</f>
        <v>282</v>
      </c>
      <c r="D1238" s="16">
        <f>IF(Data!F3648="failed",Data!A3648,"")</f>
        <v>3646</v>
      </c>
      <c r="E1238" s="16">
        <f>IF(Data!F3648="failed",Data!N3648,"")</f>
        <v>8</v>
      </c>
    </row>
    <row r="1239" spans="1:5" x14ac:dyDescent="0.25">
      <c r="A1239" s="16">
        <f>IF(Data!F2462="successful",Data!A2462,"")</f>
        <v>2460</v>
      </c>
      <c r="B1239" s="16">
        <f>IF(Data!F2462="successful",Data!N2462,"")</f>
        <v>68</v>
      </c>
      <c r="D1239" s="16">
        <f>IF(Data!F3649="failed",Data!A3649,"")</f>
        <v>3647</v>
      </c>
      <c r="E1239" s="16">
        <f>IF(Data!F3649="failed",Data!N3649,"")</f>
        <v>2</v>
      </c>
    </row>
    <row r="1240" spans="1:5" x14ac:dyDescent="0.25">
      <c r="A1240" s="16">
        <f>IF(Data!F2463="successful",Data!A2463,"")</f>
        <v>2461</v>
      </c>
      <c r="B1240" s="16">
        <f>IF(Data!F2463="successful",Data!N2463,"")</f>
        <v>86</v>
      </c>
      <c r="D1240" s="16">
        <f>IF(Data!F3730="failed",Data!A3730,"")</f>
        <v>3728</v>
      </c>
      <c r="E1240" s="16">
        <f>IF(Data!F3730="failed",Data!N3730,"")</f>
        <v>31</v>
      </c>
    </row>
    <row r="1241" spans="1:5" x14ac:dyDescent="0.25">
      <c r="A1241" s="16">
        <f>IF(Data!F2464="successful",Data!A2464,"")</f>
        <v>2462</v>
      </c>
      <c r="B1241" s="16">
        <f>IF(Data!F2464="successful",Data!N2464,"")</f>
        <v>115</v>
      </c>
      <c r="D1241" s="16">
        <f>IF(Data!F3731="failed",Data!A3731,"")</f>
        <v>3729</v>
      </c>
      <c r="E1241" s="16">
        <f>IF(Data!F3731="failed",Data!N3731,"")</f>
        <v>5</v>
      </c>
    </row>
    <row r="1242" spans="1:5" x14ac:dyDescent="0.25">
      <c r="A1242" s="16">
        <f>IF(Data!F2465="successful",Data!A2465,"")</f>
        <v>2463</v>
      </c>
      <c r="B1242" s="16">
        <f>IF(Data!F2465="successful",Data!N2465,"")</f>
        <v>75</v>
      </c>
      <c r="D1242" s="16">
        <f>IF(Data!F3732="failed",Data!A3732,"")</f>
        <v>3730</v>
      </c>
      <c r="E1242" s="16">
        <f>IF(Data!F3732="failed",Data!N3732,"")</f>
        <v>1</v>
      </c>
    </row>
    <row r="1243" spans="1:5" x14ac:dyDescent="0.25">
      <c r="A1243" s="16">
        <f>IF(Data!F2466="successful",Data!A2466,"")</f>
        <v>2464</v>
      </c>
      <c r="B1243" s="16">
        <f>IF(Data!F2466="successful",Data!N2466,"")</f>
        <v>43</v>
      </c>
      <c r="D1243" s="16">
        <f>IF(Data!F3733="failed",Data!A3733,"")</f>
        <v>3731</v>
      </c>
      <c r="E1243" s="16">
        <f>IF(Data!F3733="failed",Data!N3733,"")</f>
        <v>12</v>
      </c>
    </row>
    <row r="1244" spans="1:5" x14ac:dyDescent="0.25">
      <c r="A1244" s="16">
        <f>IF(Data!F2467="successful",Data!A2467,"")</f>
        <v>2465</v>
      </c>
      <c r="B1244" s="16">
        <f>IF(Data!F2467="successful",Data!N2467,"")</f>
        <v>48</v>
      </c>
      <c r="D1244" s="16">
        <f>IF(Data!F3734="failed",Data!A3734,"")</f>
        <v>3732</v>
      </c>
      <c r="E1244" s="16">
        <f>IF(Data!F3734="failed",Data!N3734,"")</f>
        <v>4</v>
      </c>
    </row>
    <row r="1245" spans="1:5" x14ac:dyDescent="0.25">
      <c r="A1245" s="16">
        <f>IF(Data!F2468="successful",Data!A2468,"")</f>
        <v>2466</v>
      </c>
      <c r="B1245" s="16">
        <f>IF(Data!F2468="successful",Data!N2468,"")</f>
        <v>52</v>
      </c>
      <c r="D1245" s="16">
        <f>IF(Data!F3735="failed",Data!A3735,"")</f>
        <v>3733</v>
      </c>
      <c r="E1245" s="16">
        <f>IF(Data!F3735="failed",Data!N3735,"")</f>
        <v>0</v>
      </c>
    </row>
    <row r="1246" spans="1:5" x14ac:dyDescent="0.25">
      <c r="A1246" s="16">
        <f>IF(Data!F2469="successful",Data!A2469,"")</f>
        <v>2467</v>
      </c>
      <c r="B1246" s="16">
        <f>IF(Data!F2469="successful",Data!N2469,"")</f>
        <v>43</v>
      </c>
      <c r="D1246" s="16">
        <f>IF(Data!F3736="failed",Data!A3736,"")</f>
        <v>3734</v>
      </c>
      <c r="E1246" s="16">
        <f>IF(Data!F3736="failed",Data!N3736,"")</f>
        <v>7</v>
      </c>
    </row>
    <row r="1247" spans="1:5" x14ac:dyDescent="0.25">
      <c r="A1247" s="16">
        <f>IF(Data!F2470="successful",Data!A2470,"")</f>
        <v>2468</v>
      </c>
      <c r="B1247" s="16">
        <f>IF(Data!F2470="successful",Data!N2470,"")</f>
        <v>58</v>
      </c>
      <c r="D1247" s="16">
        <f>IF(Data!F3737="failed",Data!A3737,"")</f>
        <v>3735</v>
      </c>
      <c r="E1247" s="16">
        <f>IF(Data!F3737="failed",Data!N3737,"")</f>
        <v>2</v>
      </c>
    </row>
    <row r="1248" spans="1:5" x14ac:dyDescent="0.25">
      <c r="A1248" s="16">
        <f>IF(Data!F2471="successful",Data!A2471,"")</f>
        <v>2469</v>
      </c>
      <c r="B1248" s="16">
        <f>IF(Data!F2471="successful",Data!N2471,"")</f>
        <v>47</v>
      </c>
      <c r="D1248" s="16">
        <f>IF(Data!F3738="failed",Data!A3738,"")</f>
        <v>3736</v>
      </c>
      <c r="E1248" s="16">
        <f>IF(Data!F3738="failed",Data!N3738,"")</f>
        <v>1</v>
      </c>
    </row>
    <row r="1249" spans="1:5" x14ac:dyDescent="0.25">
      <c r="A1249" s="16">
        <f>IF(Data!F2472="successful",Data!A2472,"")</f>
        <v>2470</v>
      </c>
      <c r="B1249" s="16">
        <f>IF(Data!F2472="successful",Data!N2472,"")</f>
        <v>36</v>
      </c>
      <c r="D1249" s="16">
        <f>IF(Data!F3739="failed",Data!A3739,"")</f>
        <v>3737</v>
      </c>
      <c r="E1249" s="16">
        <f>IF(Data!F3739="failed",Data!N3739,"")</f>
        <v>4</v>
      </c>
    </row>
    <row r="1250" spans="1:5" x14ac:dyDescent="0.25">
      <c r="A1250" s="16">
        <f>IF(Data!F2473="successful",Data!A2473,"")</f>
        <v>2471</v>
      </c>
      <c r="B1250" s="16">
        <f>IF(Data!F2473="successful",Data!N2473,"")</f>
        <v>17</v>
      </c>
      <c r="D1250" s="16">
        <f>IF(Data!F3740="failed",Data!A3740,"")</f>
        <v>3738</v>
      </c>
      <c r="E1250" s="16">
        <f>IF(Data!F3740="failed",Data!N3740,"")</f>
        <v>6</v>
      </c>
    </row>
    <row r="1251" spans="1:5" x14ac:dyDescent="0.25">
      <c r="A1251" s="16">
        <f>IF(Data!F2474="successful",Data!A2474,"")</f>
        <v>2472</v>
      </c>
      <c r="B1251" s="16">
        <f>IF(Data!F2474="successful",Data!N2474,"")</f>
        <v>104</v>
      </c>
      <c r="D1251" s="16">
        <f>IF(Data!F3741="failed",Data!A3741,"")</f>
        <v>3739</v>
      </c>
      <c r="E1251" s="16">
        <f>IF(Data!F3741="failed",Data!N3741,"")</f>
        <v>8</v>
      </c>
    </row>
    <row r="1252" spans="1:5" x14ac:dyDescent="0.25">
      <c r="A1252" s="16">
        <f>IF(Data!F2475="successful",Data!A2475,"")</f>
        <v>2473</v>
      </c>
      <c r="B1252" s="16">
        <f>IF(Data!F2475="successful",Data!N2475,"")</f>
        <v>47</v>
      </c>
      <c r="D1252" s="16">
        <f>IF(Data!F3742="failed",Data!A3742,"")</f>
        <v>3740</v>
      </c>
      <c r="E1252" s="16">
        <f>IF(Data!F3742="failed",Data!N3742,"")</f>
        <v>14</v>
      </c>
    </row>
    <row r="1253" spans="1:5" x14ac:dyDescent="0.25">
      <c r="A1253" s="16">
        <f>IF(Data!F2476="successful",Data!A2476,"")</f>
        <v>2474</v>
      </c>
      <c r="B1253" s="16">
        <f>IF(Data!F2476="successful",Data!N2476,"")</f>
        <v>38</v>
      </c>
      <c r="D1253" s="16">
        <f>IF(Data!F3743="failed",Data!A3743,"")</f>
        <v>3741</v>
      </c>
      <c r="E1253" s="16">
        <f>IF(Data!F3743="failed",Data!N3743,"")</f>
        <v>0</v>
      </c>
    </row>
    <row r="1254" spans="1:5" x14ac:dyDescent="0.25">
      <c r="A1254" s="16">
        <f>IF(Data!F2477="successful",Data!A2477,"")</f>
        <v>2475</v>
      </c>
      <c r="B1254" s="16">
        <f>IF(Data!F2477="successful",Data!N2477,"")</f>
        <v>81</v>
      </c>
      <c r="D1254" s="16">
        <f>IF(Data!F3744="failed",Data!A3744,"")</f>
        <v>3742</v>
      </c>
      <c r="E1254" s="16">
        <f>IF(Data!F3744="failed",Data!N3744,"")</f>
        <v>4</v>
      </c>
    </row>
    <row r="1255" spans="1:5" x14ac:dyDescent="0.25">
      <c r="A1255" s="16">
        <f>IF(Data!F2478="successful",Data!A2478,"")</f>
        <v>2476</v>
      </c>
      <c r="B1255" s="16">
        <f>IF(Data!F2478="successful",Data!N2478,"")</f>
        <v>55</v>
      </c>
      <c r="D1255" s="16">
        <f>IF(Data!F3745="failed",Data!A3745,"")</f>
        <v>3743</v>
      </c>
      <c r="E1255" s="16">
        <f>IF(Data!F3745="failed",Data!N3745,"")</f>
        <v>0</v>
      </c>
    </row>
    <row r="1256" spans="1:5" x14ac:dyDescent="0.25">
      <c r="A1256" s="16">
        <f>IF(Data!F2479="successful",Data!A2479,"")</f>
        <v>2477</v>
      </c>
      <c r="B1256" s="16">
        <f>IF(Data!F2479="successful",Data!N2479,"")</f>
        <v>41</v>
      </c>
      <c r="D1256" s="16">
        <f>IF(Data!F3746="failed",Data!A3746,"")</f>
        <v>3744</v>
      </c>
      <c r="E1256" s="16">
        <f>IF(Data!F3746="failed",Data!N3746,"")</f>
        <v>0</v>
      </c>
    </row>
    <row r="1257" spans="1:5" x14ac:dyDescent="0.25">
      <c r="A1257" s="16">
        <f>IF(Data!F2480="successful",Data!A2480,"")</f>
        <v>2478</v>
      </c>
      <c r="B1257" s="16">
        <f>IF(Data!F2480="successful",Data!N2480,"")</f>
        <v>79</v>
      </c>
      <c r="D1257" s="16">
        <f>IF(Data!F3747="failed",Data!A3747,"")</f>
        <v>3745</v>
      </c>
      <c r="E1257" s="16">
        <f>IF(Data!F3747="failed",Data!N3747,"")</f>
        <v>1</v>
      </c>
    </row>
    <row r="1258" spans="1:5" x14ac:dyDescent="0.25">
      <c r="A1258" s="16">
        <f>IF(Data!F2481="successful",Data!A2481,"")</f>
        <v>2479</v>
      </c>
      <c r="B1258" s="16">
        <f>IF(Data!F2481="successful",Data!N2481,"")</f>
        <v>16</v>
      </c>
      <c r="D1258" s="16">
        <f>IF(Data!F3748="failed",Data!A3748,"")</f>
        <v>3746</v>
      </c>
      <c r="E1258" s="16">
        <f>IF(Data!F3748="failed",Data!N3748,"")</f>
        <v>1</v>
      </c>
    </row>
    <row r="1259" spans="1:5" x14ac:dyDescent="0.25">
      <c r="A1259" s="16">
        <f>IF(Data!F2482="successful",Data!A2482,"")</f>
        <v>2480</v>
      </c>
      <c r="B1259" s="16">
        <f>IF(Data!F2482="successful",Data!N2482,"")</f>
        <v>8</v>
      </c>
      <c r="D1259" s="16">
        <f>IF(Data!F3749="failed",Data!A3749,"")</f>
        <v>3747</v>
      </c>
      <c r="E1259" s="16">
        <f>IF(Data!F3749="failed",Data!N3749,"")</f>
        <v>1</v>
      </c>
    </row>
    <row r="1260" spans="1:5" x14ac:dyDescent="0.25">
      <c r="A1260" s="16">
        <f>IF(Data!F2483="successful",Data!A2483,"")</f>
        <v>2481</v>
      </c>
      <c r="B1260" s="16">
        <f>IF(Data!F2483="successful",Data!N2483,"")</f>
        <v>95</v>
      </c>
      <c r="D1260" s="16">
        <f>IF(Data!F3790="failed",Data!A3790,"")</f>
        <v>3788</v>
      </c>
      <c r="E1260" s="16">
        <f>IF(Data!F3790="failed",Data!N3790,"")</f>
        <v>1</v>
      </c>
    </row>
    <row r="1261" spans="1:5" x14ac:dyDescent="0.25">
      <c r="A1261" s="16">
        <f>IF(Data!F2484="successful",Data!A2484,"")</f>
        <v>2482</v>
      </c>
      <c r="B1261" s="16">
        <f>IF(Data!F2484="successful",Data!N2484,"")</f>
        <v>25</v>
      </c>
      <c r="D1261" s="16">
        <f>IF(Data!F3791="failed",Data!A3791,"")</f>
        <v>3789</v>
      </c>
      <c r="E1261" s="16">
        <f>IF(Data!F3791="failed",Data!N3791,"")</f>
        <v>4</v>
      </c>
    </row>
    <row r="1262" spans="1:5" x14ac:dyDescent="0.25">
      <c r="A1262" s="16">
        <f>IF(Data!F2485="successful",Data!A2485,"")</f>
        <v>2483</v>
      </c>
      <c r="B1262" s="16">
        <f>IF(Data!F2485="successful",Data!N2485,"")</f>
        <v>19</v>
      </c>
      <c r="D1262" s="16">
        <f>IF(Data!F3792="failed",Data!A3792,"")</f>
        <v>3790</v>
      </c>
      <c r="E1262" s="16">
        <f>IF(Data!F3792="failed",Data!N3792,"")</f>
        <v>0</v>
      </c>
    </row>
    <row r="1263" spans="1:5" x14ac:dyDescent="0.25">
      <c r="A1263" s="16">
        <f>IF(Data!F2486="successful",Data!A2486,"")</f>
        <v>2484</v>
      </c>
      <c r="B1263" s="16">
        <f>IF(Data!F2486="successful",Data!N2486,"")</f>
        <v>90</v>
      </c>
      <c r="D1263" s="16">
        <f>IF(Data!F3793="failed",Data!A3793,"")</f>
        <v>3791</v>
      </c>
      <c r="E1263" s="16">
        <f>IF(Data!F3793="failed",Data!N3793,"")</f>
        <v>0</v>
      </c>
    </row>
    <row r="1264" spans="1:5" x14ac:dyDescent="0.25">
      <c r="A1264" s="16">
        <f>IF(Data!F2487="successful",Data!A2487,"")</f>
        <v>2485</v>
      </c>
      <c r="B1264" s="16">
        <f>IF(Data!F2487="successful",Data!N2487,"")</f>
        <v>41</v>
      </c>
      <c r="D1264" s="16">
        <f>IF(Data!F3794="failed",Data!A3794,"")</f>
        <v>3792</v>
      </c>
      <c r="E1264" s="16">
        <f>IF(Data!F3794="failed",Data!N3794,"")</f>
        <v>2</v>
      </c>
    </row>
    <row r="1265" spans="1:5" x14ac:dyDescent="0.25">
      <c r="A1265" s="16">
        <f>IF(Data!F2488="successful",Data!A2488,"")</f>
        <v>2486</v>
      </c>
      <c r="B1265" s="16">
        <f>IF(Data!F2488="successful",Data!N2488,"")</f>
        <v>30</v>
      </c>
      <c r="D1265" s="16">
        <f>IF(Data!F3795="failed",Data!A3795,"")</f>
        <v>3793</v>
      </c>
      <c r="E1265" s="16">
        <f>IF(Data!F3795="failed",Data!N3795,"")</f>
        <v>24</v>
      </c>
    </row>
    <row r="1266" spans="1:5" x14ac:dyDescent="0.25">
      <c r="A1266" s="16">
        <f>IF(Data!F2489="successful",Data!A2489,"")</f>
        <v>2487</v>
      </c>
      <c r="B1266" s="16">
        <f>IF(Data!F2489="successful",Data!N2489,"")</f>
        <v>38</v>
      </c>
      <c r="D1266" s="16">
        <f>IF(Data!F3796="failed",Data!A3796,"")</f>
        <v>3794</v>
      </c>
      <c r="E1266" s="16">
        <f>IF(Data!F3796="failed",Data!N3796,"")</f>
        <v>1</v>
      </c>
    </row>
    <row r="1267" spans="1:5" x14ac:dyDescent="0.25">
      <c r="A1267" s="16">
        <f>IF(Data!F2490="successful",Data!A2490,"")</f>
        <v>2488</v>
      </c>
      <c r="B1267" s="16">
        <f>IF(Data!F2490="successful",Data!N2490,"")</f>
        <v>65</v>
      </c>
      <c r="D1267" s="16">
        <f>IF(Data!F3797="failed",Data!A3797,"")</f>
        <v>3795</v>
      </c>
      <c r="E1267" s="16">
        <f>IF(Data!F3797="failed",Data!N3797,"")</f>
        <v>2</v>
      </c>
    </row>
    <row r="1268" spans="1:5" x14ac:dyDescent="0.25">
      <c r="A1268" s="16">
        <f>IF(Data!F2491="successful",Data!A2491,"")</f>
        <v>2489</v>
      </c>
      <c r="B1268" s="16">
        <f>IF(Data!F2491="successful",Data!N2491,"")</f>
        <v>75</v>
      </c>
      <c r="D1268" s="16">
        <f>IF(Data!F3798="failed",Data!A3798,"")</f>
        <v>3796</v>
      </c>
      <c r="E1268" s="16">
        <f>IF(Data!F3798="failed",Data!N3798,"")</f>
        <v>1</v>
      </c>
    </row>
    <row r="1269" spans="1:5" x14ac:dyDescent="0.25">
      <c r="A1269" s="16">
        <f>IF(Data!F2492="successful",Data!A2492,"")</f>
        <v>2490</v>
      </c>
      <c r="B1269" s="16">
        <f>IF(Data!F2492="successful",Data!N2492,"")</f>
        <v>16</v>
      </c>
      <c r="D1269" s="16">
        <f>IF(Data!F3799="failed",Data!A3799,"")</f>
        <v>3797</v>
      </c>
      <c r="E1269" s="16">
        <f>IF(Data!F3799="failed",Data!N3799,"")</f>
        <v>37</v>
      </c>
    </row>
    <row r="1270" spans="1:5" x14ac:dyDescent="0.25">
      <c r="A1270" s="16">
        <f>IF(Data!F2493="successful",Data!A2493,"")</f>
        <v>2491</v>
      </c>
      <c r="B1270" s="16">
        <f>IF(Data!F2493="successful",Data!N2493,"")</f>
        <v>10</v>
      </c>
      <c r="D1270" s="16">
        <f>IF(Data!F3800="failed",Data!A3800,"")</f>
        <v>3798</v>
      </c>
      <c r="E1270" s="16">
        <f>IF(Data!F3800="failed",Data!N3800,"")</f>
        <v>5</v>
      </c>
    </row>
    <row r="1271" spans="1:5" x14ac:dyDescent="0.25">
      <c r="A1271" s="16">
        <f>IF(Data!F2494="successful",Data!A2494,"")</f>
        <v>2492</v>
      </c>
      <c r="B1271" s="16">
        <f>IF(Data!F2494="successful",Data!N2494,"")</f>
        <v>27</v>
      </c>
      <c r="D1271" s="16">
        <f>IF(Data!F3801="failed",Data!A3801,"")</f>
        <v>3799</v>
      </c>
      <c r="E1271" s="16">
        <f>IF(Data!F3801="failed",Data!N3801,"")</f>
        <v>4</v>
      </c>
    </row>
    <row r="1272" spans="1:5" x14ac:dyDescent="0.25">
      <c r="A1272" s="16">
        <f>IF(Data!F2495="successful",Data!A2495,"")</f>
        <v>2493</v>
      </c>
      <c r="B1272" s="16">
        <f>IF(Data!F2495="successful",Data!N2495,"")</f>
        <v>259</v>
      </c>
      <c r="D1272" s="16">
        <f>IF(Data!F3802="failed",Data!A3802,"")</f>
        <v>3800</v>
      </c>
      <c r="E1272" s="16">
        <f>IF(Data!F3802="failed",Data!N3802,"")</f>
        <v>16</v>
      </c>
    </row>
    <row r="1273" spans="1:5" x14ac:dyDescent="0.25">
      <c r="A1273" s="16">
        <f>IF(Data!F2496="successful",Data!A2496,"")</f>
        <v>2494</v>
      </c>
      <c r="B1273" s="16">
        <f>IF(Data!F2496="successful",Data!N2496,"")</f>
        <v>39</v>
      </c>
      <c r="D1273" s="16">
        <f>IF(Data!F3803="failed",Data!A3803,"")</f>
        <v>3801</v>
      </c>
      <c r="E1273" s="16">
        <f>IF(Data!F3803="failed",Data!N3803,"")</f>
        <v>9</v>
      </c>
    </row>
    <row r="1274" spans="1:5" x14ac:dyDescent="0.25">
      <c r="A1274" s="16">
        <f>IF(Data!F2497="successful",Data!A2497,"")</f>
        <v>2495</v>
      </c>
      <c r="B1274" s="16">
        <f>IF(Data!F2497="successful",Data!N2497,"")</f>
        <v>42</v>
      </c>
      <c r="D1274" s="16">
        <f>IF(Data!F3804="failed",Data!A3804,"")</f>
        <v>3802</v>
      </c>
      <c r="E1274" s="16">
        <f>IF(Data!F3804="failed",Data!N3804,"")</f>
        <v>0</v>
      </c>
    </row>
    <row r="1275" spans="1:5" x14ac:dyDescent="0.25">
      <c r="A1275" s="16">
        <f>IF(Data!F2498="successful",Data!A2498,"")</f>
        <v>2496</v>
      </c>
      <c r="B1275" s="16">
        <f>IF(Data!F2498="successful",Data!N2498,"")</f>
        <v>10</v>
      </c>
      <c r="D1275" s="16">
        <f>IF(Data!F3805="failed",Data!A3805,"")</f>
        <v>3803</v>
      </c>
      <c r="E1275" s="16">
        <f>IF(Data!F3805="failed",Data!N3805,"")</f>
        <v>40</v>
      </c>
    </row>
    <row r="1276" spans="1:5" x14ac:dyDescent="0.25">
      <c r="A1276" s="16">
        <f>IF(Data!F2499="successful",Data!A2499,"")</f>
        <v>2497</v>
      </c>
      <c r="B1276" s="16">
        <f>IF(Data!F2499="successful",Data!N2499,"")</f>
        <v>56</v>
      </c>
      <c r="D1276" s="16">
        <f>IF(Data!F3806="failed",Data!A3806,"")</f>
        <v>3804</v>
      </c>
      <c r="E1276" s="16">
        <f>IF(Data!F3806="failed",Data!N3806,"")</f>
        <v>0</v>
      </c>
    </row>
    <row r="1277" spans="1:5" x14ac:dyDescent="0.25">
      <c r="A1277" s="16">
        <f>IF(Data!F2500="successful",Data!A2500,"")</f>
        <v>2498</v>
      </c>
      <c r="B1277" s="16">
        <f>IF(Data!F2500="successful",Data!N2500,"")</f>
        <v>20</v>
      </c>
      <c r="D1277" s="16">
        <f>IF(Data!F3807="failed",Data!A3807,"")</f>
        <v>3805</v>
      </c>
      <c r="E1277" s="16">
        <f>IF(Data!F3807="failed",Data!N3807,"")</f>
        <v>2</v>
      </c>
    </row>
    <row r="1278" spans="1:5" x14ac:dyDescent="0.25">
      <c r="A1278" s="16">
        <f>IF(Data!F2501="successful",Data!A2501,"")</f>
        <v>2499</v>
      </c>
      <c r="B1278" s="16">
        <f>IF(Data!F2501="successful",Data!N2501,"")</f>
        <v>170</v>
      </c>
      <c r="D1278" s="16">
        <f>IF(Data!F3808="failed",Data!A3808,"")</f>
        <v>3806</v>
      </c>
      <c r="E1278" s="16">
        <f>IF(Data!F3808="failed",Data!N3808,"")</f>
        <v>1</v>
      </c>
    </row>
    <row r="1279" spans="1:5" x14ac:dyDescent="0.25">
      <c r="A1279" s="16">
        <f>IF(Data!F2502="successful",Data!A2502,"")</f>
        <v>2500</v>
      </c>
      <c r="B1279" s="16">
        <f>IF(Data!F2502="successful",Data!N2502,"")</f>
        <v>29</v>
      </c>
      <c r="D1279" s="16">
        <f>IF(Data!F3809="failed",Data!A3809,"")</f>
        <v>3807</v>
      </c>
      <c r="E1279" s="16">
        <f>IF(Data!F3809="failed",Data!N3809,"")</f>
        <v>9</v>
      </c>
    </row>
    <row r="1280" spans="1:5" x14ac:dyDescent="0.25">
      <c r="A1280" s="16">
        <f>IF(Data!F2523="successful",Data!A2523,"")</f>
        <v>2521</v>
      </c>
      <c r="B1280" s="16">
        <f>IF(Data!F2523="successful",Data!N2523,"")</f>
        <v>132</v>
      </c>
      <c r="D1280" s="16">
        <f>IF(Data!F3843="failed",Data!A3843,"")</f>
        <v>3841</v>
      </c>
      <c r="E1280" s="16">
        <f>IF(Data!F3843="failed",Data!N3843,"")</f>
        <v>34</v>
      </c>
    </row>
    <row r="1281" spans="1:5" x14ac:dyDescent="0.25">
      <c r="A1281" s="16">
        <f>IF(Data!F2524="successful",Data!A2524,"")</f>
        <v>2522</v>
      </c>
      <c r="B1281" s="16">
        <f>IF(Data!F2524="successful",Data!N2524,"")</f>
        <v>27</v>
      </c>
      <c r="D1281" s="16">
        <f>IF(Data!F3844="failed",Data!A3844,"")</f>
        <v>3842</v>
      </c>
      <c r="E1281" s="16">
        <f>IF(Data!F3844="failed",Data!N3844,"")</f>
        <v>23</v>
      </c>
    </row>
    <row r="1282" spans="1:5" x14ac:dyDescent="0.25">
      <c r="A1282" s="16">
        <f>IF(Data!F2525="successful",Data!A2525,"")</f>
        <v>2523</v>
      </c>
      <c r="B1282" s="16">
        <f>IF(Data!F2525="successful",Data!N2525,"")</f>
        <v>26</v>
      </c>
      <c r="D1282" s="16">
        <f>IF(Data!F3845="failed",Data!A3845,"")</f>
        <v>3843</v>
      </c>
      <c r="E1282" s="16">
        <f>IF(Data!F3845="failed",Data!N3845,"")</f>
        <v>19</v>
      </c>
    </row>
    <row r="1283" spans="1:5" x14ac:dyDescent="0.25">
      <c r="A1283" s="16">
        <f>IF(Data!F2526="successful",Data!A2526,"")</f>
        <v>2524</v>
      </c>
      <c r="B1283" s="16">
        <f>IF(Data!F2526="successful",Data!N2526,"")</f>
        <v>43</v>
      </c>
      <c r="D1283" s="16">
        <f>IF(Data!F3846="failed",Data!A3846,"")</f>
        <v>3844</v>
      </c>
      <c r="E1283" s="16">
        <f>IF(Data!F3846="failed",Data!N3846,"")</f>
        <v>50</v>
      </c>
    </row>
    <row r="1284" spans="1:5" x14ac:dyDescent="0.25">
      <c r="A1284" s="16">
        <f>IF(Data!F2527="successful",Data!A2527,"")</f>
        <v>2525</v>
      </c>
      <c r="B1284" s="16">
        <f>IF(Data!F2527="successful",Data!N2527,"")</f>
        <v>80</v>
      </c>
      <c r="D1284" s="16">
        <f>IF(Data!F3847="failed",Data!A3847,"")</f>
        <v>3845</v>
      </c>
      <c r="E1284" s="16">
        <f>IF(Data!F3847="failed",Data!N3847,"")</f>
        <v>12</v>
      </c>
    </row>
    <row r="1285" spans="1:5" x14ac:dyDescent="0.25">
      <c r="A1285" s="16">
        <f>IF(Data!F2528="successful",Data!A2528,"")</f>
        <v>2526</v>
      </c>
      <c r="B1285" s="16">
        <f>IF(Data!F2528="successful",Data!N2528,"")</f>
        <v>33</v>
      </c>
      <c r="D1285" s="16">
        <f>IF(Data!F3848="failed",Data!A3848,"")</f>
        <v>3846</v>
      </c>
      <c r="E1285" s="16">
        <f>IF(Data!F3848="failed",Data!N3848,"")</f>
        <v>8</v>
      </c>
    </row>
    <row r="1286" spans="1:5" x14ac:dyDescent="0.25">
      <c r="A1286" s="16">
        <f>IF(Data!F2529="successful",Data!A2529,"")</f>
        <v>2527</v>
      </c>
      <c r="B1286" s="16">
        <f>IF(Data!F2529="successful",Data!N2529,"")</f>
        <v>71</v>
      </c>
      <c r="D1286" s="16">
        <f>IF(Data!F3849="failed",Data!A3849,"")</f>
        <v>3847</v>
      </c>
      <c r="E1286" s="16">
        <f>IF(Data!F3849="failed",Data!N3849,"")</f>
        <v>9</v>
      </c>
    </row>
    <row r="1287" spans="1:5" x14ac:dyDescent="0.25">
      <c r="A1287" s="16">
        <f>IF(Data!F2530="successful",Data!A2530,"")</f>
        <v>2528</v>
      </c>
      <c r="B1287" s="16">
        <f>IF(Data!F2530="successful",Data!N2530,"")</f>
        <v>81</v>
      </c>
      <c r="D1287" s="16">
        <f>IF(Data!F3850="failed",Data!A3850,"")</f>
        <v>3848</v>
      </c>
      <c r="E1287" s="16">
        <f>IF(Data!F3850="failed",Data!N3850,"")</f>
        <v>43</v>
      </c>
    </row>
    <row r="1288" spans="1:5" x14ac:dyDescent="0.25">
      <c r="A1288" s="16">
        <f>IF(Data!F2531="successful",Data!A2531,"")</f>
        <v>2529</v>
      </c>
      <c r="B1288" s="16">
        <f>IF(Data!F2531="successful",Data!N2531,"")</f>
        <v>76</v>
      </c>
      <c r="D1288" s="16">
        <f>IF(Data!F3851="failed",Data!A3851,"")</f>
        <v>3849</v>
      </c>
      <c r="E1288" s="16">
        <f>IF(Data!F3851="failed",Data!N3851,"")</f>
        <v>28</v>
      </c>
    </row>
    <row r="1289" spans="1:5" x14ac:dyDescent="0.25">
      <c r="A1289" s="16">
        <f>IF(Data!F2532="successful",Data!A2532,"")</f>
        <v>2530</v>
      </c>
      <c r="B1289" s="16">
        <f>IF(Data!F2532="successful",Data!N2532,"")</f>
        <v>48</v>
      </c>
      <c r="D1289" s="16">
        <f>IF(Data!F3852="failed",Data!A3852,"")</f>
        <v>3850</v>
      </c>
      <c r="E1289" s="16">
        <f>IF(Data!F3852="failed",Data!N3852,"")</f>
        <v>4</v>
      </c>
    </row>
    <row r="1290" spans="1:5" x14ac:dyDescent="0.25">
      <c r="A1290" s="16">
        <f>IF(Data!F2533="successful",Data!A2533,"")</f>
        <v>2531</v>
      </c>
      <c r="B1290" s="16">
        <f>IF(Data!F2533="successful",Data!N2533,"")</f>
        <v>61</v>
      </c>
      <c r="D1290" s="16">
        <f>IF(Data!F3853="failed",Data!A3853,"")</f>
        <v>3851</v>
      </c>
      <c r="E1290" s="16">
        <f>IF(Data!F3853="failed",Data!N3853,"")</f>
        <v>24</v>
      </c>
    </row>
    <row r="1291" spans="1:5" x14ac:dyDescent="0.25">
      <c r="A1291" s="16">
        <f>IF(Data!F2534="successful",Data!A2534,"")</f>
        <v>2532</v>
      </c>
      <c r="B1291" s="16">
        <f>IF(Data!F2534="successful",Data!N2534,"")</f>
        <v>60</v>
      </c>
      <c r="D1291" s="16">
        <f>IF(Data!F3854="failed",Data!A3854,"")</f>
        <v>3852</v>
      </c>
      <c r="E1291" s="16">
        <f>IF(Data!F3854="failed",Data!N3854,"")</f>
        <v>2</v>
      </c>
    </row>
    <row r="1292" spans="1:5" x14ac:dyDescent="0.25">
      <c r="A1292" s="16">
        <f>IF(Data!F2535="successful",Data!A2535,"")</f>
        <v>2533</v>
      </c>
      <c r="B1292" s="16">
        <f>IF(Data!F2535="successful",Data!N2535,"")</f>
        <v>136</v>
      </c>
      <c r="D1292" s="16">
        <f>IF(Data!F3855="failed",Data!A3855,"")</f>
        <v>3853</v>
      </c>
      <c r="E1292" s="16">
        <f>IF(Data!F3855="failed",Data!N3855,"")</f>
        <v>2</v>
      </c>
    </row>
    <row r="1293" spans="1:5" x14ac:dyDescent="0.25">
      <c r="A1293" s="16">
        <f>IF(Data!F2536="successful",Data!A2536,"")</f>
        <v>2534</v>
      </c>
      <c r="B1293" s="16">
        <f>IF(Data!F2536="successful",Data!N2536,"")</f>
        <v>14</v>
      </c>
      <c r="D1293" s="16">
        <f>IF(Data!F3856="failed",Data!A3856,"")</f>
        <v>3854</v>
      </c>
      <c r="E1293" s="16">
        <f>IF(Data!F3856="failed",Data!N3856,"")</f>
        <v>20</v>
      </c>
    </row>
    <row r="1294" spans="1:5" x14ac:dyDescent="0.25">
      <c r="A1294" s="16">
        <f>IF(Data!F2537="successful",Data!A2537,"")</f>
        <v>2535</v>
      </c>
      <c r="B1294" s="16">
        <f>IF(Data!F2537="successful",Data!N2537,"")</f>
        <v>78</v>
      </c>
      <c r="D1294" s="16">
        <f>IF(Data!F3857="failed",Data!A3857,"")</f>
        <v>3855</v>
      </c>
      <c r="E1294" s="16">
        <f>IF(Data!F3857="failed",Data!N3857,"")</f>
        <v>1</v>
      </c>
    </row>
    <row r="1295" spans="1:5" x14ac:dyDescent="0.25">
      <c r="A1295" s="16">
        <f>IF(Data!F2538="successful",Data!A2538,"")</f>
        <v>2536</v>
      </c>
      <c r="B1295" s="16">
        <f>IF(Data!F2538="successful",Data!N2538,"")</f>
        <v>4</v>
      </c>
      <c r="D1295" s="16">
        <f>IF(Data!F3858="failed",Data!A3858,"")</f>
        <v>3856</v>
      </c>
      <c r="E1295" s="16">
        <f>IF(Data!F3858="failed",Data!N3858,"")</f>
        <v>1</v>
      </c>
    </row>
    <row r="1296" spans="1:5" x14ac:dyDescent="0.25">
      <c r="A1296" s="16">
        <f>IF(Data!F2539="successful",Data!A2539,"")</f>
        <v>2537</v>
      </c>
      <c r="B1296" s="16">
        <f>IF(Data!F2539="successful",Data!N2539,"")</f>
        <v>11</v>
      </c>
      <c r="D1296" s="16">
        <f>IF(Data!F3859="failed",Data!A3859,"")</f>
        <v>3857</v>
      </c>
      <c r="E1296" s="16">
        <f>IF(Data!F3859="failed",Data!N3859,"")</f>
        <v>4</v>
      </c>
    </row>
    <row r="1297" spans="1:5" x14ac:dyDescent="0.25">
      <c r="A1297" s="16">
        <f>IF(Data!F2540="successful",Data!A2540,"")</f>
        <v>2538</v>
      </c>
      <c r="B1297" s="16">
        <f>IF(Data!F2540="successful",Data!N2540,"")</f>
        <v>185</v>
      </c>
      <c r="D1297" s="16">
        <f>IF(Data!F3860="failed",Data!A3860,"")</f>
        <v>3858</v>
      </c>
      <c r="E1297" s="16">
        <f>IF(Data!F3860="failed",Data!N3860,"")</f>
        <v>1</v>
      </c>
    </row>
    <row r="1298" spans="1:5" x14ac:dyDescent="0.25">
      <c r="A1298" s="16">
        <f>IF(Data!F2541="successful",Data!A2541,"")</f>
        <v>2539</v>
      </c>
      <c r="B1298" s="16">
        <f>IF(Data!F2541="successful",Data!N2541,"")</f>
        <v>59</v>
      </c>
      <c r="D1298" s="16">
        <f>IF(Data!F3861="failed",Data!A3861,"")</f>
        <v>3859</v>
      </c>
      <c r="E1298" s="16">
        <f>IF(Data!F3861="failed",Data!N3861,"")</f>
        <v>1</v>
      </c>
    </row>
    <row r="1299" spans="1:5" x14ac:dyDescent="0.25">
      <c r="A1299" s="16">
        <f>IF(Data!F2542="successful",Data!A2542,"")</f>
        <v>2540</v>
      </c>
      <c r="B1299" s="16">
        <f>IF(Data!F2542="successful",Data!N2542,"")</f>
        <v>27</v>
      </c>
      <c r="D1299" s="16">
        <f>IF(Data!F3862="failed",Data!A3862,"")</f>
        <v>3860</v>
      </c>
      <c r="E1299" s="16">
        <f>IF(Data!F3862="failed",Data!N3862,"")</f>
        <v>13</v>
      </c>
    </row>
    <row r="1300" spans="1:5" x14ac:dyDescent="0.25">
      <c r="A1300" s="16">
        <f>IF(Data!F2543="successful",Data!A2543,"")</f>
        <v>2541</v>
      </c>
      <c r="B1300" s="16">
        <f>IF(Data!F2543="successful",Data!N2543,"")</f>
        <v>63</v>
      </c>
      <c r="D1300" s="16">
        <f>IF(Data!F3863="failed",Data!A3863,"")</f>
        <v>3861</v>
      </c>
      <c r="E1300" s="16">
        <f>IF(Data!F3863="failed",Data!N3863,"")</f>
        <v>1</v>
      </c>
    </row>
    <row r="1301" spans="1:5" x14ac:dyDescent="0.25">
      <c r="A1301" s="16">
        <f>IF(Data!F2544="successful",Data!A2544,"")</f>
        <v>2542</v>
      </c>
      <c r="B1301" s="16">
        <f>IF(Data!F2544="successful",Data!N2544,"")</f>
        <v>13</v>
      </c>
      <c r="D1301" s="16">
        <f>IF(Data!F3864="failed",Data!A3864,"")</f>
        <v>3862</v>
      </c>
      <c r="E1301" s="16">
        <f>IF(Data!F3864="failed",Data!N3864,"")</f>
        <v>1</v>
      </c>
    </row>
    <row r="1302" spans="1:5" x14ac:dyDescent="0.25">
      <c r="A1302" s="16">
        <f>IF(Data!F2545="successful",Data!A2545,"")</f>
        <v>2543</v>
      </c>
      <c r="B1302" s="16">
        <f>IF(Data!F2545="successful",Data!N2545,"")</f>
        <v>13</v>
      </c>
      <c r="D1302" s="16">
        <f>IF(Data!F3865="failed",Data!A3865,"")</f>
        <v>3863</v>
      </c>
      <c r="E1302" s="16">
        <f>IF(Data!F3865="failed",Data!N3865,"")</f>
        <v>0</v>
      </c>
    </row>
    <row r="1303" spans="1:5" x14ac:dyDescent="0.25">
      <c r="A1303" s="16">
        <f>IF(Data!F2546="successful",Data!A2546,"")</f>
        <v>2544</v>
      </c>
      <c r="B1303" s="16">
        <f>IF(Data!F2546="successful",Data!N2546,"")</f>
        <v>57</v>
      </c>
      <c r="D1303" s="16">
        <f>IF(Data!F3866="failed",Data!A3866,"")</f>
        <v>3864</v>
      </c>
      <c r="E1303" s="16">
        <f>IF(Data!F3866="failed",Data!N3866,"")</f>
        <v>3</v>
      </c>
    </row>
    <row r="1304" spans="1:5" x14ac:dyDescent="0.25">
      <c r="A1304" s="16">
        <f>IF(Data!F2547="successful",Data!A2547,"")</f>
        <v>2545</v>
      </c>
      <c r="B1304" s="16">
        <f>IF(Data!F2547="successful",Data!N2547,"")</f>
        <v>61</v>
      </c>
      <c r="D1304" s="16">
        <f>IF(Data!F3867="failed",Data!A3867,"")</f>
        <v>3865</v>
      </c>
      <c r="E1304" s="16">
        <f>IF(Data!F3867="failed",Data!N3867,"")</f>
        <v>14</v>
      </c>
    </row>
    <row r="1305" spans="1:5" x14ac:dyDescent="0.25">
      <c r="A1305" s="16">
        <f>IF(Data!F2548="successful",Data!A2548,"")</f>
        <v>2546</v>
      </c>
      <c r="B1305" s="16">
        <f>IF(Data!F2548="successful",Data!N2548,"")</f>
        <v>65</v>
      </c>
      <c r="D1305" s="16">
        <f>IF(Data!F3868="failed",Data!A3868,"")</f>
        <v>3866</v>
      </c>
      <c r="E1305" s="16">
        <f>IF(Data!F3868="failed",Data!N3868,"")</f>
        <v>2</v>
      </c>
    </row>
    <row r="1306" spans="1:5" x14ac:dyDescent="0.25">
      <c r="A1306" s="16">
        <f>IF(Data!F2549="successful",Data!A2549,"")</f>
        <v>2547</v>
      </c>
      <c r="B1306" s="16">
        <f>IF(Data!F2549="successful",Data!N2549,"")</f>
        <v>134</v>
      </c>
      <c r="D1306" s="16">
        <f>IF(Data!F3869="failed",Data!A3869,"")</f>
        <v>3867</v>
      </c>
      <c r="E1306" s="16">
        <f>IF(Data!F3869="failed",Data!N3869,"")</f>
        <v>5</v>
      </c>
    </row>
    <row r="1307" spans="1:5" x14ac:dyDescent="0.25">
      <c r="A1307" s="16">
        <f>IF(Data!F2550="successful",Data!A2550,"")</f>
        <v>2548</v>
      </c>
      <c r="B1307" s="16">
        <f>IF(Data!F2550="successful",Data!N2550,"")</f>
        <v>37</v>
      </c>
      <c r="D1307" s="16">
        <f>IF(Data!F3890="failed",Data!A3890,"")</f>
        <v>3888</v>
      </c>
      <c r="E1307" s="16">
        <f>IF(Data!F3890="failed",Data!N3890,"")</f>
        <v>14</v>
      </c>
    </row>
    <row r="1308" spans="1:5" x14ac:dyDescent="0.25">
      <c r="A1308" s="16">
        <f>IF(Data!F2551="successful",Data!A2551,"")</f>
        <v>2549</v>
      </c>
      <c r="B1308" s="16">
        <f>IF(Data!F2551="successful",Data!N2551,"")</f>
        <v>37</v>
      </c>
      <c r="D1308" s="16">
        <f>IF(Data!F3891="failed",Data!A3891,"")</f>
        <v>3889</v>
      </c>
      <c r="E1308" s="16">
        <f>IF(Data!F3891="failed",Data!N3891,"")</f>
        <v>9</v>
      </c>
    </row>
    <row r="1309" spans="1:5" x14ac:dyDescent="0.25">
      <c r="A1309" s="16">
        <f>IF(Data!F2552="successful",Data!A2552,"")</f>
        <v>2550</v>
      </c>
      <c r="B1309" s="16">
        <f>IF(Data!F2552="successful",Data!N2552,"")</f>
        <v>150</v>
      </c>
      <c r="D1309" s="16">
        <f>IF(Data!F3892="failed",Data!A3892,"")</f>
        <v>3890</v>
      </c>
      <c r="E1309" s="16">
        <f>IF(Data!F3892="failed",Data!N3892,"")</f>
        <v>8</v>
      </c>
    </row>
    <row r="1310" spans="1:5" x14ac:dyDescent="0.25">
      <c r="A1310" s="16">
        <f>IF(Data!F2553="successful",Data!A2553,"")</f>
        <v>2551</v>
      </c>
      <c r="B1310" s="16">
        <f>IF(Data!F2553="successful",Data!N2553,"")</f>
        <v>56</v>
      </c>
      <c r="D1310" s="16">
        <f>IF(Data!F3893="failed",Data!A3893,"")</f>
        <v>3891</v>
      </c>
      <c r="E1310" s="16">
        <f>IF(Data!F3893="failed",Data!N3893,"")</f>
        <v>7</v>
      </c>
    </row>
    <row r="1311" spans="1:5" x14ac:dyDescent="0.25">
      <c r="A1311" s="16">
        <f>IF(Data!F2554="successful",Data!A2554,"")</f>
        <v>2552</v>
      </c>
      <c r="B1311" s="16">
        <f>IF(Data!F2554="successful",Data!N2554,"")</f>
        <v>18</v>
      </c>
      <c r="D1311" s="16">
        <f>IF(Data!F3894="failed",Data!A3894,"")</f>
        <v>3892</v>
      </c>
      <c r="E1311" s="16">
        <f>IF(Data!F3894="failed",Data!N3894,"")</f>
        <v>0</v>
      </c>
    </row>
    <row r="1312" spans="1:5" x14ac:dyDescent="0.25">
      <c r="A1312" s="16">
        <f>IF(Data!F2555="successful",Data!A2555,"")</f>
        <v>2553</v>
      </c>
      <c r="B1312" s="16">
        <f>IF(Data!F2555="successful",Data!N2555,"")</f>
        <v>60</v>
      </c>
      <c r="D1312" s="16">
        <f>IF(Data!F3895="failed",Data!A3895,"")</f>
        <v>3893</v>
      </c>
      <c r="E1312" s="16">
        <f>IF(Data!F3895="failed",Data!N3895,"")</f>
        <v>84</v>
      </c>
    </row>
    <row r="1313" spans="1:5" x14ac:dyDescent="0.25">
      <c r="A1313" s="16">
        <f>IF(Data!F2556="successful",Data!A2556,"")</f>
        <v>2554</v>
      </c>
      <c r="B1313" s="16">
        <f>IF(Data!F2556="successful",Data!N2556,"")</f>
        <v>67</v>
      </c>
      <c r="D1313" s="16">
        <f>IF(Data!F3896="failed",Data!A3896,"")</f>
        <v>3894</v>
      </c>
      <c r="E1313" s="16">
        <f>IF(Data!F3896="failed",Data!N3896,"")</f>
        <v>11</v>
      </c>
    </row>
    <row r="1314" spans="1:5" x14ac:dyDescent="0.25">
      <c r="A1314" s="16">
        <f>IF(Data!F2557="successful",Data!A2557,"")</f>
        <v>2555</v>
      </c>
      <c r="B1314" s="16">
        <f>IF(Data!F2557="successful",Data!N2557,"")</f>
        <v>35</v>
      </c>
      <c r="D1314" s="16">
        <f>IF(Data!F3897="failed",Data!A3897,"")</f>
        <v>3895</v>
      </c>
      <c r="E1314" s="16">
        <f>IF(Data!F3897="failed",Data!N3897,"")</f>
        <v>1</v>
      </c>
    </row>
    <row r="1315" spans="1:5" x14ac:dyDescent="0.25">
      <c r="A1315" s="16">
        <f>IF(Data!F2558="successful",Data!A2558,"")</f>
        <v>2556</v>
      </c>
      <c r="B1315" s="16">
        <f>IF(Data!F2558="successful",Data!N2558,"")</f>
        <v>34</v>
      </c>
      <c r="D1315" s="16">
        <f>IF(Data!F3898="failed",Data!A3898,"")</f>
        <v>3896</v>
      </c>
      <c r="E1315" s="16">
        <f>IF(Data!F3898="failed",Data!N3898,"")</f>
        <v>4</v>
      </c>
    </row>
    <row r="1316" spans="1:5" x14ac:dyDescent="0.25">
      <c r="A1316" s="16">
        <f>IF(Data!F2559="successful",Data!A2559,"")</f>
        <v>2557</v>
      </c>
      <c r="B1316" s="16">
        <f>IF(Data!F2559="successful",Data!N2559,"")</f>
        <v>36</v>
      </c>
      <c r="D1316" s="16">
        <f>IF(Data!F3899="failed",Data!A3899,"")</f>
        <v>3897</v>
      </c>
      <c r="E1316" s="16">
        <f>IF(Data!F3899="failed",Data!N3899,"")</f>
        <v>10</v>
      </c>
    </row>
    <row r="1317" spans="1:5" x14ac:dyDescent="0.25">
      <c r="A1317" s="16">
        <f>IF(Data!F2560="successful",Data!A2560,"")</f>
        <v>2558</v>
      </c>
      <c r="B1317" s="16">
        <f>IF(Data!F2560="successful",Data!N2560,"")</f>
        <v>18</v>
      </c>
      <c r="D1317" s="16">
        <f>IF(Data!F3900="failed",Data!A3900,"")</f>
        <v>3898</v>
      </c>
      <c r="E1317" s="16">
        <f>IF(Data!F3900="failed",Data!N3900,"")</f>
        <v>16</v>
      </c>
    </row>
    <row r="1318" spans="1:5" x14ac:dyDescent="0.25">
      <c r="A1318" s="16">
        <f>IF(Data!F2561="successful",Data!A2561,"")</f>
        <v>2559</v>
      </c>
      <c r="B1318" s="16">
        <f>IF(Data!F2561="successful",Data!N2561,"")</f>
        <v>25</v>
      </c>
      <c r="D1318" s="16">
        <f>IF(Data!F3901="failed",Data!A3901,"")</f>
        <v>3899</v>
      </c>
      <c r="E1318" s="16">
        <f>IF(Data!F3901="failed",Data!N3901,"")</f>
        <v>2</v>
      </c>
    </row>
    <row r="1319" spans="1:5" x14ac:dyDescent="0.25">
      <c r="A1319" s="16">
        <f>IF(Data!F2562="successful",Data!A2562,"")</f>
        <v>2560</v>
      </c>
      <c r="B1319" s="16">
        <f>IF(Data!F2562="successful",Data!N2562,"")</f>
        <v>21</v>
      </c>
      <c r="D1319" s="16">
        <f>IF(Data!F3902="failed",Data!A3902,"")</f>
        <v>3900</v>
      </c>
      <c r="E1319" s="16">
        <f>IF(Data!F3902="failed",Data!N3902,"")</f>
        <v>5</v>
      </c>
    </row>
    <row r="1320" spans="1:5" x14ac:dyDescent="0.25">
      <c r="A1320" s="16">
        <f>IF(Data!F2603="successful",Data!A2603,"")</f>
        <v>2601</v>
      </c>
      <c r="B1320" s="16">
        <f>IF(Data!F2603="successful",Data!N2603,"")</f>
        <v>151</v>
      </c>
      <c r="D1320" s="16">
        <f>IF(Data!F3903="failed",Data!A3903,"")</f>
        <v>3901</v>
      </c>
      <c r="E1320" s="16">
        <f>IF(Data!F3903="failed",Data!N3903,"")</f>
        <v>1</v>
      </c>
    </row>
    <row r="1321" spans="1:5" x14ac:dyDescent="0.25">
      <c r="A1321" s="16">
        <f>IF(Data!F2604="successful",Data!A2604,"")</f>
        <v>2602</v>
      </c>
      <c r="B1321" s="16">
        <f>IF(Data!F2604="successful",Data!N2604,"")</f>
        <v>489</v>
      </c>
      <c r="D1321" s="16">
        <f>IF(Data!F3904="failed",Data!A3904,"")</f>
        <v>3902</v>
      </c>
      <c r="E1321" s="16">
        <f>IF(Data!F3904="failed",Data!N3904,"")</f>
        <v>31</v>
      </c>
    </row>
    <row r="1322" spans="1:5" x14ac:dyDescent="0.25">
      <c r="A1322" s="16">
        <f>IF(Data!F2605="successful",Data!A2605,"")</f>
        <v>2603</v>
      </c>
      <c r="B1322" s="16">
        <f>IF(Data!F2605="successful",Data!N2605,"")</f>
        <v>50</v>
      </c>
      <c r="D1322" s="16">
        <f>IF(Data!F3905="failed",Data!A3905,"")</f>
        <v>3903</v>
      </c>
      <c r="E1322" s="16">
        <f>IF(Data!F3905="failed",Data!N3905,"")</f>
        <v>0</v>
      </c>
    </row>
    <row r="1323" spans="1:5" x14ac:dyDescent="0.25">
      <c r="A1323" s="16">
        <f>IF(Data!F2606="successful",Data!A2606,"")</f>
        <v>2604</v>
      </c>
      <c r="B1323" s="16">
        <f>IF(Data!F2606="successful",Data!N2606,"")</f>
        <v>321</v>
      </c>
      <c r="D1323" s="16">
        <f>IF(Data!F3906="failed",Data!A3906,"")</f>
        <v>3904</v>
      </c>
      <c r="E1323" s="16">
        <f>IF(Data!F3906="failed",Data!N3906,"")</f>
        <v>2</v>
      </c>
    </row>
    <row r="1324" spans="1:5" x14ac:dyDescent="0.25">
      <c r="A1324" s="16">
        <f>IF(Data!F2607="successful",Data!A2607,"")</f>
        <v>2605</v>
      </c>
      <c r="B1324" s="16">
        <f>IF(Data!F2607="successful",Data!N2607,"")</f>
        <v>1762</v>
      </c>
      <c r="D1324" s="16">
        <f>IF(Data!F3907="failed",Data!A3907,"")</f>
        <v>3905</v>
      </c>
      <c r="E1324" s="16">
        <f>IF(Data!F3907="failed",Data!N3907,"")</f>
        <v>7</v>
      </c>
    </row>
    <row r="1325" spans="1:5" x14ac:dyDescent="0.25">
      <c r="A1325" s="16">
        <f>IF(Data!F2608="successful",Data!A2608,"")</f>
        <v>2606</v>
      </c>
      <c r="B1325" s="16">
        <f>IF(Data!F2608="successful",Data!N2608,"")</f>
        <v>385</v>
      </c>
      <c r="D1325" s="16">
        <f>IF(Data!F3908="failed",Data!A3908,"")</f>
        <v>3906</v>
      </c>
      <c r="E1325" s="16">
        <f>IF(Data!F3908="failed",Data!N3908,"")</f>
        <v>16</v>
      </c>
    </row>
    <row r="1326" spans="1:5" x14ac:dyDescent="0.25">
      <c r="A1326" s="16">
        <f>IF(Data!F2609="successful",Data!A2609,"")</f>
        <v>2607</v>
      </c>
      <c r="B1326" s="16">
        <f>IF(Data!F2609="successful",Data!N2609,"")</f>
        <v>398</v>
      </c>
      <c r="D1326" s="16">
        <f>IF(Data!F3909="failed",Data!A3909,"")</f>
        <v>3907</v>
      </c>
      <c r="E1326" s="16">
        <f>IF(Data!F3909="failed",Data!N3909,"")</f>
        <v>4</v>
      </c>
    </row>
    <row r="1327" spans="1:5" x14ac:dyDescent="0.25">
      <c r="A1327" s="16">
        <f>IF(Data!F2610="successful",Data!A2610,"")</f>
        <v>2608</v>
      </c>
      <c r="B1327" s="16">
        <f>IF(Data!F2610="successful",Data!N2610,"")</f>
        <v>304</v>
      </c>
      <c r="D1327" s="16">
        <f>IF(Data!F3910="failed",Data!A3910,"")</f>
        <v>3908</v>
      </c>
      <c r="E1327" s="16">
        <f>IF(Data!F3910="failed",Data!N3910,"")</f>
        <v>4</v>
      </c>
    </row>
    <row r="1328" spans="1:5" x14ac:dyDescent="0.25">
      <c r="A1328" s="16">
        <f>IF(Data!F2611="successful",Data!A2611,"")</f>
        <v>2609</v>
      </c>
      <c r="B1328" s="16">
        <f>IF(Data!F2611="successful",Data!N2611,"")</f>
        <v>676</v>
      </c>
      <c r="D1328" s="16">
        <f>IF(Data!F3911="failed",Data!A3911,"")</f>
        <v>3909</v>
      </c>
      <c r="E1328" s="16">
        <f>IF(Data!F3911="failed",Data!N3911,"")</f>
        <v>4</v>
      </c>
    </row>
    <row r="1329" spans="1:5" x14ac:dyDescent="0.25">
      <c r="A1329" s="16">
        <f>IF(Data!F2612="successful",Data!A2612,"")</f>
        <v>2610</v>
      </c>
      <c r="B1329" s="16">
        <f>IF(Data!F2612="successful",Data!N2612,"")</f>
        <v>577</v>
      </c>
      <c r="D1329" s="16">
        <f>IF(Data!F3912="failed",Data!A3912,"")</f>
        <v>3910</v>
      </c>
      <c r="E1329" s="16">
        <f>IF(Data!F3912="failed",Data!N3912,"")</f>
        <v>3</v>
      </c>
    </row>
    <row r="1330" spans="1:5" x14ac:dyDescent="0.25">
      <c r="A1330" s="16">
        <f>IF(Data!F2613="successful",Data!A2613,"")</f>
        <v>2611</v>
      </c>
      <c r="B1330" s="16">
        <f>IF(Data!F2613="successful",Data!N2613,"")</f>
        <v>3663</v>
      </c>
      <c r="D1330" s="16">
        <f>IF(Data!F3913="failed",Data!A3913,"")</f>
        <v>3911</v>
      </c>
      <c r="E1330" s="16">
        <f>IF(Data!F3913="failed",Data!N3913,"")</f>
        <v>36</v>
      </c>
    </row>
    <row r="1331" spans="1:5" x14ac:dyDescent="0.25">
      <c r="A1331" s="16">
        <f>IF(Data!F2614="successful",Data!A2614,"")</f>
        <v>2612</v>
      </c>
      <c r="B1331" s="16">
        <f>IF(Data!F2614="successful",Data!N2614,"")</f>
        <v>294</v>
      </c>
      <c r="D1331" s="16">
        <f>IF(Data!F3914="failed",Data!A3914,"")</f>
        <v>3912</v>
      </c>
      <c r="E1331" s="16">
        <f>IF(Data!F3914="failed",Data!N3914,"")</f>
        <v>1</v>
      </c>
    </row>
    <row r="1332" spans="1:5" x14ac:dyDescent="0.25">
      <c r="A1332" s="16">
        <f>IF(Data!F2615="successful",Data!A2615,"")</f>
        <v>2613</v>
      </c>
      <c r="B1332" s="16">
        <f>IF(Data!F2615="successful",Data!N2615,"")</f>
        <v>28</v>
      </c>
      <c r="D1332" s="16">
        <f>IF(Data!F3915="failed",Data!A3915,"")</f>
        <v>3913</v>
      </c>
      <c r="E1332" s="16">
        <f>IF(Data!F3915="failed",Data!N3915,"")</f>
        <v>7</v>
      </c>
    </row>
    <row r="1333" spans="1:5" x14ac:dyDescent="0.25">
      <c r="A1333" s="16">
        <f>IF(Data!F2616="successful",Data!A2616,"")</f>
        <v>2614</v>
      </c>
      <c r="B1333" s="16">
        <f>IF(Data!F2616="successful",Data!N2616,"")</f>
        <v>100</v>
      </c>
      <c r="D1333" s="16">
        <f>IF(Data!F3916="failed",Data!A3916,"")</f>
        <v>3914</v>
      </c>
      <c r="E1333" s="16">
        <f>IF(Data!F3916="failed",Data!N3916,"")</f>
        <v>27</v>
      </c>
    </row>
    <row r="1334" spans="1:5" x14ac:dyDescent="0.25">
      <c r="A1334" s="16">
        <f>IF(Data!F2617="successful",Data!A2617,"")</f>
        <v>2615</v>
      </c>
      <c r="B1334" s="16">
        <f>IF(Data!F2617="successful",Data!N2617,"")</f>
        <v>72</v>
      </c>
      <c r="D1334" s="16">
        <f>IF(Data!F3917="failed",Data!A3917,"")</f>
        <v>3915</v>
      </c>
      <c r="E1334" s="16">
        <f>IF(Data!F3917="failed",Data!N3917,"")</f>
        <v>1</v>
      </c>
    </row>
    <row r="1335" spans="1:5" x14ac:dyDescent="0.25">
      <c r="A1335" s="16">
        <f>IF(Data!F2618="successful",Data!A2618,"")</f>
        <v>2616</v>
      </c>
      <c r="B1335" s="16">
        <f>IF(Data!F2618="successful",Data!N2618,"")</f>
        <v>238</v>
      </c>
      <c r="D1335" s="16">
        <f>IF(Data!F3918="failed",Data!A3918,"")</f>
        <v>3916</v>
      </c>
      <c r="E1335" s="16">
        <f>IF(Data!F3918="failed",Data!N3918,"")</f>
        <v>0</v>
      </c>
    </row>
    <row r="1336" spans="1:5" x14ac:dyDescent="0.25">
      <c r="A1336" s="16">
        <f>IF(Data!F2619="successful",Data!A2619,"")</f>
        <v>2617</v>
      </c>
      <c r="B1336" s="16">
        <f>IF(Data!F2619="successful",Data!N2619,"")</f>
        <v>159</v>
      </c>
      <c r="D1336" s="16">
        <f>IF(Data!F3919="failed",Data!A3919,"")</f>
        <v>3917</v>
      </c>
      <c r="E1336" s="16">
        <f>IF(Data!F3919="failed",Data!N3919,"")</f>
        <v>1</v>
      </c>
    </row>
    <row r="1337" spans="1:5" x14ac:dyDescent="0.25">
      <c r="A1337" s="16">
        <f>IF(Data!F2620="successful",Data!A2620,"")</f>
        <v>2618</v>
      </c>
      <c r="B1337" s="16">
        <f>IF(Data!F2620="successful",Data!N2620,"")</f>
        <v>77</v>
      </c>
      <c r="D1337" s="16">
        <f>IF(Data!F3920="failed",Data!A3920,"")</f>
        <v>3918</v>
      </c>
      <c r="E1337" s="16">
        <f>IF(Data!F3920="failed",Data!N3920,"")</f>
        <v>3</v>
      </c>
    </row>
    <row r="1338" spans="1:5" x14ac:dyDescent="0.25">
      <c r="A1338" s="16">
        <f>IF(Data!F2621="successful",Data!A2621,"")</f>
        <v>2619</v>
      </c>
      <c r="B1338" s="16">
        <f>IF(Data!F2621="successful",Data!N2621,"")</f>
        <v>53</v>
      </c>
      <c r="D1338" s="16">
        <f>IF(Data!F3921="failed",Data!A3921,"")</f>
        <v>3919</v>
      </c>
      <c r="E1338" s="16">
        <f>IF(Data!F3921="failed",Data!N3921,"")</f>
        <v>3</v>
      </c>
    </row>
    <row r="1339" spans="1:5" x14ac:dyDescent="0.25">
      <c r="A1339" s="16">
        <f>IF(Data!F2622="successful",Data!A2622,"")</f>
        <v>2620</v>
      </c>
      <c r="B1339" s="16">
        <f>IF(Data!F2622="successful",Data!N2622,"")</f>
        <v>1251</v>
      </c>
      <c r="D1339" s="16">
        <f>IF(Data!F3922="failed",Data!A3922,"")</f>
        <v>3920</v>
      </c>
      <c r="E1339" s="16">
        <f>IF(Data!F3922="failed",Data!N3922,"")</f>
        <v>3</v>
      </c>
    </row>
    <row r="1340" spans="1:5" x14ac:dyDescent="0.25">
      <c r="A1340" s="16">
        <f>IF(Data!F2623="successful",Data!A2623,"")</f>
        <v>2621</v>
      </c>
      <c r="B1340" s="16">
        <f>IF(Data!F2623="successful",Data!N2623,"")</f>
        <v>465</v>
      </c>
      <c r="D1340" s="16">
        <f>IF(Data!F3923="failed",Data!A3923,"")</f>
        <v>3921</v>
      </c>
      <c r="E1340" s="16">
        <f>IF(Data!F3923="failed",Data!N3923,"")</f>
        <v>0</v>
      </c>
    </row>
    <row r="1341" spans="1:5" x14ac:dyDescent="0.25">
      <c r="A1341" s="16">
        <f>IF(Data!F2624="successful",Data!A2624,"")</f>
        <v>2622</v>
      </c>
      <c r="B1341" s="16">
        <f>IF(Data!F2624="successful",Data!N2624,"")</f>
        <v>74</v>
      </c>
      <c r="D1341" s="16">
        <f>IF(Data!F3924="failed",Data!A3924,"")</f>
        <v>3922</v>
      </c>
      <c r="E1341" s="16">
        <f>IF(Data!F3924="failed",Data!N3924,"")</f>
        <v>6</v>
      </c>
    </row>
    <row r="1342" spans="1:5" x14ac:dyDescent="0.25">
      <c r="A1342" s="16">
        <f>IF(Data!F2625="successful",Data!A2625,"")</f>
        <v>2623</v>
      </c>
      <c r="B1342" s="16">
        <f>IF(Data!F2625="successful",Data!N2625,"")</f>
        <v>62</v>
      </c>
      <c r="D1342" s="16">
        <f>IF(Data!F3925="failed",Data!A3925,"")</f>
        <v>3923</v>
      </c>
      <c r="E1342" s="16">
        <f>IF(Data!F3925="failed",Data!N3925,"")</f>
        <v>17</v>
      </c>
    </row>
    <row r="1343" spans="1:5" x14ac:dyDescent="0.25">
      <c r="A1343" s="16">
        <f>IF(Data!F2626="successful",Data!A2626,"")</f>
        <v>2624</v>
      </c>
      <c r="B1343" s="16">
        <f>IF(Data!F2626="successful",Data!N2626,"")</f>
        <v>3468</v>
      </c>
      <c r="D1343" s="16">
        <f>IF(Data!F3926="failed",Data!A3926,"")</f>
        <v>3924</v>
      </c>
      <c r="E1343" s="16">
        <f>IF(Data!F3926="failed",Data!N3926,"")</f>
        <v>40</v>
      </c>
    </row>
    <row r="1344" spans="1:5" x14ac:dyDescent="0.25">
      <c r="A1344" s="16">
        <f>IF(Data!F2627="successful",Data!A2627,"")</f>
        <v>2625</v>
      </c>
      <c r="B1344" s="16">
        <f>IF(Data!F2627="successful",Data!N2627,"")</f>
        <v>52</v>
      </c>
      <c r="D1344" s="16">
        <f>IF(Data!F3927="failed",Data!A3927,"")</f>
        <v>3925</v>
      </c>
      <c r="E1344" s="16">
        <f>IF(Data!F3927="failed",Data!N3927,"")</f>
        <v>3</v>
      </c>
    </row>
    <row r="1345" spans="1:5" x14ac:dyDescent="0.25">
      <c r="A1345" s="16">
        <f>IF(Data!F2628="successful",Data!A2628,"")</f>
        <v>2626</v>
      </c>
      <c r="B1345" s="16">
        <f>IF(Data!F2628="successful",Data!N2628,"")</f>
        <v>50</v>
      </c>
      <c r="D1345" s="16">
        <f>IF(Data!F3928="failed",Data!A3928,"")</f>
        <v>3926</v>
      </c>
      <c r="E1345" s="16">
        <f>IF(Data!F3928="failed",Data!N3928,"")</f>
        <v>1</v>
      </c>
    </row>
    <row r="1346" spans="1:5" x14ac:dyDescent="0.25">
      <c r="A1346" s="16">
        <f>IF(Data!F2629="successful",Data!A2629,"")</f>
        <v>2627</v>
      </c>
      <c r="B1346" s="16">
        <f>IF(Data!F2629="successful",Data!N2629,"")</f>
        <v>45</v>
      </c>
      <c r="D1346" s="16">
        <f>IF(Data!F3929="failed",Data!A3929,"")</f>
        <v>3927</v>
      </c>
      <c r="E1346" s="16">
        <f>IF(Data!F3929="failed",Data!N3929,"")</f>
        <v>2</v>
      </c>
    </row>
    <row r="1347" spans="1:5" x14ac:dyDescent="0.25">
      <c r="A1347" s="16">
        <f>IF(Data!F2630="successful",Data!A2630,"")</f>
        <v>2628</v>
      </c>
      <c r="B1347" s="16">
        <f>IF(Data!F2630="successful",Data!N2630,"")</f>
        <v>21</v>
      </c>
      <c r="D1347" s="16">
        <f>IF(Data!F3930="failed",Data!A3930,"")</f>
        <v>3928</v>
      </c>
      <c r="E1347" s="16">
        <f>IF(Data!F3930="failed",Data!N3930,"")</f>
        <v>7</v>
      </c>
    </row>
    <row r="1348" spans="1:5" x14ac:dyDescent="0.25">
      <c r="A1348" s="16">
        <f>IF(Data!F2631="successful",Data!A2631,"")</f>
        <v>2629</v>
      </c>
      <c r="B1348" s="16">
        <f>IF(Data!F2631="successful",Data!N2631,"")</f>
        <v>100</v>
      </c>
      <c r="D1348" s="16">
        <f>IF(Data!F3931="failed",Data!A3931,"")</f>
        <v>3929</v>
      </c>
      <c r="E1348" s="16">
        <f>IF(Data!F3931="failed",Data!N3931,"")</f>
        <v>14</v>
      </c>
    </row>
    <row r="1349" spans="1:5" x14ac:dyDescent="0.25">
      <c r="A1349" s="16">
        <f>IF(Data!F2632="successful",Data!A2632,"")</f>
        <v>2630</v>
      </c>
      <c r="B1349" s="16">
        <f>IF(Data!F2632="successful",Data!N2632,"")</f>
        <v>81</v>
      </c>
      <c r="D1349" s="16">
        <f>IF(Data!F3932="failed",Data!A3932,"")</f>
        <v>3930</v>
      </c>
      <c r="E1349" s="16">
        <f>IF(Data!F3932="failed",Data!N3932,"")</f>
        <v>0</v>
      </c>
    </row>
    <row r="1350" spans="1:5" x14ac:dyDescent="0.25">
      <c r="A1350" s="16">
        <f>IF(Data!F2633="successful",Data!A2633,"")</f>
        <v>2631</v>
      </c>
      <c r="B1350" s="16">
        <f>IF(Data!F2633="successful",Data!N2633,"")</f>
        <v>286</v>
      </c>
      <c r="D1350" s="16">
        <f>IF(Data!F3933="failed",Data!A3933,"")</f>
        <v>3931</v>
      </c>
      <c r="E1350" s="16">
        <f>IF(Data!F3933="failed",Data!N3933,"")</f>
        <v>0</v>
      </c>
    </row>
    <row r="1351" spans="1:5" x14ac:dyDescent="0.25">
      <c r="A1351" s="16">
        <f>IF(Data!F2634="successful",Data!A2634,"")</f>
        <v>2632</v>
      </c>
      <c r="B1351" s="16">
        <f>IF(Data!F2634="successful",Data!N2634,"")</f>
        <v>42</v>
      </c>
      <c r="D1351" s="16">
        <f>IF(Data!F3934="failed",Data!A3934,"")</f>
        <v>3932</v>
      </c>
      <c r="E1351" s="16">
        <f>IF(Data!F3934="failed",Data!N3934,"")</f>
        <v>1</v>
      </c>
    </row>
    <row r="1352" spans="1:5" x14ac:dyDescent="0.25">
      <c r="A1352" s="16">
        <f>IF(Data!F2635="successful",Data!A2635,"")</f>
        <v>2633</v>
      </c>
      <c r="B1352" s="16">
        <f>IF(Data!F2635="successful",Data!N2635,"")</f>
        <v>199</v>
      </c>
      <c r="D1352" s="16">
        <f>IF(Data!F3935="failed",Data!A3935,"")</f>
        <v>3933</v>
      </c>
      <c r="E1352" s="16">
        <f>IF(Data!F3935="failed",Data!N3935,"")</f>
        <v>12</v>
      </c>
    </row>
    <row r="1353" spans="1:5" x14ac:dyDescent="0.25">
      <c r="A1353" s="16">
        <f>IF(Data!F2636="successful",Data!A2636,"")</f>
        <v>2634</v>
      </c>
      <c r="B1353" s="16">
        <f>IF(Data!F2636="successful",Data!N2636,"")</f>
        <v>25</v>
      </c>
      <c r="D1353" s="16">
        <f>IF(Data!F3936="failed",Data!A3936,"")</f>
        <v>3934</v>
      </c>
      <c r="E1353" s="16">
        <f>IF(Data!F3936="failed",Data!N3936,"")</f>
        <v>12</v>
      </c>
    </row>
    <row r="1354" spans="1:5" x14ac:dyDescent="0.25">
      <c r="A1354" s="16">
        <f>IF(Data!F2637="successful",Data!A2637,"")</f>
        <v>2635</v>
      </c>
      <c r="B1354" s="16">
        <f>IF(Data!F2637="successful",Data!N2637,"")</f>
        <v>84</v>
      </c>
      <c r="D1354" s="16">
        <f>IF(Data!F3937="failed",Data!A3937,"")</f>
        <v>3935</v>
      </c>
      <c r="E1354" s="16">
        <f>IF(Data!F3937="failed",Data!N3937,"")</f>
        <v>23</v>
      </c>
    </row>
    <row r="1355" spans="1:5" x14ac:dyDescent="0.25">
      <c r="A1355" s="16">
        <f>IF(Data!F2638="successful",Data!A2638,"")</f>
        <v>2636</v>
      </c>
      <c r="B1355" s="16">
        <f>IF(Data!F2638="successful",Data!N2638,"")</f>
        <v>50</v>
      </c>
      <c r="D1355" s="16">
        <f>IF(Data!F3938="failed",Data!A3938,"")</f>
        <v>3936</v>
      </c>
      <c r="E1355" s="16">
        <f>IF(Data!F3938="failed",Data!N3938,"")</f>
        <v>0</v>
      </c>
    </row>
    <row r="1356" spans="1:5" x14ac:dyDescent="0.25">
      <c r="A1356" s="16">
        <f>IF(Data!F2639="successful",Data!A2639,"")</f>
        <v>2637</v>
      </c>
      <c r="B1356" s="16">
        <f>IF(Data!F2639="successful",Data!N2639,"")</f>
        <v>26</v>
      </c>
      <c r="D1356" s="16">
        <f>IF(Data!F3939="failed",Data!A3939,"")</f>
        <v>3937</v>
      </c>
      <c r="E1356" s="16">
        <f>IF(Data!F3939="failed",Data!N3939,"")</f>
        <v>10</v>
      </c>
    </row>
    <row r="1357" spans="1:5" x14ac:dyDescent="0.25">
      <c r="A1357" s="16">
        <f>IF(Data!F2640="successful",Data!A2640,"")</f>
        <v>2638</v>
      </c>
      <c r="B1357" s="16">
        <f>IF(Data!F2640="successful",Data!N2640,"")</f>
        <v>14</v>
      </c>
      <c r="D1357" s="16">
        <f>IF(Data!F3940="failed",Data!A3940,"")</f>
        <v>3938</v>
      </c>
      <c r="E1357" s="16">
        <f>IF(Data!F3940="failed",Data!N3940,"")</f>
        <v>5</v>
      </c>
    </row>
    <row r="1358" spans="1:5" x14ac:dyDescent="0.25">
      <c r="A1358" s="16">
        <f>IF(Data!F2641="successful",Data!A2641,"")</f>
        <v>2639</v>
      </c>
      <c r="B1358" s="16">
        <f>IF(Data!F2641="successful",Data!N2641,"")</f>
        <v>49</v>
      </c>
      <c r="D1358" s="16">
        <f>IF(Data!F3941="failed",Data!A3941,"")</f>
        <v>3939</v>
      </c>
      <c r="E1358" s="16">
        <f>IF(Data!F3941="failed",Data!N3941,"")</f>
        <v>1</v>
      </c>
    </row>
    <row r="1359" spans="1:5" x14ac:dyDescent="0.25">
      <c r="A1359" s="16">
        <f>IF(Data!F2642="successful",Data!A2642,"")</f>
        <v>2640</v>
      </c>
      <c r="B1359" s="16">
        <f>IF(Data!F2642="successful",Data!N2642,"")</f>
        <v>69</v>
      </c>
      <c r="D1359" s="16">
        <f>IF(Data!F3942="failed",Data!A3942,"")</f>
        <v>3940</v>
      </c>
      <c r="E1359" s="16">
        <f>IF(Data!F3942="failed",Data!N3942,"")</f>
        <v>2</v>
      </c>
    </row>
    <row r="1360" spans="1:5" x14ac:dyDescent="0.25">
      <c r="A1360" s="16">
        <f>IF(Data!F2663="successful",Data!A2663,"")</f>
        <v>2661</v>
      </c>
      <c r="B1360" s="16">
        <f>IF(Data!F2663="successful",Data!N2663,"")</f>
        <v>60</v>
      </c>
      <c r="D1360" s="16">
        <f>IF(Data!F3943="failed",Data!A3943,"")</f>
        <v>3941</v>
      </c>
      <c r="E1360" s="16">
        <f>IF(Data!F3943="failed",Data!N3943,"")</f>
        <v>2</v>
      </c>
    </row>
    <row r="1361" spans="1:5" x14ac:dyDescent="0.25">
      <c r="A1361" s="16">
        <f>IF(Data!F2664="successful",Data!A2664,"")</f>
        <v>2662</v>
      </c>
      <c r="B1361" s="16">
        <f>IF(Data!F2664="successful",Data!N2664,"")</f>
        <v>80</v>
      </c>
      <c r="D1361" s="16">
        <f>IF(Data!F3944="failed",Data!A3944,"")</f>
        <v>3942</v>
      </c>
      <c r="E1361" s="16">
        <f>IF(Data!F3944="failed",Data!N3944,"")</f>
        <v>0</v>
      </c>
    </row>
    <row r="1362" spans="1:5" x14ac:dyDescent="0.25">
      <c r="A1362" s="16">
        <f>IF(Data!F2665="successful",Data!A2665,"")</f>
        <v>2663</v>
      </c>
      <c r="B1362" s="16">
        <f>IF(Data!F2665="successful",Data!N2665,"")</f>
        <v>56</v>
      </c>
      <c r="D1362" s="16">
        <f>IF(Data!F3945="failed",Data!A3945,"")</f>
        <v>3943</v>
      </c>
      <c r="E1362" s="16">
        <f>IF(Data!F3945="failed",Data!N3945,"")</f>
        <v>13</v>
      </c>
    </row>
    <row r="1363" spans="1:5" x14ac:dyDescent="0.25">
      <c r="A1363" s="16">
        <f>IF(Data!F2666="successful",Data!A2666,"")</f>
        <v>2664</v>
      </c>
      <c r="B1363" s="16">
        <f>IF(Data!F2666="successful",Data!N2666,"")</f>
        <v>104</v>
      </c>
      <c r="D1363" s="16">
        <f>IF(Data!F3946="failed",Data!A3946,"")</f>
        <v>3944</v>
      </c>
      <c r="E1363" s="16">
        <f>IF(Data!F3946="failed",Data!N3946,"")</f>
        <v>0</v>
      </c>
    </row>
    <row r="1364" spans="1:5" x14ac:dyDescent="0.25">
      <c r="A1364" s="16">
        <f>IF(Data!F2667="successful",Data!A2667,"")</f>
        <v>2665</v>
      </c>
      <c r="B1364" s="16">
        <f>IF(Data!F2667="successful",Data!N2667,"")</f>
        <v>46</v>
      </c>
      <c r="D1364" s="16">
        <f>IF(Data!F3947="failed",Data!A3947,"")</f>
        <v>3945</v>
      </c>
      <c r="E1364" s="16">
        <f>IF(Data!F3947="failed",Data!N3947,"")</f>
        <v>1</v>
      </c>
    </row>
    <row r="1365" spans="1:5" x14ac:dyDescent="0.25">
      <c r="A1365" s="16">
        <f>IF(Data!F2668="successful",Data!A2668,"")</f>
        <v>2666</v>
      </c>
      <c r="B1365" s="16">
        <f>IF(Data!F2668="successful",Data!N2668,"")</f>
        <v>206</v>
      </c>
      <c r="D1365" s="16">
        <f>IF(Data!F3948="failed",Data!A3948,"")</f>
        <v>3946</v>
      </c>
      <c r="E1365" s="16">
        <f>IF(Data!F3948="failed",Data!N3948,"")</f>
        <v>5</v>
      </c>
    </row>
    <row r="1366" spans="1:5" x14ac:dyDescent="0.25">
      <c r="A1366" s="16">
        <f>IF(Data!F2669="successful",Data!A2669,"")</f>
        <v>2667</v>
      </c>
      <c r="B1366" s="16">
        <f>IF(Data!F2669="successful",Data!N2669,"")</f>
        <v>18</v>
      </c>
      <c r="D1366" s="16">
        <f>IF(Data!F3949="failed",Data!A3949,"")</f>
        <v>3947</v>
      </c>
      <c r="E1366" s="16">
        <f>IF(Data!F3949="failed",Data!N3949,"")</f>
        <v>2</v>
      </c>
    </row>
    <row r="1367" spans="1:5" x14ac:dyDescent="0.25">
      <c r="A1367" s="16">
        <f>IF(Data!F2670="successful",Data!A2670,"")</f>
        <v>2668</v>
      </c>
      <c r="B1367" s="16">
        <f>IF(Data!F2670="successful",Data!N2670,"")</f>
        <v>28</v>
      </c>
      <c r="D1367" s="16">
        <f>IF(Data!F3950="failed",Data!A3950,"")</f>
        <v>3948</v>
      </c>
      <c r="E1367" s="16">
        <f>IF(Data!F3950="failed",Data!N3950,"")</f>
        <v>0</v>
      </c>
    </row>
    <row r="1368" spans="1:5" x14ac:dyDescent="0.25">
      <c r="A1368" s="16">
        <f>IF(Data!F2671="successful",Data!A2671,"")</f>
        <v>2669</v>
      </c>
      <c r="B1368" s="16">
        <f>IF(Data!F2671="successful",Data!N2671,"")</f>
        <v>11</v>
      </c>
      <c r="D1368" s="16">
        <f>IF(Data!F3951="failed",Data!A3951,"")</f>
        <v>3949</v>
      </c>
      <c r="E1368" s="16">
        <f>IF(Data!F3951="failed",Data!N3951,"")</f>
        <v>32</v>
      </c>
    </row>
    <row r="1369" spans="1:5" x14ac:dyDescent="0.25">
      <c r="A1369" s="16">
        <f>IF(Data!F2708="successful",Data!A2708,"")</f>
        <v>2706</v>
      </c>
      <c r="B1369" s="16">
        <f>IF(Data!F2708="successful",Data!N2708,"")</f>
        <v>263</v>
      </c>
      <c r="D1369" s="16">
        <f>IF(Data!F3952="failed",Data!A3952,"")</f>
        <v>3950</v>
      </c>
      <c r="E1369" s="16">
        <f>IF(Data!F3952="failed",Data!N3952,"")</f>
        <v>1</v>
      </c>
    </row>
    <row r="1370" spans="1:5" x14ac:dyDescent="0.25">
      <c r="A1370" s="16">
        <f>IF(Data!F2709="successful",Data!A2709,"")</f>
        <v>2707</v>
      </c>
      <c r="B1370" s="16">
        <f>IF(Data!F2709="successful",Data!N2709,"")</f>
        <v>394</v>
      </c>
      <c r="D1370" s="16">
        <f>IF(Data!F3953="failed",Data!A3953,"")</f>
        <v>3951</v>
      </c>
      <c r="E1370" s="16">
        <f>IF(Data!F3953="failed",Data!N3953,"")</f>
        <v>1</v>
      </c>
    </row>
    <row r="1371" spans="1:5" x14ac:dyDescent="0.25">
      <c r="A1371" s="16">
        <f>IF(Data!F2710="successful",Data!A2710,"")</f>
        <v>2708</v>
      </c>
      <c r="B1371" s="16">
        <f>IF(Data!F2710="successful",Data!N2710,"")</f>
        <v>1049</v>
      </c>
      <c r="D1371" s="16">
        <f>IF(Data!F3954="failed",Data!A3954,"")</f>
        <v>3952</v>
      </c>
      <c r="E1371" s="16">
        <f>IF(Data!F3954="failed",Data!N3954,"")</f>
        <v>1</v>
      </c>
    </row>
    <row r="1372" spans="1:5" x14ac:dyDescent="0.25">
      <c r="A1372" s="16">
        <f>IF(Data!F2711="successful",Data!A2711,"")</f>
        <v>2709</v>
      </c>
      <c r="B1372" s="16">
        <f>IF(Data!F2711="successful",Data!N2711,"")</f>
        <v>308</v>
      </c>
      <c r="D1372" s="16">
        <f>IF(Data!F3955="failed",Data!A3955,"")</f>
        <v>3953</v>
      </c>
      <c r="E1372" s="16">
        <f>IF(Data!F3955="failed",Data!N3955,"")</f>
        <v>0</v>
      </c>
    </row>
    <row r="1373" spans="1:5" x14ac:dyDescent="0.25">
      <c r="A1373" s="16">
        <f>IF(Data!F2712="successful",Data!A2712,"")</f>
        <v>2710</v>
      </c>
      <c r="B1373" s="16">
        <f>IF(Data!F2712="successful",Data!N2712,"")</f>
        <v>1088</v>
      </c>
      <c r="D1373" s="16">
        <f>IF(Data!F3956="failed",Data!A3956,"")</f>
        <v>3954</v>
      </c>
      <c r="E1373" s="16">
        <f>IF(Data!F3956="failed",Data!N3956,"")</f>
        <v>0</v>
      </c>
    </row>
    <row r="1374" spans="1:5" x14ac:dyDescent="0.25">
      <c r="A1374" s="16">
        <f>IF(Data!F2713="successful",Data!A2713,"")</f>
        <v>2711</v>
      </c>
      <c r="B1374" s="16">
        <f>IF(Data!F2713="successful",Data!N2713,"")</f>
        <v>73</v>
      </c>
      <c r="D1374" s="16">
        <f>IF(Data!F3957="failed",Data!A3957,"")</f>
        <v>3955</v>
      </c>
      <c r="E1374" s="16">
        <f>IF(Data!F3957="failed",Data!N3957,"")</f>
        <v>8</v>
      </c>
    </row>
    <row r="1375" spans="1:5" x14ac:dyDescent="0.25">
      <c r="A1375" s="16">
        <f>IF(Data!F2714="successful",Data!A2714,"")</f>
        <v>2712</v>
      </c>
      <c r="B1375" s="16">
        <f>IF(Data!F2714="successful",Data!N2714,"")</f>
        <v>143</v>
      </c>
      <c r="D1375" s="16">
        <f>IF(Data!F3958="failed",Data!A3958,"")</f>
        <v>3956</v>
      </c>
      <c r="E1375" s="16">
        <f>IF(Data!F3958="failed",Data!N3958,"")</f>
        <v>0</v>
      </c>
    </row>
    <row r="1376" spans="1:5" x14ac:dyDescent="0.25">
      <c r="A1376" s="16">
        <f>IF(Data!F2715="successful",Data!A2715,"")</f>
        <v>2713</v>
      </c>
      <c r="B1376" s="16">
        <f>IF(Data!F2715="successful",Data!N2715,"")</f>
        <v>1420</v>
      </c>
      <c r="D1376" s="16">
        <f>IF(Data!F3959="failed",Data!A3959,"")</f>
        <v>3957</v>
      </c>
      <c r="E1376" s="16">
        <f>IF(Data!F3959="failed",Data!N3959,"")</f>
        <v>1</v>
      </c>
    </row>
    <row r="1377" spans="1:5" x14ac:dyDescent="0.25">
      <c r="A1377" s="16">
        <f>IF(Data!F2716="successful",Data!A2716,"")</f>
        <v>2714</v>
      </c>
      <c r="B1377" s="16">
        <f>IF(Data!F2716="successful",Data!N2716,"")</f>
        <v>305</v>
      </c>
      <c r="D1377" s="16">
        <f>IF(Data!F3960="failed",Data!A3960,"")</f>
        <v>3958</v>
      </c>
      <c r="E1377" s="16">
        <f>IF(Data!F3960="failed",Data!N3960,"")</f>
        <v>16</v>
      </c>
    </row>
    <row r="1378" spans="1:5" x14ac:dyDescent="0.25">
      <c r="A1378" s="16">
        <f>IF(Data!F2717="successful",Data!A2717,"")</f>
        <v>2715</v>
      </c>
      <c r="B1378" s="16">
        <f>IF(Data!F2717="successful",Data!N2717,"")</f>
        <v>551</v>
      </c>
      <c r="D1378" s="16">
        <f>IF(Data!F3961="failed",Data!A3961,"")</f>
        <v>3959</v>
      </c>
      <c r="E1378" s="16">
        <f>IF(Data!F3961="failed",Data!N3961,"")</f>
        <v>12</v>
      </c>
    </row>
    <row r="1379" spans="1:5" x14ac:dyDescent="0.25">
      <c r="A1379" s="16">
        <f>IF(Data!F2718="successful",Data!A2718,"")</f>
        <v>2716</v>
      </c>
      <c r="B1379" s="16">
        <f>IF(Data!F2718="successful",Data!N2718,"")</f>
        <v>187</v>
      </c>
      <c r="D1379" s="16">
        <f>IF(Data!F3962="failed",Data!A3962,"")</f>
        <v>3960</v>
      </c>
      <c r="E1379" s="16">
        <f>IF(Data!F3962="failed",Data!N3962,"")</f>
        <v>4</v>
      </c>
    </row>
    <row r="1380" spans="1:5" x14ac:dyDescent="0.25">
      <c r="A1380" s="16">
        <f>IF(Data!F2719="successful",Data!A2719,"")</f>
        <v>2717</v>
      </c>
      <c r="B1380" s="16">
        <f>IF(Data!F2719="successful",Data!N2719,"")</f>
        <v>325</v>
      </c>
      <c r="D1380" s="16">
        <f>IF(Data!F3963="failed",Data!A3963,"")</f>
        <v>3961</v>
      </c>
      <c r="E1380" s="16">
        <f>IF(Data!F3963="failed",Data!N3963,"")</f>
        <v>2</v>
      </c>
    </row>
    <row r="1381" spans="1:5" x14ac:dyDescent="0.25">
      <c r="A1381" s="16">
        <f>IF(Data!F2720="successful",Data!A2720,"")</f>
        <v>2718</v>
      </c>
      <c r="B1381" s="16">
        <f>IF(Data!F2720="successful",Data!N2720,"")</f>
        <v>148</v>
      </c>
      <c r="D1381" s="16">
        <f>IF(Data!F3964="failed",Data!A3964,"")</f>
        <v>3962</v>
      </c>
      <c r="E1381" s="16">
        <f>IF(Data!F3964="failed",Data!N3964,"")</f>
        <v>3</v>
      </c>
    </row>
    <row r="1382" spans="1:5" x14ac:dyDescent="0.25">
      <c r="A1382" s="16">
        <f>IF(Data!F2721="successful",Data!A2721,"")</f>
        <v>2719</v>
      </c>
      <c r="B1382" s="16">
        <f>IF(Data!F2721="successful",Data!N2721,"")</f>
        <v>69</v>
      </c>
      <c r="D1382" s="16">
        <f>IF(Data!F3965="failed",Data!A3965,"")</f>
        <v>3963</v>
      </c>
      <c r="E1382" s="16">
        <f>IF(Data!F3965="failed",Data!N3965,"")</f>
        <v>0</v>
      </c>
    </row>
    <row r="1383" spans="1:5" x14ac:dyDescent="0.25">
      <c r="A1383" s="16">
        <f>IF(Data!F2722="successful",Data!A2722,"")</f>
        <v>2720</v>
      </c>
      <c r="B1383" s="16">
        <f>IF(Data!F2722="successful",Data!N2722,"")</f>
        <v>173</v>
      </c>
      <c r="D1383" s="16">
        <f>IF(Data!F3966="failed",Data!A3966,"")</f>
        <v>3964</v>
      </c>
      <c r="E1383" s="16">
        <f>IF(Data!F3966="failed",Data!N3966,"")</f>
        <v>3</v>
      </c>
    </row>
    <row r="1384" spans="1:5" x14ac:dyDescent="0.25">
      <c r="A1384" s="16">
        <f>IF(Data!F2723="successful",Data!A2723,"")</f>
        <v>2721</v>
      </c>
      <c r="B1384" s="16">
        <f>IF(Data!F2723="successful",Data!N2723,"")</f>
        <v>269</v>
      </c>
      <c r="D1384" s="16">
        <f>IF(Data!F3967="failed",Data!A3967,"")</f>
        <v>3965</v>
      </c>
      <c r="E1384" s="16">
        <f>IF(Data!F3967="failed",Data!N3967,"")</f>
        <v>4</v>
      </c>
    </row>
    <row r="1385" spans="1:5" x14ac:dyDescent="0.25">
      <c r="A1385" s="16">
        <f>IF(Data!F2724="successful",Data!A2724,"")</f>
        <v>2722</v>
      </c>
      <c r="B1385" s="16">
        <f>IF(Data!F2724="successful",Data!N2724,"")</f>
        <v>185</v>
      </c>
      <c r="D1385" s="16">
        <f>IF(Data!F3968="failed",Data!A3968,"")</f>
        <v>3966</v>
      </c>
      <c r="E1385" s="16">
        <f>IF(Data!F3968="failed",Data!N3968,"")</f>
        <v>2</v>
      </c>
    </row>
    <row r="1386" spans="1:5" x14ac:dyDescent="0.25">
      <c r="A1386" s="16">
        <f>IF(Data!F2725="successful",Data!A2725,"")</f>
        <v>2723</v>
      </c>
      <c r="B1386" s="16">
        <f>IF(Data!F2725="successful",Data!N2725,"")</f>
        <v>176</v>
      </c>
      <c r="D1386" s="16">
        <f>IF(Data!F3969="failed",Data!A3969,"")</f>
        <v>3967</v>
      </c>
      <c r="E1386" s="16">
        <f>IF(Data!F3969="failed",Data!N3969,"")</f>
        <v>10</v>
      </c>
    </row>
    <row r="1387" spans="1:5" x14ac:dyDescent="0.25">
      <c r="A1387" s="16">
        <f>IF(Data!F2726="successful",Data!A2726,"")</f>
        <v>2724</v>
      </c>
      <c r="B1387" s="16">
        <f>IF(Data!F2726="successful",Data!N2726,"")</f>
        <v>1019</v>
      </c>
      <c r="D1387" s="16">
        <f>IF(Data!F3970="failed",Data!A3970,"")</f>
        <v>3968</v>
      </c>
      <c r="E1387" s="16">
        <f>IF(Data!F3970="failed",Data!N3970,"")</f>
        <v>11</v>
      </c>
    </row>
    <row r="1388" spans="1:5" x14ac:dyDescent="0.25">
      <c r="A1388" s="16">
        <f>IF(Data!F2727="successful",Data!A2727,"")</f>
        <v>2725</v>
      </c>
      <c r="B1388" s="16">
        <f>IF(Data!F2727="successful",Data!N2727,"")</f>
        <v>113</v>
      </c>
      <c r="D1388" s="16">
        <f>IF(Data!F3971="failed",Data!A3971,"")</f>
        <v>3969</v>
      </c>
      <c r="E1388" s="16">
        <f>IF(Data!F3971="failed",Data!N3971,"")</f>
        <v>6</v>
      </c>
    </row>
    <row r="1389" spans="1:5" x14ac:dyDescent="0.25">
      <c r="A1389" s="16">
        <f>IF(Data!F2728="successful",Data!A2728,"")</f>
        <v>2726</v>
      </c>
      <c r="B1389" s="16">
        <f>IF(Data!F2728="successful",Data!N2728,"")</f>
        <v>404</v>
      </c>
      <c r="D1389" s="16">
        <f>IF(Data!F3972="failed",Data!A3972,"")</f>
        <v>3970</v>
      </c>
      <c r="E1389" s="16">
        <f>IF(Data!F3972="failed",Data!N3972,"")</f>
        <v>2</v>
      </c>
    </row>
    <row r="1390" spans="1:5" x14ac:dyDescent="0.25">
      <c r="A1390" s="16">
        <f>IF(Data!F2729="successful",Data!A2729,"")</f>
        <v>2727</v>
      </c>
      <c r="B1390" s="16">
        <f>IF(Data!F2729="successful",Data!N2729,"")</f>
        <v>707</v>
      </c>
      <c r="D1390" s="16">
        <f>IF(Data!F3973="failed",Data!A3973,"")</f>
        <v>3971</v>
      </c>
      <c r="E1390" s="16">
        <f>IF(Data!F3973="failed",Data!N3973,"")</f>
        <v>6</v>
      </c>
    </row>
    <row r="1391" spans="1:5" x14ac:dyDescent="0.25">
      <c r="A1391" s="16">
        <f>IF(Data!F2730="successful",Data!A2730,"")</f>
        <v>2728</v>
      </c>
      <c r="B1391" s="16">
        <f>IF(Data!F2730="successful",Data!N2730,"")</f>
        <v>392</v>
      </c>
      <c r="D1391" s="16">
        <f>IF(Data!F3974="failed",Data!A3974,"")</f>
        <v>3972</v>
      </c>
      <c r="E1391" s="16">
        <f>IF(Data!F3974="failed",Data!N3974,"")</f>
        <v>8</v>
      </c>
    </row>
    <row r="1392" spans="1:5" x14ac:dyDescent="0.25">
      <c r="A1392" s="16">
        <f>IF(Data!F2731="successful",Data!A2731,"")</f>
        <v>2729</v>
      </c>
      <c r="B1392" s="16">
        <f>IF(Data!F2731="successful",Data!N2731,"")</f>
        <v>23</v>
      </c>
      <c r="D1392" s="16">
        <f>IF(Data!F3975="failed",Data!A3975,"")</f>
        <v>3973</v>
      </c>
      <c r="E1392" s="16">
        <f>IF(Data!F3975="failed",Data!N3975,"")</f>
        <v>37</v>
      </c>
    </row>
    <row r="1393" spans="1:5" x14ac:dyDescent="0.25">
      <c r="A1393" s="16">
        <f>IF(Data!F2732="successful",Data!A2732,"")</f>
        <v>2730</v>
      </c>
      <c r="B1393" s="16">
        <f>IF(Data!F2732="successful",Data!N2732,"")</f>
        <v>682</v>
      </c>
      <c r="D1393" s="16">
        <f>IF(Data!F3976="failed",Data!A3976,"")</f>
        <v>3974</v>
      </c>
      <c r="E1393" s="16">
        <f>IF(Data!F3976="failed",Data!N3976,"")</f>
        <v>11</v>
      </c>
    </row>
    <row r="1394" spans="1:5" x14ac:dyDescent="0.25">
      <c r="A1394" s="16">
        <f>IF(Data!F2733="successful",Data!A2733,"")</f>
        <v>2731</v>
      </c>
      <c r="B1394" s="16">
        <f>IF(Data!F2733="successful",Data!N2733,"")</f>
        <v>37</v>
      </c>
      <c r="D1394" s="16">
        <f>IF(Data!F3977="failed",Data!A3977,"")</f>
        <v>3975</v>
      </c>
      <c r="E1394" s="16">
        <f>IF(Data!F3977="failed",Data!N3977,"")</f>
        <v>0</v>
      </c>
    </row>
    <row r="1395" spans="1:5" x14ac:dyDescent="0.25">
      <c r="A1395" s="16">
        <f>IF(Data!F2734="successful",Data!A2734,"")</f>
        <v>2732</v>
      </c>
      <c r="B1395" s="16">
        <f>IF(Data!F2734="successful",Data!N2734,"")</f>
        <v>146</v>
      </c>
      <c r="D1395" s="16">
        <f>IF(Data!F3978="failed",Data!A3978,"")</f>
        <v>3976</v>
      </c>
      <c r="E1395" s="16">
        <f>IF(Data!F3978="failed",Data!N3978,"")</f>
        <v>10</v>
      </c>
    </row>
    <row r="1396" spans="1:5" x14ac:dyDescent="0.25">
      <c r="A1396" s="16">
        <f>IF(Data!F2735="successful",Data!A2735,"")</f>
        <v>2733</v>
      </c>
      <c r="B1396" s="16">
        <f>IF(Data!F2735="successful",Data!N2735,"")</f>
        <v>119</v>
      </c>
      <c r="D1396" s="16">
        <f>IF(Data!F3979="failed",Data!A3979,"")</f>
        <v>3977</v>
      </c>
      <c r="E1396" s="16">
        <f>IF(Data!F3979="failed",Data!N3979,"")</f>
        <v>6</v>
      </c>
    </row>
    <row r="1397" spans="1:5" x14ac:dyDescent="0.25">
      <c r="A1397" s="16">
        <f>IF(Data!F2736="successful",Data!A2736,"")</f>
        <v>2734</v>
      </c>
      <c r="B1397" s="16">
        <f>IF(Data!F2736="successful",Data!N2736,"")</f>
        <v>163</v>
      </c>
      <c r="D1397" s="16">
        <f>IF(Data!F3980="failed",Data!A3980,"")</f>
        <v>3978</v>
      </c>
      <c r="E1397" s="16">
        <f>IF(Data!F3980="failed",Data!N3980,"")</f>
        <v>8</v>
      </c>
    </row>
    <row r="1398" spans="1:5" x14ac:dyDescent="0.25">
      <c r="A1398" s="16">
        <f>IF(Data!F2737="successful",Data!A2737,"")</f>
        <v>2735</v>
      </c>
      <c r="B1398" s="16">
        <f>IF(Data!F2737="successful",Data!N2737,"")</f>
        <v>339</v>
      </c>
      <c r="D1398" s="16">
        <f>IF(Data!F3981="failed",Data!A3981,"")</f>
        <v>3979</v>
      </c>
      <c r="E1398" s="16">
        <f>IF(Data!F3981="failed",Data!N3981,"")</f>
        <v>6</v>
      </c>
    </row>
    <row r="1399" spans="1:5" x14ac:dyDescent="0.25">
      <c r="A1399" s="16">
        <f>IF(Data!F2738="successful",Data!A2738,"")</f>
        <v>2736</v>
      </c>
      <c r="B1399" s="16">
        <f>IF(Data!F2738="successful",Data!N2738,"")</f>
        <v>58</v>
      </c>
      <c r="D1399" s="16">
        <f>IF(Data!F3982="failed",Data!A3982,"")</f>
        <v>3980</v>
      </c>
      <c r="E1399" s="16">
        <f>IF(Data!F3982="failed",Data!N3982,"")</f>
        <v>7</v>
      </c>
    </row>
    <row r="1400" spans="1:5" x14ac:dyDescent="0.25">
      <c r="A1400" s="16">
        <f>IF(Data!F2739="successful",Data!A2739,"")</f>
        <v>2737</v>
      </c>
      <c r="B1400" s="16">
        <f>IF(Data!F2739="successful",Data!N2739,"")</f>
        <v>456</v>
      </c>
      <c r="D1400" s="16">
        <f>IF(Data!F3983="failed",Data!A3983,"")</f>
        <v>3981</v>
      </c>
      <c r="E1400" s="16">
        <f>IF(Data!F3983="failed",Data!N3983,"")</f>
        <v>7</v>
      </c>
    </row>
    <row r="1401" spans="1:5" x14ac:dyDescent="0.25">
      <c r="A1401" s="16">
        <f>IF(Data!F2740="successful",Data!A2740,"")</f>
        <v>2738</v>
      </c>
      <c r="B1401" s="16">
        <f>IF(Data!F2740="successful",Data!N2740,"")</f>
        <v>15</v>
      </c>
      <c r="D1401" s="16">
        <f>IF(Data!F3984="failed",Data!A3984,"")</f>
        <v>3982</v>
      </c>
      <c r="E1401" s="16">
        <f>IF(Data!F3984="failed",Data!N3984,"")</f>
        <v>5</v>
      </c>
    </row>
    <row r="1402" spans="1:5" x14ac:dyDescent="0.25">
      <c r="A1402" s="16">
        <f>IF(Data!F2741="successful",Data!A2741,"")</f>
        <v>2739</v>
      </c>
      <c r="B1402" s="16">
        <f>IF(Data!F2741="successful",Data!N2741,"")</f>
        <v>191</v>
      </c>
      <c r="D1402" s="16">
        <f>IF(Data!F3985="failed",Data!A3985,"")</f>
        <v>3983</v>
      </c>
      <c r="E1402" s="16">
        <f>IF(Data!F3985="failed",Data!N3985,"")</f>
        <v>46</v>
      </c>
    </row>
    <row r="1403" spans="1:5" x14ac:dyDescent="0.25">
      <c r="A1403" s="16">
        <f>IF(Data!F2742="successful",Data!A2742,"")</f>
        <v>2740</v>
      </c>
      <c r="B1403" s="16">
        <f>IF(Data!F2742="successful",Data!N2742,"")</f>
        <v>17</v>
      </c>
      <c r="D1403" s="16">
        <f>IF(Data!F3986="failed",Data!A3986,"")</f>
        <v>3984</v>
      </c>
      <c r="E1403" s="16">
        <f>IF(Data!F3986="failed",Data!N3986,"")</f>
        <v>10</v>
      </c>
    </row>
    <row r="1404" spans="1:5" x14ac:dyDescent="0.25">
      <c r="A1404" s="16">
        <f>IF(Data!F2783="successful",Data!A2783,"")</f>
        <v>2781</v>
      </c>
      <c r="B1404" s="16">
        <f>IF(Data!F2783="successful",Data!N2783,"")</f>
        <v>28</v>
      </c>
      <c r="D1404" s="16">
        <f>IF(Data!F3987="failed",Data!A3987,"")</f>
        <v>3985</v>
      </c>
      <c r="E1404" s="16">
        <f>IF(Data!F3987="failed",Data!N3987,"")</f>
        <v>19</v>
      </c>
    </row>
    <row r="1405" spans="1:5" x14ac:dyDescent="0.25">
      <c r="A1405" s="16">
        <f>IF(Data!F2784="successful",Data!A2784,"")</f>
        <v>2782</v>
      </c>
      <c r="B1405" s="16">
        <f>IF(Data!F2784="successful",Data!N2784,"")</f>
        <v>18</v>
      </c>
      <c r="D1405" s="16">
        <f>IF(Data!F3988="failed",Data!A3988,"")</f>
        <v>3986</v>
      </c>
      <c r="E1405" s="16">
        <f>IF(Data!F3988="failed",Data!N3988,"")</f>
        <v>13</v>
      </c>
    </row>
    <row r="1406" spans="1:5" x14ac:dyDescent="0.25">
      <c r="A1406" s="16">
        <f>IF(Data!F2785="successful",Data!A2785,"")</f>
        <v>2783</v>
      </c>
      <c r="B1406" s="16">
        <f>IF(Data!F2785="successful",Data!N2785,"")</f>
        <v>61</v>
      </c>
      <c r="D1406" s="16">
        <f>IF(Data!F3989="failed",Data!A3989,"")</f>
        <v>3987</v>
      </c>
      <c r="E1406" s="16">
        <f>IF(Data!F3989="failed",Data!N3989,"")</f>
        <v>13</v>
      </c>
    </row>
    <row r="1407" spans="1:5" x14ac:dyDescent="0.25">
      <c r="A1407" s="16">
        <f>IF(Data!F2786="successful",Data!A2786,"")</f>
        <v>2784</v>
      </c>
      <c r="B1407" s="16">
        <f>IF(Data!F2786="successful",Data!N2786,"")</f>
        <v>108</v>
      </c>
      <c r="D1407" s="16">
        <f>IF(Data!F3990="failed",Data!A3990,"")</f>
        <v>3988</v>
      </c>
      <c r="E1407" s="16">
        <f>IF(Data!F3990="failed",Data!N3990,"")</f>
        <v>4</v>
      </c>
    </row>
    <row r="1408" spans="1:5" x14ac:dyDescent="0.25">
      <c r="A1408" s="16">
        <f>IF(Data!F2787="successful",Data!A2787,"")</f>
        <v>2785</v>
      </c>
      <c r="B1408" s="16">
        <f>IF(Data!F2787="successful",Data!N2787,"")</f>
        <v>142</v>
      </c>
      <c r="D1408" s="16">
        <f>IF(Data!F3991="failed",Data!A3991,"")</f>
        <v>3989</v>
      </c>
      <c r="E1408" s="16">
        <f>IF(Data!F3991="failed",Data!N3991,"")</f>
        <v>0</v>
      </c>
    </row>
    <row r="1409" spans="1:5" x14ac:dyDescent="0.25">
      <c r="A1409" s="16">
        <f>IF(Data!F2788="successful",Data!A2788,"")</f>
        <v>2786</v>
      </c>
      <c r="B1409" s="16">
        <f>IF(Data!F2788="successful",Data!N2788,"")</f>
        <v>74</v>
      </c>
      <c r="D1409" s="16">
        <f>IF(Data!F3992="failed",Data!A3992,"")</f>
        <v>3990</v>
      </c>
      <c r="E1409" s="16">
        <f>IF(Data!F3992="failed",Data!N3992,"")</f>
        <v>3</v>
      </c>
    </row>
    <row r="1410" spans="1:5" x14ac:dyDescent="0.25">
      <c r="A1410" s="16">
        <f>IF(Data!F2789="successful",Data!A2789,"")</f>
        <v>2787</v>
      </c>
      <c r="B1410" s="16">
        <f>IF(Data!F2789="successful",Data!N2789,"")</f>
        <v>38</v>
      </c>
      <c r="D1410" s="16">
        <f>IF(Data!F3993="failed",Data!A3993,"")</f>
        <v>3991</v>
      </c>
      <c r="E1410" s="16">
        <f>IF(Data!F3993="failed",Data!N3993,"")</f>
        <v>1</v>
      </c>
    </row>
    <row r="1411" spans="1:5" x14ac:dyDescent="0.25">
      <c r="A1411" s="16">
        <f>IF(Data!F2790="successful",Data!A2790,"")</f>
        <v>2788</v>
      </c>
      <c r="B1411" s="16">
        <f>IF(Data!F2790="successful",Data!N2790,"")</f>
        <v>20</v>
      </c>
      <c r="D1411" s="16">
        <f>IF(Data!F3994="failed",Data!A3994,"")</f>
        <v>3992</v>
      </c>
      <c r="E1411" s="16">
        <f>IF(Data!F3994="failed",Data!N3994,"")</f>
        <v>9</v>
      </c>
    </row>
    <row r="1412" spans="1:5" x14ac:dyDescent="0.25">
      <c r="A1412" s="16">
        <f>IF(Data!F2791="successful",Data!A2791,"")</f>
        <v>2789</v>
      </c>
      <c r="B1412" s="16">
        <f>IF(Data!F2791="successful",Data!N2791,"")</f>
        <v>24</v>
      </c>
      <c r="D1412" s="16">
        <f>IF(Data!F3995="failed",Data!A3995,"")</f>
        <v>3993</v>
      </c>
      <c r="E1412" s="16">
        <f>IF(Data!F3995="failed",Data!N3995,"")</f>
        <v>1</v>
      </c>
    </row>
    <row r="1413" spans="1:5" x14ac:dyDescent="0.25">
      <c r="A1413" s="16">
        <f>IF(Data!F2792="successful",Data!A2792,"")</f>
        <v>2790</v>
      </c>
      <c r="B1413" s="16">
        <f>IF(Data!F2792="successful",Data!N2792,"")</f>
        <v>66</v>
      </c>
      <c r="D1413" s="16">
        <f>IF(Data!F3996="failed",Data!A3996,"")</f>
        <v>3994</v>
      </c>
      <c r="E1413" s="16">
        <f>IF(Data!F3996="failed",Data!N3996,"")</f>
        <v>1</v>
      </c>
    </row>
    <row r="1414" spans="1:5" x14ac:dyDescent="0.25">
      <c r="A1414" s="16">
        <f>IF(Data!F2793="successful",Data!A2793,"")</f>
        <v>2791</v>
      </c>
      <c r="B1414" s="16">
        <f>IF(Data!F2793="successful",Data!N2793,"")</f>
        <v>28</v>
      </c>
      <c r="D1414" s="16">
        <f>IF(Data!F3997="failed",Data!A3997,"")</f>
        <v>3995</v>
      </c>
      <c r="E1414" s="16">
        <f>IF(Data!F3997="failed",Data!N3997,"")</f>
        <v>4</v>
      </c>
    </row>
    <row r="1415" spans="1:5" x14ac:dyDescent="0.25">
      <c r="A1415" s="16">
        <f>IF(Data!F2794="successful",Data!A2794,"")</f>
        <v>2792</v>
      </c>
      <c r="B1415" s="16">
        <f>IF(Data!F2794="successful",Data!N2794,"")</f>
        <v>24</v>
      </c>
      <c r="D1415" s="16">
        <f>IF(Data!F3998="failed",Data!A3998,"")</f>
        <v>3996</v>
      </c>
      <c r="E1415" s="16">
        <f>IF(Data!F3998="failed",Data!N3998,"")</f>
        <v>17</v>
      </c>
    </row>
    <row r="1416" spans="1:5" x14ac:dyDescent="0.25">
      <c r="A1416" s="16">
        <f>IF(Data!F2795="successful",Data!A2795,"")</f>
        <v>2793</v>
      </c>
      <c r="B1416" s="16">
        <f>IF(Data!F2795="successful",Data!N2795,"")</f>
        <v>73</v>
      </c>
      <c r="D1416" s="16">
        <f>IF(Data!F3999="failed",Data!A3999,"")</f>
        <v>3997</v>
      </c>
      <c r="E1416" s="16">
        <f>IF(Data!F3999="failed",Data!N3999,"")</f>
        <v>0</v>
      </c>
    </row>
    <row r="1417" spans="1:5" x14ac:dyDescent="0.25">
      <c r="A1417" s="16">
        <f>IF(Data!F2796="successful",Data!A2796,"")</f>
        <v>2794</v>
      </c>
      <c r="B1417" s="16">
        <f>IF(Data!F2796="successful",Data!N2796,"")</f>
        <v>3</v>
      </c>
      <c r="D1417" s="16">
        <f>IF(Data!F4000="failed",Data!A4000,"")</f>
        <v>3998</v>
      </c>
      <c r="E1417" s="16">
        <f>IF(Data!F4000="failed",Data!N4000,"")</f>
        <v>12</v>
      </c>
    </row>
    <row r="1418" spans="1:5" x14ac:dyDescent="0.25">
      <c r="A1418" s="16">
        <f>IF(Data!F2797="successful",Data!A2797,"")</f>
        <v>2795</v>
      </c>
      <c r="B1418" s="16">
        <f>IF(Data!F2797="successful",Data!N2797,"")</f>
        <v>20</v>
      </c>
      <c r="D1418" s="16">
        <f>IF(Data!F4001="failed",Data!A4001,"")</f>
        <v>3999</v>
      </c>
      <c r="E1418" s="16">
        <f>IF(Data!F4001="failed",Data!N4001,"")</f>
        <v>14</v>
      </c>
    </row>
    <row r="1419" spans="1:5" x14ac:dyDescent="0.25">
      <c r="A1419" s="16">
        <f>IF(Data!F2798="successful",Data!A2798,"")</f>
        <v>2796</v>
      </c>
      <c r="B1419" s="16">
        <f>IF(Data!F2798="successful",Data!N2798,"")</f>
        <v>21</v>
      </c>
      <c r="D1419" s="16">
        <f>IF(Data!F4002="failed",Data!A4002,"")</f>
        <v>4000</v>
      </c>
      <c r="E1419" s="16">
        <f>IF(Data!F4002="failed",Data!N4002,"")</f>
        <v>1</v>
      </c>
    </row>
    <row r="1420" spans="1:5" x14ac:dyDescent="0.25">
      <c r="A1420" s="16">
        <f>IF(Data!F2799="successful",Data!A2799,"")</f>
        <v>2797</v>
      </c>
      <c r="B1420" s="16">
        <f>IF(Data!F2799="successful",Data!N2799,"")</f>
        <v>94</v>
      </c>
      <c r="D1420" s="16">
        <f>IF(Data!F4003="failed",Data!A4003,"")</f>
        <v>4001</v>
      </c>
      <c r="E1420" s="16">
        <f>IF(Data!F4003="failed",Data!N4003,"")</f>
        <v>14</v>
      </c>
    </row>
    <row r="1421" spans="1:5" x14ac:dyDescent="0.25">
      <c r="A1421" s="16">
        <f>IF(Data!F2800="successful",Data!A2800,"")</f>
        <v>2798</v>
      </c>
      <c r="B1421" s="16">
        <f>IF(Data!F2800="successful",Data!N2800,"")</f>
        <v>139</v>
      </c>
      <c r="D1421" s="16">
        <f>IF(Data!F4004="failed",Data!A4004,"")</f>
        <v>4002</v>
      </c>
      <c r="E1421" s="16">
        <f>IF(Data!F4004="failed",Data!N4004,"")</f>
        <v>4</v>
      </c>
    </row>
    <row r="1422" spans="1:5" x14ac:dyDescent="0.25">
      <c r="A1422" s="16">
        <f>IF(Data!F2801="successful",Data!A2801,"")</f>
        <v>2799</v>
      </c>
      <c r="B1422" s="16">
        <f>IF(Data!F2801="successful",Data!N2801,"")</f>
        <v>130</v>
      </c>
      <c r="D1422" s="16">
        <f>IF(Data!F4005="failed",Data!A4005,"")</f>
        <v>4003</v>
      </c>
      <c r="E1422" s="16">
        <f>IF(Data!F4005="failed",Data!N4005,"")</f>
        <v>2</v>
      </c>
    </row>
    <row r="1423" spans="1:5" x14ac:dyDescent="0.25">
      <c r="A1423" s="16">
        <f>IF(Data!F2802="successful",Data!A2802,"")</f>
        <v>2800</v>
      </c>
      <c r="B1423" s="16">
        <f>IF(Data!F2802="successful",Data!N2802,"")</f>
        <v>31</v>
      </c>
      <c r="D1423" s="16">
        <f>IF(Data!F4006="failed",Data!A4006,"")</f>
        <v>4004</v>
      </c>
      <c r="E1423" s="16">
        <f>IF(Data!F4006="failed",Data!N4006,"")</f>
        <v>1</v>
      </c>
    </row>
    <row r="1424" spans="1:5" x14ac:dyDescent="0.25">
      <c r="A1424" s="16">
        <f>IF(Data!F2803="successful",Data!A2803,"")</f>
        <v>2801</v>
      </c>
      <c r="B1424" s="16">
        <f>IF(Data!F2803="successful",Data!N2803,"")</f>
        <v>13</v>
      </c>
      <c r="D1424" s="16">
        <f>IF(Data!F4007="failed",Data!A4007,"")</f>
        <v>4005</v>
      </c>
      <c r="E1424" s="16">
        <f>IF(Data!F4007="failed",Data!N4007,"")</f>
        <v>2</v>
      </c>
    </row>
    <row r="1425" spans="1:5" x14ac:dyDescent="0.25">
      <c r="A1425" s="16">
        <f>IF(Data!F2804="successful",Data!A2804,"")</f>
        <v>2802</v>
      </c>
      <c r="B1425" s="16">
        <f>IF(Data!F2804="successful",Data!N2804,"")</f>
        <v>90</v>
      </c>
      <c r="D1425" s="16">
        <f>IF(Data!F4008="failed",Data!A4008,"")</f>
        <v>4006</v>
      </c>
      <c r="E1425" s="16">
        <f>IF(Data!F4008="failed",Data!N4008,"")</f>
        <v>1</v>
      </c>
    </row>
    <row r="1426" spans="1:5" x14ac:dyDescent="0.25">
      <c r="A1426" s="16">
        <f>IF(Data!F2805="successful",Data!A2805,"")</f>
        <v>2803</v>
      </c>
      <c r="B1426" s="16">
        <f>IF(Data!F2805="successful",Data!N2805,"")</f>
        <v>141</v>
      </c>
      <c r="D1426" s="16">
        <f>IF(Data!F4009="failed",Data!A4009,"")</f>
        <v>4007</v>
      </c>
      <c r="E1426" s="16">
        <f>IF(Data!F4009="failed",Data!N4009,"")</f>
        <v>1</v>
      </c>
    </row>
    <row r="1427" spans="1:5" x14ac:dyDescent="0.25">
      <c r="A1427" s="16">
        <f>IF(Data!F2806="successful",Data!A2806,"")</f>
        <v>2804</v>
      </c>
      <c r="B1427" s="16">
        <f>IF(Data!F2806="successful",Data!N2806,"")</f>
        <v>23</v>
      </c>
      <c r="D1427" s="16">
        <f>IF(Data!F4010="failed",Data!A4010,"")</f>
        <v>4008</v>
      </c>
      <c r="E1427" s="16">
        <f>IF(Data!F4010="failed",Data!N4010,"")</f>
        <v>4</v>
      </c>
    </row>
    <row r="1428" spans="1:5" x14ac:dyDescent="0.25">
      <c r="A1428" s="16">
        <f>IF(Data!F2807="successful",Data!A2807,"")</f>
        <v>2805</v>
      </c>
      <c r="B1428" s="16">
        <f>IF(Data!F2807="successful",Data!N2807,"")</f>
        <v>18</v>
      </c>
      <c r="D1428" s="16">
        <f>IF(Data!F4011="failed",Data!A4011,"")</f>
        <v>4009</v>
      </c>
      <c r="E1428" s="16">
        <f>IF(Data!F4011="failed",Data!N4011,"")</f>
        <v>3</v>
      </c>
    </row>
    <row r="1429" spans="1:5" x14ac:dyDescent="0.25">
      <c r="A1429" s="16">
        <f>IF(Data!F2808="successful",Data!A2808,"")</f>
        <v>2806</v>
      </c>
      <c r="B1429" s="16">
        <f>IF(Data!F2808="successful",Data!N2808,"")</f>
        <v>76</v>
      </c>
      <c r="D1429" s="16">
        <f>IF(Data!F4012="failed",Data!A4012,"")</f>
        <v>4010</v>
      </c>
      <c r="E1429" s="16">
        <f>IF(Data!F4012="failed",Data!N4012,"")</f>
        <v>38</v>
      </c>
    </row>
    <row r="1430" spans="1:5" x14ac:dyDescent="0.25">
      <c r="A1430" s="16">
        <f>IF(Data!F2809="successful",Data!A2809,"")</f>
        <v>2807</v>
      </c>
      <c r="B1430" s="16">
        <f>IF(Data!F2809="successful",Data!N2809,"")</f>
        <v>93</v>
      </c>
      <c r="D1430" s="16">
        <f>IF(Data!F4013="failed",Data!A4013,"")</f>
        <v>4011</v>
      </c>
      <c r="E1430" s="16">
        <f>IF(Data!F4013="failed",Data!N4013,"")</f>
        <v>4</v>
      </c>
    </row>
    <row r="1431" spans="1:5" x14ac:dyDescent="0.25">
      <c r="A1431" s="16">
        <f>IF(Data!F2810="successful",Data!A2810,"")</f>
        <v>2808</v>
      </c>
      <c r="B1431" s="16">
        <f>IF(Data!F2810="successful",Data!N2810,"")</f>
        <v>69</v>
      </c>
      <c r="D1431" s="16">
        <f>IF(Data!F4014="failed",Data!A4014,"")</f>
        <v>4012</v>
      </c>
      <c r="E1431" s="16">
        <f>IF(Data!F4014="failed",Data!N4014,"")</f>
        <v>0</v>
      </c>
    </row>
    <row r="1432" spans="1:5" x14ac:dyDescent="0.25">
      <c r="A1432" s="16">
        <f>IF(Data!F2811="successful",Data!A2811,"")</f>
        <v>2809</v>
      </c>
      <c r="B1432" s="16">
        <f>IF(Data!F2811="successful",Data!N2811,"")</f>
        <v>21</v>
      </c>
      <c r="D1432" s="16">
        <f>IF(Data!F4015="failed",Data!A4015,"")</f>
        <v>4013</v>
      </c>
      <c r="E1432" s="16">
        <f>IF(Data!F4015="failed",Data!N4015,"")</f>
        <v>2</v>
      </c>
    </row>
    <row r="1433" spans="1:5" x14ac:dyDescent="0.25">
      <c r="A1433" s="16">
        <f>IF(Data!F2812="successful",Data!A2812,"")</f>
        <v>2810</v>
      </c>
      <c r="B1433" s="16">
        <f>IF(Data!F2812="successful",Data!N2812,"")</f>
        <v>57</v>
      </c>
      <c r="D1433" s="16">
        <f>IF(Data!F4016="failed",Data!A4016,"")</f>
        <v>4014</v>
      </c>
      <c r="E1433" s="16">
        <f>IF(Data!F4016="failed",Data!N4016,"")</f>
        <v>0</v>
      </c>
    </row>
    <row r="1434" spans="1:5" x14ac:dyDescent="0.25">
      <c r="A1434" s="16">
        <f>IF(Data!F2813="successful",Data!A2813,"")</f>
        <v>2811</v>
      </c>
      <c r="B1434" s="16">
        <f>IF(Data!F2813="successful",Data!N2813,"")</f>
        <v>108</v>
      </c>
      <c r="D1434" s="16">
        <f>IF(Data!F4017="failed",Data!A4017,"")</f>
        <v>4015</v>
      </c>
      <c r="E1434" s="16">
        <f>IF(Data!F4017="failed",Data!N4017,"")</f>
        <v>1</v>
      </c>
    </row>
    <row r="1435" spans="1:5" x14ac:dyDescent="0.25">
      <c r="A1435" s="16">
        <f>IF(Data!F2814="successful",Data!A2814,"")</f>
        <v>2812</v>
      </c>
      <c r="B1435" s="16">
        <f>IF(Data!F2814="successful",Data!N2814,"")</f>
        <v>83</v>
      </c>
      <c r="D1435" s="16">
        <f>IF(Data!F4018="failed",Data!A4018,"")</f>
        <v>4016</v>
      </c>
      <c r="E1435" s="16">
        <f>IF(Data!F4018="failed",Data!N4018,"")</f>
        <v>7</v>
      </c>
    </row>
    <row r="1436" spans="1:5" x14ac:dyDescent="0.25">
      <c r="A1436" s="16">
        <f>IF(Data!F2815="successful",Data!A2815,"")</f>
        <v>2813</v>
      </c>
      <c r="B1436" s="16">
        <f>IF(Data!F2815="successful",Data!N2815,"")</f>
        <v>96</v>
      </c>
      <c r="D1436" s="16">
        <f>IF(Data!F4019="failed",Data!A4019,"")</f>
        <v>4017</v>
      </c>
      <c r="E1436" s="16">
        <f>IF(Data!F4019="failed",Data!N4019,"")</f>
        <v>2</v>
      </c>
    </row>
    <row r="1437" spans="1:5" x14ac:dyDescent="0.25">
      <c r="A1437" s="16">
        <f>IF(Data!F2816="successful",Data!A2816,"")</f>
        <v>2814</v>
      </c>
      <c r="B1437" s="16">
        <f>IF(Data!F2816="successful",Data!N2816,"")</f>
        <v>64</v>
      </c>
      <c r="D1437" s="16">
        <f>IF(Data!F4020="failed",Data!A4020,"")</f>
        <v>4018</v>
      </c>
      <c r="E1437" s="16">
        <f>IF(Data!F4020="failed",Data!N4020,"")</f>
        <v>4</v>
      </c>
    </row>
    <row r="1438" spans="1:5" x14ac:dyDescent="0.25">
      <c r="A1438" s="16">
        <f>IF(Data!F2817="successful",Data!A2817,"")</f>
        <v>2815</v>
      </c>
      <c r="B1438" s="16">
        <f>IF(Data!F2817="successful",Data!N2817,"")</f>
        <v>14</v>
      </c>
      <c r="D1438" s="16">
        <f>IF(Data!F4021="failed",Data!A4021,"")</f>
        <v>4019</v>
      </c>
      <c r="E1438" s="16">
        <f>IF(Data!F4021="failed",Data!N4021,"")</f>
        <v>4</v>
      </c>
    </row>
    <row r="1439" spans="1:5" x14ac:dyDescent="0.25">
      <c r="A1439" s="16">
        <f>IF(Data!F2818="successful",Data!A2818,"")</f>
        <v>2816</v>
      </c>
      <c r="B1439" s="16">
        <f>IF(Data!F2818="successful",Data!N2818,"")</f>
        <v>169</v>
      </c>
      <c r="D1439" s="16">
        <f>IF(Data!F4022="failed",Data!A4022,"")</f>
        <v>4020</v>
      </c>
      <c r="E1439" s="16">
        <f>IF(Data!F4022="failed",Data!N4022,"")</f>
        <v>3</v>
      </c>
    </row>
    <row r="1440" spans="1:5" x14ac:dyDescent="0.25">
      <c r="A1440" s="16">
        <f>IF(Data!F2819="successful",Data!A2819,"")</f>
        <v>2817</v>
      </c>
      <c r="B1440" s="16">
        <f>IF(Data!F2819="successful",Data!N2819,"")</f>
        <v>33</v>
      </c>
      <c r="D1440" s="16">
        <f>IF(Data!F4023="failed",Data!A4023,"")</f>
        <v>4021</v>
      </c>
      <c r="E1440" s="16">
        <f>IF(Data!F4023="failed",Data!N4023,"")</f>
        <v>2</v>
      </c>
    </row>
    <row r="1441" spans="1:5" x14ac:dyDescent="0.25">
      <c r="A1441" s="16">
        <f>IF(Data!F2820="successful",Data!A2820,"")</f>
        <v>2818</v>
      </c>
      <c r="B1441" s="16">
        <f>IF(Data!F2820="successful",Data!N2820,"")</f>
        <v>102</v>
      </c>
      <c r="D1441" s="16">
        <f>IF(Data!F4024="failed",Data!A4024,"")</f>
        <v>4022</v>
      </c>
      <c r="E1441" s="16">
        <f>IF(Data!F4024="failed",Data!N4024,"")</f>
        <v>197</v>
      </c>
    </row>
    <row r="1442" spans="1:5" x14ac:dyDescent="0.25">
      <c r="A1442" s="16">
        <f>IF(Data!F2821="successful",Data!A2821,"")</f>
        <v>2819</v>
      </c>
      <c r="B1442" s="16">
        <f>IF(Data!F2821="successful",Data!N2821,"")</f>
        <v>104</v>
      </c>
      <c r="D1442" s="16">
        <f>IF(Data!F4025="failed",Data!A4025,"")</f>
        <v>4023</v>
      </c>
      <c r="E1442" s="16">
        <f>IF(Data!F4025="failed",Data!N4025,"")</f>
        <v>0</v>
      </c>
    </row>
    <row r="1443" spans="1:5" x14ac:dyDescent="0.25">
      <c r="A1443" s="16">
        <f>IF(Data!F2822="successful",Data!A2822,"")</f>
        <v>2820</v>
      </c>
      <c r="B1443" s="16">
        <f>IF(Data!F2822="successful",Data!N2822,"")</f>
        <v>20</v>
      </c>
      <c r="D1443" s="16">
        <f>IF(Data!F4026="failed",Data!A4026,"")</f>
        <v>4024</v>
      </c>
      <c r="E1443" s="16">
        <f>IF(Data!F4026="failed",Data!N4026,"")</f>
        <v>1</v>
      </c>
    </row>
    <row r="1444" spans="1:5" x14ac:dyDescent="0.25">
      <c r="A1444" s="16">
        <f>IF(Data!F2823="successful",Data!A2823,"")</f>
        <v>2821</v>
      </c>
      <c r="B1444" s="16">
        <f>IF(Data!F2823="successful",Data!N2823,"")</f>
        <v>35</v>
      </c>
      <c r="D1444" s="16">
        <f>IF(Data!F4027="failed",Data!A4027,"")</f>
        <v>4025</v>
      </c>
      <c r="E1444" s="16">
        <f>IF(Data!F4027="failed",Data!N4027,"")</f>
        <v>4</v>
      </c>
    </row>
    <row r="1445" spans="1:5" x14ac:dyDescent="0.25">
      <c r="A1445" s="16">
        <f>IF(Data!F2824="successful",Data!A2824,"")</f>
        <v>2822</v>
      </c>
      <c r="B1445" s="16">
        <f>IF(Data!F2824="successful",Data!N2824,"")</f>
        <v>94</v>
      </c>
      <c r="D1445" s="16">
        <f>IF(Data!F4028="failed",Data!A4028,"")</f>
        <v>4026</v>
      </c>
      <c r="E1445" s="16">
        <f>IF(Data!F4028="failed",Data!N4028,"")</f>
        <v>0</v>
      </c>
    </row>
    <row r="1446" spans="1:5" x14ac:dyDescent="0.25">
      <c r="A1446" s="16">
        <f>IF(Data!F2825="successful",Data!A2825,"")</f>
        <v>2823</v>
      </c>
      <c r="B1446" s="16">
        <f>IF(Data!F2825="successful",Data!N2825,"")</f>
        <v>14</v>
      </c>
      <c r="D1446" s="16">
        <f>IF(Data!F4029="failed",Data!A4029,"")</f>
        <v>4027</v>
      </c>
      <c r="E1446" s="16">
        <f>IF(Data!F4029="failed",Data!N4029,"")</f>
        <v>7</v>
      </c>
    </row>
    <row r="1447" spans="1:5" x14ac:dyDescent="0.25">
      <c r="A1447" s="16">
        <f>IF(Data!F2826="successful",Data!A2826,"")</f>
        <v>2824</v>
      </c>
      <c r="B1447" s="16">
        <f>IF(Data!F2826="successful",Data!N2826,"")</f>
        <v>15</v>
      </c>
      <c r="D1447" s="16">
        <f>IF(Data!F4030="failed",Data!A4030,"")</f>
        <v>4028</v>
      </c>
      <c r="E1447" s="16">
        <f>IF(Data!F4030="failed",Data!N4030,"")</f>
        <v>11</v>
      </c>
    </row>
    <row r="1448" spans="1:5" x14ac:dyDescent="0.25">
      <c r="A1448" s="16">
        <f>IF(Data!F2827="successful",Data!A2827,"")</f>
        <v>2825</v>
      </c>
      <c r="B1448" s="16">
        <f>IF(Data!F2827="successful",Data!N2827,"")</f>
        <v>51</v>
      </c>
      <c r="D1448" s="16">
        <f>IF(Data!F4031="failed",Data!A4031,"")</f>
        <v>4029</v>
      </c>
      <c r="E1448" s="16">
        <f>IF(Data!F4031="failed",Data!N4031,"")</f>
        <v>0</v>
      </c>
    </row>
    <row r="1449" spans="1:5" x14ac:dyDescent="0.25">
      <c r="A1449" s="16">
        <f>IF(Data!F2828="successful",Data!A2828,"")</f>
        <v>2826</v>
      </c>
      <c r="B1449" s="16">
        <f>IF(Data!F2828="successful",Data!N2828,"")</f>
        <v>19</v>
      </c>
      <c r="D1449" s="16">
        <f>IF(Data!F4032="failed",Data!A4032,"")</f>
        <v>4030</v>
      </c>
      <c r="E1449" s="16">
        <f>IF(Data!F4032="failed",Data!N4032,"")</f>
        <v>6</v>
      </c>
    </row>
    <row r="1450" spans="1:5" x14ac:dyDescent="0.25">
      <c r="A1450" s="16">
        <f>IF(Data!F2829="successful",Data!A2829,"")</f>
        <v>2827</v>
      </c>
      <c r="B1450" s="16">
        <f>IF(Data!F2829="successful",Data!N2829,"")</f>
        <v>23</v>
      </c>
      <c r="D1450" s="16">
        <f>IF(Data!F4033="failed",Data!A4033,"")</f>
        <v>4031</v>
      </c>
      <c r="E1450" s="16">
        <f>IF(Data!F4033="failed",Data!N4033,"")</f>
        <v>0</v>
      </c>
    </row>
    <row r="1451" spans="1:5" x14ac:dyDescent="0.25">
      <c r="A1451" s="16">
        <f>IF(Data!F2830="successful",Data!A2830,"")</f>
        <v>2828</v>
      </c>
      <c r="B1451" s="16">
        <f>IF(Data!F2830="successful",Data!N2830,"")</f>
        <v>97</v>
      </c>
      <c r="D1451" s="16">
        <f>IF(Data!F4034="failed",Data!A4034,"")</f>
        <v>4032</v>
      </c>
      <c r="E1451" s="16">
        <f>IF(Data!F4034="failed",Data!N4034,"")</f>
        <v>7</v>
      </c>
    </row>
    <row r="1452" spans="1:5" x14ac:dyDescent="0.25">
      <c r="A1452" s="16">
        <f>IF(Data!F2831="successful",Data!A2831,"")</f>
        <v>2829</v>
      </c>
      <c r="B1452" s="16">
        <f>IF(Data!F2831="successful",Data!N2831,"")</f>
        <v>76</v>
      </c>
      <c r="D1452" s="16">
        <f>IF(Data!F4035="failed",Data!A4035,"")</f>
        <v>4033</v>
      </c>
      <c r="E1452" s="16">
        <f>IF(Data!F4035="failed",Data!N4035,"")</f>
        <v>94</v>
      </c>
    </row>
    <row r="1453" spans="1:5" x14ac:dyDescent="0.25">
      <c r="A1453" s="16">
        <f>IF(Data!F2832="successful",Data!A2832,"")</f>
        <v>2830</v>
      </c>
      <c r="B1453" s="16">
        <f>IF(Data!F2832="successful",Data!N2832,"")</f>
        <v>11</v>
      </c>
      <c r="D1453" s="16">
        <f>IF(Data!F4036="failed",Data!A4036,"")</f>
        <v>4034</v>
      </c>
      <c r="E1453" s="16">
        <f>IF(Data!F4036="failed",Data!N4036,"")</f>
        <v>2</v>
      </c>
    </row>
    <row r="1454" spans="1:5" x14ac:dyDescent="0.25">
      <c r="A1454" s="16">
        <f>IF(Data!F2833="successful",Data!A2833,"")</f>
        <v>2831</v>
      </c>
      <c r="B1454" s="16">
        <f>IF(Data!F2833="successful",Data!N2833,"")</f>
        <v>52</v>
      </c>
      <c r="D1454" s="16">
        <f>IF(Data!F4037="failed",Data!A4037,"")</f>
        <v>4035</v>
      </c>
      <c r="E1454" s="16">
        <f>IF(Data!F4037="failed",Data!N4037,"")</f>
        <v>25</v>
      </c>
    </row>
    <row r="1455" spans="1:5" x14ac:dyDescent="0.25">
      <c r="A1455" s="16">
        <f>IF(Data!F2834="successful",Data!A2834,"")</f>
        <v>2832</v>
      </c>
      <c r="B1455" s="16">
        <f>IF(Data!F2834="successful",Data!N2834,"")</f>
        <v>95</v>
      </c>
      <c r="D1455" s="16">
        <f>IF(Data!F4038="failed",Data!A4038,"")</f>
        <v>4036</v>
      </c>
      <c r="E1455" s="16">
        <f>IF(Data!F4038="failed",Data!N4038,"")</f>
        <v>17</v>
      </c>
    </row>
    <row r="1456" spans="1:5" x14ac:dyDescent="0.25">
      <c r="A1456" s="16">
        <f>IF(Data!F2835="successful",Data!A2835,"")</f>
        <v>2833</v>
      </c>
      <c r="B1456" s="16">
        <f>IF(Data!F2835="successful",Data!N2835,"")</f>
        <v>35</v>
      </c>
      <c r="D1456" s="16">
        <f>IF(Data!F4039="failed",Data!A4039,"")</f>
        <v>4037</v>
      </c>
      <c r="E1456" s="16">
        <f>IF(Data!F4039="failed",Data!N4039,"")</f>
        <v>2</v>
      </c>
    </row>
    <row r="1457" spans="1:5" x14ac:dyDescent="0.25">
      <c r="A1457" s="16">
        <f>IF(Data!F2836="successful",Data!A2836,"")</f>
        <v>2834</v>
      </c>
      <c r="B1457" s="16">
        <f>IF(Data!F2836="successful",Data!N2836,"")</f>
        <v>21</v>
      </c>
      <c r="D1457" s="16">
        <f>IF(Data!F4040="failed",Data!A4040,"")</f>
        <v>4038</v>
      </c>
      <c r="E1457" s="16">
        <f>IF(Data!F4040="failed",Data!N4040,"")</f>
        <v>4</v>
      </c>
    </row>
    <row r="1458" spans="1:5" x14ac:dyDescent="0.25">
      <c r="A1458" s="16">
        <f>IF(Data!F2837="successful",Data!A2837,"")</f>
        <v>2835</v>
      </c>
      <c r="B1458" s="16">
        <f>IF(Data!F2837="successful",Data!N2837,"")</f>
        <v>93</v>
      </c>
      <c r="D1458" s="16">
        <f>IF(Data!F4041="failed",Data!A4041,"")</f>
        <v>4039</v>
      </c>
      <c r="E1458" s="16">
        <f>IF(Data!F4041="failed",Data!N4041,"")</f>
        <v>5</v>
      </c>
    </row>
    <row r="1459" spans="1:5" x14ac:dyDescent="0.25">
      <c r="A1459" s="16">
        <f>IF(Data!F2838="successful",Data!A2838,"")</f>
        <v>2836</v>
      </c>
      <c r="B1459" s="16">
        <f>IF(Data!F2838="successful",Data!N2838,"")</f>
        <v>11</v>
      </c>
      <c r="D1459" s="16">
        <f>IF(Data!F4042="failed",Data!A4042,"")</f>
        <v>4040</v>
      </c>
      <c r="E1459" s="16">
        <f>IF(Data!F4042="failed",Data!N4042,"")</f>
        <v>2</v>
      </c>
    </row>
    <row r="1460" spans="1:5" x14ac:dyDescent="0.25">
      <c r="A1460" s="16">
        <f>IF(Data!F2839="successful",Data!A2839,"")</f>
        <v>2837</v>
      </c>
      <c r="B1460" s="16">
        <f>IF(Data!F2839="successful",Data!N2839,"")</f>
        <v>21</v>
      </c>
      <c r="D1460" s="16">
        <f>IF(Data!F4043="failed",Data!A4043,"")</f>
        <v>4041</v>
      </c>
      <c r="E1460" s="16">
        <f>IF(Data!F4043="failed",Data!N4043,"")</f>
        <v>2</v>
      </c>
    </row>
    <row r="1461" spans="1:5" x14ac:dyDescent="0.25">
      <c r="A1461" s="16">
        <f>IF(Data!F2840="successful",Data!A2840,"")</f>
        <v>2838</v>
      </c>
      <c r="B1461" s="16">
        <f>IF(Data!F2840="successful",Data!N2840,"")</f>
        <v>54</v>
      </c>
      <c r="D1461" s="16">
        <f>IF(Data!F4044="failed",Data!A4044,"")</f>
        <v>4042</v>
      </c>
      <c r="E1461" s="16">
        <f>IF(Data!F4044="failed",Data!N4044,"")</f>
        <v>3</v>
      </c>
    </row>
    <row r="1462" spans="1:5" x14ac:dyDescent="0.25">
      <c r="A1462" s="16">
        <f>IF(Data!F2841="successful",Data!A2841,"")</f>
        <v>2839</v>
      </c>
      <c r="B1462" s="16">
        <f>IF(Data!F2841="successful",Data!N2841,"")</f>
        <v>31</v>
      </c>
      <c r="D1462" s="16">
        <f>IF(Data!F4045="failed",Data!A4045,"")</f>
        <v>4043</v>
      </c>
      <c r="E1462" s="16">
        <f>IF(Data!F4045="failed",Data!N4045,"")</f>
        <v>0</v>
      </c>
    </row>
    <row r="1463" spans="1:5" x14ac:dyDescent="0.25">
      <c r="A1463" s="16">
        <f>IF(Data!F2842="successful",Data!A2842,"")</f>
        <v>2840</v>
      </c>
      <c r="B1463" s="16">
        <f>IF(Data!F2842="successful",Data!N2842,"")</f>
        <v>132</v>
      </c>
      <c r="D1463" s="16">
        <f>IF(Data!F4046="failed",Data!A4046,"")</f>
        <v>4044</v>
      </c>
      <c r="E1463" s="16">
        <f>IF(Data!F4046="failed",Data!N4046,"")</f>
        <v>4</v>
      </c>
    </row>
    <row r="1464" spans="1:5" x14ac:dyDescent="0.25">
      <c r="A1464" s="16">
        <f>IF(Data!F2923="successful",Data!A2923,"")</f>
        <v>2921</v>
      </c>
      <c r="B1464" s="16">
        <f>IF(Data!F2923="successful",Data!N2923,"")</f>
        <v>3</v>
      </c>
      <c r="D1464" s="16">
        <f>IF(Data!F4047="failed",Data!A4047,"")</f>
        <v>4045</v>
      </c>
      <c r="E1464" s="16">
        <f>IF(Data!F4047="failed",Data!N4047,"")</f>
        <v>1</v>
      </c>
    </row>
    <row r="1465" spans="1:5" x14ac:dyDescent="0.25">
      <c r="A1465" s="16">
        <f>IF(Data!F2924="successful",Data!A2924,"")</f>
        <v>2922</v>
      </c>
      <c r="B1465" s="16">
        <f>IF(Data!F2924="successful",Data!N2924,"")</f>
        <v>6</v>
      </c>
      <c r="D1465" s="16">
        <f>IF(Data!F4048="failed",Data!A4048,"")</f>
        <v>4046</v>
      </c>
      <c r="E1465" s="16">
        <f>IF(Data!F4048="failed",Data!N4048,"")</f>
        <v>12</v>
      </c>
    </row>
    <row r="1466" spans="1:5" x14ac:dyDescent="0.25">
      <c r="A1466" s="16">
        <f>IF(Data!F2925="successful",Data!A2925,"")</f>
        <v>2923</v>
      </c>
      <c r="B1466" s="16">
        <f>IF(Data!F2925="successful",Data!N2925,"")</f>
        <v>10</v>
      </c>
      <c r="D1466" s="16">
        <f>IF(Data!F4049="failed",Data!A4049,"")</f>
        <v>4047</v>
      </c>
      <c r="E1466" s="16">
        <f>IF(Data!F4049="failed",Data!N4049,"")</f>
        <v>4</v>
      </c>
    </row>
    <row r="1467" spans="1:5" x14ac:dyDescent="0.25">
      <c r="A1467" s="16">
        <f>IF(Data!F2926="successful",Data!A2926,"")</f>
        <v>2924</v>
      </c>
      <c r="B1467" s="16">
        <f>IF(Data!F2926="successful",Data!N2926,"")</f>
        <v>147</v>
      </c>
      <c r="D1467" s="16">
        <f>IF(Data!F4050="failed",Data!A4050,"")</f>
        <v>4048</v>
      </c>
      <c r="E1467" s="16">
        <f>IF(Data!F4050="failed",Data!N4050,"")</f>
        <v>91</v>
      </c>
    </row>
    <row r="1468" spans="1:5" x14ac:dyDescent="0.25">
      <c r="A1468" s="16">
        <f>IF(Data!F2927="successful",Data!A2927,"")</f>
        <v>2925</v>
      </c>
      <c r="B1468" s="16">
        <f>IF(Data!F2927="successful",Data!N2927,"")</f>
        <v>199</v>
      </c>
      <c r="D1468" s="16">
        <f>IF(Data!F4051="failed",Data!A4051,"")</f>
        <v>4049</v>
      </c>
      <c r="E1468" s="16">
        <f>IF(Data!F4051="failed",Data!N4051,"")</f>
        <v>1</v>
      </c>
    </row>
    <row r="1469" spans="1:5" x14ac:dyDescent="0.25">
      <c r="A1469" s="16">
        <f>IF(Data!F2928="successful",Data!A2928,"")</f>
        <v>2926</v>
      </c>
      <c r="B1469" s="16">
        <f>IF(Data!F2928="successful",Data!N2928,"")</f>
        <v>50</v>
      </c>
      <c r="D1469" s="16">
        <f>IF(Data!F4052="failed",Data!A4052,"")</f>
        <v>4050</v>
      </c>
      <c r="E1469" s="16">
        <f>IF(Data!F4052="failed",Data!N4052,"")</f>
        <v>1</v>
      </c>
    </row>
    <row r="1470" spans="1:5" x14ac:dyDescent="0.25">
      <c r="A1470" s="16">
        <f>IF(Data!F2929="successful",Data!A2929,"")</f>
        <v>2927</v>
      </c>
      <c r="B1470" s="16">
        <f>IF(Data!F2929="successful",Data!N2929,"")</f>
        <v>21</v>
      </c>
      <c r="D1470" s="16">
        <f>IF(Data!F4053="failed",Data!A4053,"")</f>
        <v>4051</v>
      </c>
      <c r="E1470" s="16">
        <f>IF(Data!F4053="failed",Data!N4053,"")</f>
        <v>0</v>
      </c>
    </row>
    <row r="1471" spans="1:5" x14ac:dyDescent="0.25">
      <c r="A1471" s="16">
        <f>IF(Data!F2930="successful",Data!A2930,"")</f>
        <v>2928</v>
      </c>
      <c r="B1471" s="16">
        <f>IF(Data!F2930="successful",Data!N2930,"")</f>
        <v>24</v>
      </c>
      <c r="D1471" s="16">
        <f>IF(Data!F4054="failed",Data!A4054,"")</f>
        <v>4052</v>
      </c>
      <c r="E1471" s="16">
        <f>IF(Data!F4054="failed",Data!N4054,"")</f>
        <v>13</v>
      </c>
    </row>
    <row r="1472" spans="1:5" x14ac:dyDescent="0.25">
      <c r="A1472" s="16">
        <f>IF(Data!F2931="successful",Data!A2931,"")</f>
        <v>2929</v>
      </c>
      <c r="B1472" s="16">
        <f>IF(Data!F2931="successful",Data!N2931,"")</f>
        <v>32</v>
      </c>
      <c r="D1472" s="16">
        <f>IF(Data!F4055="failed",Data!A4055,"")</f>
        <v>4053</v>
      </c>
      <c r="E1472" s="16">
        <f>IF(Data!F4055="failed",Data!N4055,"")</f>
        <v>2</v>
      </c>
    </row>
    <row r="1473" spans="1:5" x14ac:dyDescent="0.25">
      <c r="A1473" s="16">
        <f>IF(Data!F2932="successful",Data!A2932,"")</f>
        <v>2930</v>
      </c>
      <c r="B1473" s="16">
        <f>IF(Data!F2932="successful",Data!N2932,"")</f>
        <v>62</v>
      </c>
      <c r="D1473" s="16">
        <f>IF(Data!F4056="failed",Data!A4056,"")</f>
        <v>4054</v>
      </c>
      <c r="E1473" s="16">
        <f>IF(Data!F4056="failed",Data!N4056,"")</f>
        <v>0</v>
      </c>
    </row>
    <row r="1474" spans="1:5" x14ac:dyDescent="0.25">
      <c r="A1474" s="16">
        <f>IF(Data!F2933="successful",Data!A2933,"")</f>
        <v>2931</v>
      </c>
      <c r="B1474" s="16">
        <f>IF(Data!F2933="successful",Data!N2933,"")</f>
        <v>9</v>
      </c>
      <c r="D1474" s="16">
        <f>IF(Data!F4057="failed",Data!A4057,"")</f>
        <v>4055</v>
      </c>
      <c r="E1474" s="16">
        <f>IF(Data!F4057="failed",Data!N4057,"")</f>
        <v>21</v>
      </c>
    </row>
    <row r="1475" spans="1:5" x14ac:dyDescent="0.25">
      <c r="A1475" s="16">
        <f>IF(Data!F2934="successful",Data!A2934,"")</f>
        <v>2932</v>
      </c>
      <c r="B1475" s="16">
        <f>IF(Data!F2934="successful",Data!N2934,"")</f>
        <v>38</v>
      </c>
      <c r="D1475" s="16">
        <f>IF(Data!F4058="failed",Data!A4058,"")</f>
        <v>4056</v>
      </c>
      <c r="E1475" s="16">
        <f>IF(Data!F4058="failed",Data!N4058,"")</f>
        <v>9</v>
      </c>
    </row>
    <row r="1476" spans="1:5" x14ac:dyDescent="0.25">
      <c r="A1476" s="16">
        <f>IF(Data!F2935="successful",Data!A2935,"")</f>
        <v>2933</v>
      </c>
      <c r="B1476" s="16">
        <f>IF(Data!F2935="successful",Data!N2935,"")</f>
        <v>54</v>
      </c>
      <c r="D1476" s="16">
        <f>IF(Data!F4059="failed",Data!A4059,"")</f>
        <v>4057</v>
      </c>
      <c r="E1476" s="16">
        <f>IF(Data!F4059="failed",Data!N4059,"")</f>
        <v>6</v>
      </c>
    </row>
    <row r="1477" spans="1:5" x14ac:dyDescent="0.25">
      <c r="A1477" s="16">
        <f>IF(Data!F2936="successful",Data!A2936,"")</f>
        <v>2934</v>
      </c>
      <c r="B1477" s="16">
        <f>IF(Data!F2936="successful",Data!N2936,"")</f>
        <v>37</v>
      </c>
      <c r="D1477" s="16">
        <f>IF(Data!F4060="failed",Data!A4060,"")</f>
        <v>4058</v>
      </c>
      <c r="E1477" s="16">
        <f>IF(Data!F4060="failed",Data!N4060,"")</f>
        <v>4</v>
      </c>
    </row>
    <row r="1478" spans="1:5" x14ac:dyDescent="0.25">
      <c r="A1478" s="16">
        <f>IF(Data!F2937="successful",Data!A2937,"")</f>
        <v>2935</v>
      </c>
      <c r="B1478" s="16">
        <f>IF(Data!F2937="successful",Data!N2937,"")</f>
        <v>39</v>
      </c>
      <c r="D1478" s="16">
        <f>IF(Data!F4061="failed",Data!A4061,"")</f>
        <v>4059</v>
      </c>
      <c r="E1478" s="16">
        <f>IF(Data!F4061="failed",Data!N4061,"")</f>
        <v>7</v>
      </c>
    </row>
    <row r="1479" spans="1:5" x14ac:dyDescent="0.25">
      <c r="A1479" s="16">
        <f>IF(Data!F2938="successful",Data!A2938,"")</f>
        <v>2936</v>
      </c>
      <c r="B1479" s="16">
        <f>IF(Data!F2938="successful",Data!N2938,"")</f>
        <v>34</v>
      </c>
      <c r="D1479" s="16">
        <f>IF(Data!F4062="failed",Data!A4062,"")</f>
        <v>4060</v>
      </c>
      <c r="E1479" s="16">
        <f>IF(Data!F4062="failed",Data!N4062,"")</f>
        <v>5</v>
      </c>
    </row>
    <row r="1480" spans="1:5" x14ac:dyDescent="0.25">
      <c r="A1480" s="16">
        <f>IF(Data!F2939="successful",Data!A2939,"")</f>
        <v>2937</v>
      </c>
      <c r="B1480" s="16">
        <f>IF(Data!F2939="successful",Data!N2939,"")</f>
        <v>55</v>
      </c>
      <c r="D1480" s="16">
        <f>IF(Data!F4063="failed",Data!A4063,"")</f>
        <v>4061</v>
      </c>
      <c r="E1480" s="16">
        <f>IF(Data!F4063="failed",Data!N4063,"")</f>
        <v>0</v>
      </c>
    </row>
    <row r="1481" spans="1:5" x14ac:dyDescent="0.25">
      <c r="A1481" s="16">
        <f>IF(Data!F2940="successful",Data!A2940,"")</f>
        <v>2938</v>
      </c>
      <c r="B1481" s="16">
        <f>IF(Data!F2940="successful",Data!N2940,"")</f>
        <v>32</v>
      </c>
      <c r="D1481" s="16">
        <f>IF(Data!F4064="failed",Data!A4064,"")</f>
        <v>4062</v>
      </c>
      <c r="E1481" s="16">
        <f>IF(Data!F4064="failed",Data!N4064,"")</f>
        <v>3</v>
      </c>
    </row>
    <row r="1482" spans="1:5" x14ac:dyDescent="0.25">
      <c r="A1482" s="16">
        <f>IF(Data!F2941="successful",Data!A2941,"")</f>
        <v>2939</v>
      </c>
      <c r="B1482" s="16">
        <f>IF(Data!F2941="successful",Data!N2941,"")</f>
        <v>25</v>
      </c>
      <c r="D1482" s="16">
        <f>IF(Data!F4065="failed",Data!A4065,"")</f>
        <v>4063</v>
      </c>
      <c r="E1482" s="16">
        <f>IF(Data!F4065="failed",Data!N4065,"")</f>
        <v>9</v>
      </c>
    </row>
    <row r="1483" spans="1:5" x14ac:dyDescent="0.25">
      <c r="A1483" s="16">
        <f>IF(Data!F2942="successful",Data!A2942,"")</f>
        <v>2940</v>
      </c>
      <c r="B1483" s="16">
        <f>IF(Data!F2942="successful",Data!N2942,"")</f>
        <v>33</v>
      </c>
      <c r="D1483" s="16">
        <f>IF(Data!F4066="failed",Data!A4066,"")</f>
        <v>4064</v>
      </c>
      <c r="E1483" s="16">
        <f>IF(Data!F4066="failed",Data!N4066,"")</f>
        <v>6</v>
      </c>
    </row>
    <row r="1484" spans="1:5" x14ac:dyDescent="0.25">
      <c r="A1484" s="16">
        <f>IF(Data!F2963="successful",Data!A2963,"")</f>
        <v>2961</v>
      </c>
      <c r="B1484" s="16">
        <f>IF(Data!F2963="successful",Data!N2963,"")</f>
        <v>108</v>
      </c>
      <c r="D1484" s="16">
        <f>IF(Data!F4067="failed",Data!A4067,"")</f>
        <v>4065</v>
      </c>
      <c r="E1484" s="16">
        <f>IF(Data!F4067="failed",Data!N4067,"")</f>
        <v>4</v>
      </c>
    </row>
    <row r="1485" spans="1:5" x14ac:dyDescent="0.25">
      <c r="A1485" s="16">
        <f>IF(Data!F2964="successful",Data!A2964,"")</f>
        <v>2962</v>
      </c>
      <c r="B1485" s="16">
        <f>IF(Data!F2964="successful",Data!N2964,"")</f>
        <v>20</v>
      </c>
      <c r="D1485" s="16">
        <f>IF(Data!F4068="failed",Data!A4068,"")</f>
        <v>4066</v>
      </c>
      <c r="E1485" s="16">
        <f>IF(Data!F4068="failed",Data!N4068,"")</f>
        <v>1</v>
      </c>
    </row>
    <row r="1486" spans="1:5" x14ac:dyDescent="0.25">
      <c r="A1486" s="16">
        <f>IF(Data!F2965="successful",Data!A2965,"")</f>
        <v>2963</v>
      </c>
      <c r="B1486" s="16">
        <f>IF(Data!F2965="successful",Data!N2965,"")</f>
        <v>98</v>
      </c>
      <c r="D1486" s="16">
        <f>IF(Data!F4069="failed",Data!A4069,"")</f>
        <v>4067</v>
      </c>
      <c r="E1486" s="16">
        <f>IF(Data!F4069="failed",Data!N4069,"")</f>
        <v>17</v>
      </c>
    </row>
    <row r="1487" spans="1:5" x14ac:dyDescent="0.25">
      <c r="A1487" s="16">
        <f>IF(Data!F2966="successful",Data!A2966,"")</f>
        <v>2964</v>
      </c>
      <c r="B1487" s="16">
        <f>IF(Data!F2966="successful",Data!N2966,"")</f>
        <v>196</v>
      </c>
      <c r="D1487" s="16">
        <f>IF(Data!F4070="failed",Data!A4070,"")</f>
        <v>4068</v>
      </c>
      <c r="E1487" s="16">
        <f>IF(Data!F4070="failed",Data!N4070,"")</f>
        <v>1</v>
      </c>
    </row>
    <row r="1488" spans="1:5" x14ac:dyDescent="0.25">
      <c r="A1488" s="16">
        <f>IF(Data!F2967="successful",Data!A2967,"")</f>
        <v>2965</v>
      </c>
      <c r="B1488" s="16">
        <f>IF(Data!F2967="successful",Data!N2967,"")</f>
        <v>39</v>
      </c>
      <c r="D1488" s="16">
        <f>IF(Data!F4071="failed",Data!A4071,"")</f>
        <v>4069</v>
      </c>
      <c r="E1488" s="16">
        <f>IF(Data!F4071="failed",Data!N4071,"")</f>
        <v>13</v>
      </c>
    </row>
    <row r="1489" spans="1:5" x14ac:dyDescent="0.25">
      <c r="A1489" s="16">
        <f>IF(Data!F2968="successful",Data!A2968,"")</f>
        <v>2966</v>
      </c>
      <c r="B1489" s="16">
        <f>IF(Data!F2968="successful",Data!N2968,"")</f>
        <v>128</v>
      </c>
      <c r="D1489" s="16">
        <f>IF(Data!F4072="failed",Data!A4072,"")</f>
        <v>4070</v>
      </c>
      <c r="E1489" s="16">
        <f>IF(Data!F4072="failed",Data!N4072,"")</f>
        <v>6</v>
      </c>
    </row>
    <row r="1490" spans="1:5" x14ac:dyDescent="0.25">
      <c r="A1490" s="16">
        <f>IF(Data!F2969="successful",Data!A2969,"")</f>
        <v>2967</v>
      </c>
      <c r="B1490" s="16">
        <f>IF(Data!F2969="successful",Data!N2969,"")</f>
        <v>71</v>
      </c>
      <c r="D1490" s="16">
        <f>IF(Data!F4073="failed",Data!A4073,"")</f>
        <v>4071</v>
      </c>
      <c r="E1490" s="16">
        <f>IF(Data!F4073="failed",Data!N4073,"")</f>
        <v>0</v>
      </c>
    </row>
    <row r="1491" spans="1:5" x14ac:dyDescent="0.25">
      <c r="A1491" s="16">
        <f>IF(Data!F2970="successful",Data!A2970,"")</f>
        <v>2968</v>
      </c>
      <c r="B1491" s="16">
        <f>IF(Data!F2970="successful",Data!N2970,"")</f>
        <v>47</v>
      </c>
      <c r="D1491" s="16">
        <f>IF(Data!F4074="failed",Data!A4074,"")</f>
        <v>4072</v>
      </c>
      <c r="E1491" s="16">
        <f>IF(Data!F4074="failed",Data!N4074,"")</f>
        <v>2</v>
      </c>
    </row>
    <row r="1492" spans="1:5" x14ac:dyDescent="0.25">
      <c r="A1492" s="16">
        <f>IF(Data!F2971="successful",Data!A2971,"")</f>
        <v>2969</v>
      </c>
      <c r="B1492" s="16">
        <f>IF(Data!F2971="successful",Data!N2971,"")</f>
        <v>17</v>
      </c>
      <c r="D1492" s="16">
        <f>IF(Data!F4075="failed",Data!A4075,"")</f>
        <v>4073</v>
      </c>
      <c r="E1492" s="16">
        <f>IF(Data!F4075="failed",Data!N4075,"")</f>
        <v>2</v>
      </c>
    </row>
    <row r="1493" spans="1:5" x14ac:dyDescent="0.25">
      <c r="A1493" s="16">
        <f>IF(Data!F2972="successful",Data!A2972,"")</f>
        <v>2970</v>
      </c>
      <c r="B1493" s="16">
        <f>IF(Data!F2972="successful",Data!N2972,"")</f>
        <v>91</v>
      </c>
      <c r="D1493" s="16">
        <f>IF(Data!F4076="failed",Data!A4076,"")</f>
        <v>4074</v>
      </c>
      <c r="E1493" s="16">
        <f>IF(Data!F4076="failed",Data!N4076,"")</f>
        <v>21</v>
      </c>
    </row>
    <row r="1494" spans="1:5" x14ac:dyDescent="0.25">
      <c r="A1494" s="16">
        <f>IF(Data!F2973="successful",Data!A2973,"")</f>
        <v>2971</v>
      </c>
      <c r="B1494" s="16">
        <f>IF(Data!F2973="successful",Data!N2973,"")</f>
        <v>43</v>
      </c>
      <c r="D1494" s="16">
        <f>IF(Data!F4077="failed",Data!A4077,"")</f>
        <v>4075</v>
      </c>
      <c r="E1494" s="16">
        <f>IF(Data!F4077="failed",Data!N4077,"")</f>
        <v>13</v>
      </c>
    </row>
    <row r="1495" spans="1:5" x14ac:dyDescent="0.25">
      <c r="A1495" s="16">
        <f>IF(Data!F2974="successful",Data!A2974,"")</f>
        <v>2972</v>
      </c>
      <c r="B1495" s="16">
        <f>IF(Data!F2974="successful",Data!N2974,"")</f>
        <v>17</v>
      </c>
      <c r="D1495" s="16">
        <f>IF(Data!F4078="failed",Data!A4078,"")</f>
        <v>4076</v>
      </c>
      <c r="E1495" s="16">
        <f>IF(Data!F4078="failed",Data!N4078,"")</f>
        <v>0</v>
      </c>
    </row>
    <row r="1496" spans="1:5" x14ac:dyDescent="0.25">
      <c r="A1496" s="16">
        <f>IF(Data!F2975="successful",Data!A2975,"")</f>
        <v>2973</v>
      </c>
      <c r="B1496" s="16">
        <f>IF(Data!F2975="successful",Data!N2975,"")</f>
        <v>33</v>
      </c>
      <c r="D1496" s="16">
        <f>IF(Data!F4079="failed",Data!A4079,"")</f>
        <v>4077</v>
      </c>
      <c r="E1496" s="16">
        <f>IF(Data!F4079="failed",Data!N4079,"")</f>
        <v>6</v>
      </c>
    </row>
    <row r="1497" spans="1:5" x14ac:dyDescent="0.25">
      <c r="A1497" s="16">
        <f>IF(Data!F2976="successful",Data!A2976,"")</f>
        <v>2974</v>
      </c>
      <c r="B1497" s="16">
        <f>IF(Data!F2976="successful",Data!N2976,"")</f>
        <v>87</v>
      </c>
      <c r="D1497" s="16">
        <f>IF(Data!F4080="failed",Data!A4080,"")</f>
        <v>4078</v>
      </c>
      <c r="E1497" s="16">
        <f>IF(Data!F4080="failed",Data!N4080,"")</f>
        <v>0</v>
      </c>
    </row>
    <row r="1498" spans="1:5" x14ac:dyDescent="0.25">
      <c r="A1498" s="16">
        <f>IF(Data!F2977="successful",Data!A2977,"")</f>
        <v>2975</v>
      </c>
      <c r="B1498" s="16">
        <f>IF(Data!F2977="successful",Data!N2977,"")</f>
        <v>113</v>
      </c>
      <c r="D1498" s="16">
        <f>IF(Data!F4081="failed",Data!A4081,"")</f>
        <v>4079</v>
      </c>
      <c r="E1498" s="16">
        <f>IF(Data!F4081="failed",Data!N4081,"")</f>
        <v>1</v>
      </c>
    </row>
    <row r="1499" spans="1:5" x14ac:dyDescent="0.25">
      <c r="A1499" s="16">
        <f>IF(Data!F2978="successful",Data!A2978,"")</f>
        <v>2976</v>
      </c>
      <c r="B1499" s="16">
        <f>IF(Data!F2978="successful",Data!N2978,"")</f>
        <v>14</v>
      </c>
      <c r="D1499" s="16">
        <f>IF(Data!F4082="failed",Data!A4082,"")</f>
        <v>4080</v>
      </c>
      <c r="E1499" s="16">
        <f>IF(Data!F4082="failed",Data!N4082,"")</f>
        <v>0</v>
      </c>
    </row>
    <row r="1500" spans="1:5" x14ac:dyDescent="0.25">
      <c r="A1500" s="16">
        <f>IF(Data!F2979="successful",Data!A2979,"")</f>
        <v>2977</v>
      </c>
      <c r="B1500" s="16">
        <f>IF(Data!F2979="successful",Data!N2979,"")</f>
        <v>30</v>
      </c>
      <c r="D1500" s="16">
        <f>IF(Data!F4083="failed",Data!A4083,"")</f>
        <v>4081</v>
      </c>
      <c r="E1500" s="16">
        <f>IF(Data!F4083="failed",Data!N4083,"")</f>
        <v>12</v>
      </c>
    </row>
    <row r="1501" spans="1:5" x14ac:dyDescent="0.25">
      <c r="A1501" s="16">
        <f>IF(Data!F2980="successful",Data!A2980,"")</f>
        <v>2978</v>
      </c>
      <c r="B1501" s="16">
        <f>IF(Data!F2980="successful",Data!N2980,"")</f>
        <v>16</v>
      </c>
      <c r="D1501" s="16">
        <f>IF(Data!F4084="failed",Data!A4084,"")</f>
        <v>4082</v>
      </c>
      <c r="E1501" s="16">
        <f>IF(Data!F4084="failed",Data!N4084,"")</f>
        <v>2</v>
      </c>
    </row>
    <row r="1502" spans="1:5" x14ac:dyDescent="0.25">
      <c r="A1502" s="16">
        <f>IF(Data!F2981="successful",Data!A2981,"")</f>
        <v>2979</v>
      </c>
      <c r="B1502" s="16">
        <f>IF(Data!F2981="successful",Data!N2981,"")</f>
        <v>46</v>
      </c>
      <c r="D1502" s="16">
        <f>IF(Data!F4085="failed",Data!A4085,"")</f>
        <v>4083</v>
      </c>
      <c r="E1502" s="16">
        <f>IF(Data!F4085="failed",Data!N4085,"")</f>
        <v>6</v>
      </c>
    </row>
    <row r="1503" spans="1:5" x14ac:dyDescent="0.25">
      <c r="A1503" s="16">
        <f>IF(Data!F2982="successful",Data!A2982,"")</f>
        <v>2980</v>
      </c>
      <c r="B1503" s="16">
        <f>IF(Data!F2982="successful",Data!N2982,"")</f>
        <v>24</v>
      </c>
      <c r="D1503" s="16">
        <f>IF(Data!F4086="failed",Data!A4086,"")</f>
        <v>4084</v>
      </c>
      <c r="E1503" s="16">
        <f>IF(Data!F4086="failed",Data!N4086,"")</f>
        <v>1</v>
      </c>
    </row>
    <row r="1504" spans="1:5" x14ac:dyDescent="0.25">
      <c r="A1504" s="16">
        <f>IF(Data!F2983="successful",Data!A2983,"")</f>
        <v>2981</v>
      </c>
      <c r="B1504" s="16">
        <f>IF(Data!F2983="successful",Data!N2983,"")</f>
        <v>97</v>
      </c>
      <c r="D1504" s="16">
        <f>IF(Data!F4087="failed",Data!A4087,"")</f>
        <v>4085</v>
      </c>
      <c r="E1504" s="16">
        <f>IF(Data!F4087="failed",Data!N4087,"")</f>
        <v>1</v>
      </c>
    </row>
    <row r="1505" spans="1:5" x14ac:dyDescent="0.25">
      <c r="A1505" s="16">
        <f>IF(Data!F2984="successful",Data!A2984,"")</f>
        <v>2982</v>
      </c>
      <c r="B1505" s="16">
        <f>IF(Data!F2984="successful",Data!N2984,"")</f>
        <v>59</v>
      </c>
      <c r="D1505" s="16">
        <f>IF(Data!F4088="failed",Data!A4088,"")</f>
        <v>4086</v>
      </c>
      <c r="E1505" s="16">
        <f>IF(Data!F4088="failed",Data!N4088,"")</f>
        <v>5</v>
      </c>
    </row>
    <row r="1506" spans="1:5" x14ac:dyDescent="0.25">
      <c r="A1506" s="16">
        <f>IF(Data!F2985="successful",Data!A2985,"")</f>
        <v>2983</v>
      </c>
      <c r="B1506" s="16">
        <f>IF(Data!F2985="successful",Data!N2985,"")</f>
        <v>1095</v>
      </c>
      <c r="D1506" s="16">
        <f>IF(Data!F4089="failed",Data!A4089,"")</f>
        <v>4087</v>
      </c>
      <c r="E1506" s="16">
        <f>IF(Data!F4089="failed",Data!N4089,"")</f>
        <v>0</v>
      </c>
    </row>
    <row r="1507" spans="1:5" x14ac:dyDescent="0.25">
      <c r="A1507" s="16">
        <f>IF(Data!F2986="successful",Data!A2986,"")</f>
        <v>2984</v>
      </c>
      <c r="B1507" s="16">
        <f>IF(Data!F2986="successful",Data!N2986,"")</f>
        <v>218</v>
      </c>
      <c r="D1507" s="16">
        <f>IF(Data!F4090="failed",Data!A4090,"")</f>
        <v>4088</v>
      </c>
      <c r="E1507" s="16">
        <f>IF(Data!F4090="failed",Data!N4090,"")</f>
        <v>3</v>
      </c>
    </row>
    <row r="1508" spans="1:5" x14ac:dyDescent="0.25">
      <c r="A1508" s="16">
        <f>IF(Data!F2987="successful",Data!A2987,"")</f>
        <v>2985</v>
      </c>
      <c r="B1508" s="16">
        <f>IF(Data!F2987="successful",Data!N2987,"")</f>
        <v>111</v>
      </c>
      <c r="D1508" s="16">
        <f>IF(Data!F4091="failed",Data!A4091,"")</f>
        <v>4089</v>
      </c>
      <c r="E1508" s="16">
        <f>IF(Data!F4091="failed",Data!N4091,"")</f>
        <v>8</v>
      </c>
    </row>
    <row r="1509" spans="1:5" x14ac:dyDescent="0.25">
      <c r="A1509" s="16">
        <f>IF(Data!F2988="successful",Data!A2988,"")</f>
        <v>2986</v>
      </c>
      <c r="B1509" s="16">
        <f>IF(Data!F2988="successful",Data!N2988,"")</f>
        <v>56</v>
      </c>
      <c r="D1509" s="16">
        <f>IF(Data!F4092="failed",Data!A4092,"")</f>
        <v>4090</v>
      </c>
      <c r="E1509" s="16">
        <f>IF(Data!F4092="failed",Data!N4092,"")</f>
        <v>3</v>
      </c>
    </row>
    <row r="1510" spans="1:5" x14ac:dyDescent="0.25">
      <c r="A1510" s="16">
        <f>IF(Data!F2989="successful",Data!A2989,"")</f>
        <v>2987</v>
      </c>
      <c r="B1510" s="16">
        <f>IF(Data!F2989="successful",Data!N2989,"")</f>
        <v>265</v>
      </c>
      <c r="D1510" s="16">
        <f>IF(Data!F4093="failed",Data!A4093,"")</f>
        <v>4091</v>
      </c>
      <c r="E1510" s="16">
        <f>IF(Data!F4093="failed",Data!N4093,"")</f>
        <v>8</v>
      </c>
    </row>
    <row r="1511" spans="1:5" x14ac:dyDescent="0.25">
      <c r="A1511" s="16">
        <f>IF(Data!F2990="successful",Data!A2990,"")</f>
        <v>2988</v>
      </c>
      <c r="B1511" s="16">
        <f>IF(Data!F2990="successful",Data!N2990,"")</f>
        <v>28</v>
      </c>
      <c r="D1511" s="16">
        <f>IF(Data!F4094="failed",Data!A4094,"")</f>
        <v>4092</v>
      </c>
      <c r="E1511" s="16">
        <f>IF(Data!F4094="failed",Data!N4094,"")</f>
        <v>1</v>
      </c>
    </row>
    <row r="1512" spans="1:5" x14ac:dyDescent="0.25">
      <c r="A1512" s="16">
        <f>IF(Data!F2991="successful",Data!A2991,"")</f>
        <v>2989</v>
      </c>
      <c r="B1512" s="16">
        <f>IF(Data!F2991="successful",Data!N2991,"")</f>
        <v>364</v>
      </c>
      <c r="D1512" s="16">
        <f>IF(Data!F4095="failed",Data!A4095,"")</f>
        <v>4093</v>
      </c>
      <c r="E1512" s="16">
        <f>IF(Data!F4095="failed",Data!N4095,"")</f>
        <v>4</v>
      </c>
    </row>
    <row r="1513" spans="1:5" x14ac:dyDescent="0.25">
      <c r="A1513" s="16">
        <f>IF(Data!F2992="successful",Data!A2992,"")</f>
        <v>2990</v>
      </c>
      <c r="B1513" s="16">
        <f>IF(Data!F2992="successful",Data!N2992,"")</f>
        <v>27</v>
      </c>
      <c r="D1513" s="16">
        <f>IF(Data!F4096="failed",Data!A4096,"")</f>
        <v>4094</v>
      </c>
      <c r="E1513" s="16">
        <f>IF(Data!F4096="failed",Data!N4096,"")</f>
        <v>8</v>
      </c>
    </row>
    <row r="1514" spans="1:5" x14ac:dyDescent="0.25">
      <c r="A1514" s="16">
        <f>IF(Data!F2993="successful",Data!A2993,"")</f>
        <v>2991</v>
      </c>
      <c r="B1514" s="16">
        <f>IF(Data!F2993="successful",Data!N2993,"")</f>
        <v>93</v>
      </c>
      <c r="D1514" s="16">
        <f>IF(Data!F4097="failed",Data!A4097,"")</f>
        <v>4095</v>
      </c>
      <c r="E1514" s="16">
        <f>IF(Data!F4097="failed",Data!N4097,"")</f>
        <v>1</v>
      </c>
    </row>
    <row r="1515" spans="1:5" x14ac:dyDescent="0.25">
      <c r="A1515" s="16">
        <f>IF(Data!F2994="successful",Data!A2994,"")</f>
        <v>2992</v>
      </c>
      <c r="B1515" s="16">
        <f>IF(Data!F2994="successful",Data!N2994,"")</f>
        <v>64</v>
      </c>
      <c r="D1515" s="16">
        <f>IF(Data!F4098="failed",Data!A4098,"")</f>
        <v>4096</v>
      </c>
      <c r="E1515" s="16">
        <f>IF(Data!F4098="failed",Data!N4098,"")</f>
        <v>5</v>
      </c>
    </row>
    <row r="1516" spans="1:5" x14ac:dyDescent="0.25">
      <c r="A1516" s="16">
        <f>IF(Data!F2995="successful",Data!A2995,"")</f>
        <v>2993</v>
      </c>
      <c r="B1516" s="16">
        <f>IF(Data!F2995="successful",Data!N2995,"")</f>
        <v>22</v>
      </c>
      <c r="D1516" s="16">
        <f>IF(Data!F4099="failed",Data!A4099,"")</f>
        <v>4097</v>
      </c>
      <c r="E1516" s="16">
        <f>IF(Data!F4099="failed",Data!N4099,"")</f>
        <v>0</v>
      </c>
    </row>
    <row r="1517" spans="1:5" x14ac:dyDescent="0.25">
      <c r="A1517" s="16">
        <f>IF(Data!F2996="successful",Data!A2996,"")</f>
        <v>2994</v>
      </c>
      <c r="B1517" s="16">
        <f>IF(Data!F2996="successful",Data!N2996,"")</f>
        <v>59</v>
      </c>
      <c r="D1517" s="16">
        <f>IF(Data!F4100="failed",Data!A4100,"")</f>
        <v>4098</v>
      </c>
      <c r="E1517" s="16">
        <f>IF(Data!F4100="failed",Data!N4100,"")</f>
        <v>0</v>
      </c>
    </row>
    <row r="1518" spans="1:5" x14ac:dyDescent="0.25">
      <c r="A1518" s="16">
        <f>IF(Data!F2997="successful",Data!A2997,"")</f>
        <v>2995</v>
      </c>
      <c r="B1518" s="16">
        <f>IF(Data!F2997="successful",Data!N2997,"")</f>
        <v>249</v>
      </c>
      <c r="D1518" s="16">
        <f>IF(Data!F4101="failed",Data!A4101,"")</f>
        <v>4099</v>
      </c>
      <c r="E1518" s="16">
        <f>IF(Data!F4101="failed",Data!N4101,"")</f>
        <v>1</v>
      </c>
    </row>
    <row r="1519" spans="1:5" x14ac:dyDescent="0.25">
      <c r="A1519" s="16">
        <f>IF(Data!F2998="successful",Data!A2998,"")</f>
        <v>2996</v>
      </c>
      <c r="B1519" s="16">
        <f>IF(Data!F2998="successful",Data!N2998,"")</f>
        <v>392</v>
      </c>
      <c r="D1519" s="16">
        <f>IF(Data!F4102="failed",Data!A4102,"")</f>
        <v>4100</v>
      </c>
      <c r="E1519" s="16">
        <f>IF(Data!F4102="failed",Data!N4102,"")</f>
        <v>0</v>
      </c>
    </row>
    <row r="1520" spans="1:5" x14ac:dyDescent="0.25">
      <c r="A1520" s="16">
        <f>IF(Data!F2999="successful",Data!A2999,"")</f>
        <v>2997</v>
      </c>
      <c r="B1520" s="16">
        <f>IF(Data!F2999="successful",Data!N2999,"")</f>
        <v>115</v>
      </c>
      <c r="D1520" s="16">
        <f>IF(Data!F4103="failed",Data!A4103,"")</f>
        <v>4101</v>
      </c>
      <c r="E1520" s="16">
        <f>IF(Data!F4103="failed",Data!N4103,"")</f>
        <v>0</v>
      </c>
    </row>
    <row r="1521" spans="1:5" x14ac:dyDescent="0.25">
      <c r="A1521" s="16">
        <f>IF(Data!F3000="successful",Data!A3000,"")</f>
        <v>2998</v>
      </c>
      <c r="B1521" s="16">
        <f>IF(Data!F3000="successful",Data!N3000,"")</f>
        <v>433</v>
      </c>
      <c r="D1521" s="16">
        <f>IF(Data!F4104="failed",Data!A4104,"")</f>
        <v>4102</v>
      </c>
      <c r="E1521" s="16">
        <f>IF(Data!F4104="failed",Data!N4104,"")</f>
        <v>6</v>
      </c>
    </row>
    <row r="1522" spans="1:5" x14ac:dyDescent="0.25">
      <c r="A1522" s="16">
        <f>IF(Data!F3001="successful",Data!A3001,"")</f>
        <v>2999</v>
      </c>
      <c r="B1522" s="16">
        <f>IF(Data!F3001="successful",Data!N3001,"")</f>
        <v>20</v>
      </c>
      <c r="D1522" s="16">
        <f>IF(Data!F4105="failed",Data!A4105,"")</f>
        <v>4103</v>
      </c>
      <c r="E1522" s="16">
        <f>IF(Data!F4105="failed",Data!N4105,"")</f>
        <v>6</v>
      </c>
    </row>
    <row r="1523" spans="1:5" x14ac:dyDescent="0.25">
      <c r="A1523" s="16">
        <f>IF(Data!F3002="successful",Data!A3002,"")</f>
        <v>3000</v>
      </c>
      <c r="B1523" s="16">
        <f>IF(Data!F3002="successful",Data!N3002,"")</f>
        <v>8</v>
      </c>
      <c r="D1523" s="16">
        <f>IF(Data!F4106="failed",Data!A4106,"")</f>
        <v>4104</v>
      </c>
      <c r="E1523" s="16">
        <f>IF(Data!F4106="failed",Data!N4106,"")</f>
        <v>14</v>
      </c>
    </row>
    <row r="1524" spans="1:5" x14ac:dyDescent="0.25">
      <c r="A1524" s="16">
        <f>IF(Data!F3003="successful",Data!A3003,"")</f>
        <v>3001</v>
      </c>
      <c r="B1524" s="16">
        <f>IF(Data!F3003="successful",Data!N3003,"")</f>
        <v>175</v>
      </c>
      <c r="D1524" s="16">
        <f>IF(Data!F4107="failed",Data!A4107,"")</f>
        <v>4105</v>
      </c>
      <c r="E1524" s="16">
        <f>IF(Data!F4107="failed",Data!N4107,"")</f>
        <v>6</v>
      </c>
    </row>
    <row r="1525" spans="1:5" x14ac:dyDescent="0.25">
      <c r="A1525" s="16">
        <f>IF(Data!F3004="successful",Data!A3004,"")</f>
        <v>3002</v>
      </c>
      <c r="B1525" s="16">
        <f>IF(Data!F3004="successful",Data!N3004,"")</f>
        <v>104</v>
      </c>
      <c r="D1525" s="16">
        <f>IF(Data!F4108="failed",Data!A4108,"")</f>
        <v>4106</v>
      </c>
      <c r="E1525" s="16">
        <f>IF(Data!F4108="failed",Data!N4108,"")</f>
        <v>33</v>
      </c>
    </row>
    <row r="1526" spans="1:5" x14ac:dyDescent="0.25">
      <c r="A1526" s="16">
        <f>IF(Data!F3005="successful",Data!A3005,"")</f>
        <v>3003</v>
      </c>
      <c r="B1526" s="16">
        <f>IF(Data!F3005="successful",Data!N3005,"")</f>
        <v>17</v>
      </c>
      <c r="D1526" s="16">
        <f>IF(Data!F4109="failed",Data!A4109,"")</f>
        <v>4107</v>
      </c>
      <c r="E1526" s="16">
        <f>IF(Data!F4109="failed",Data!N4109,"")</f>
        <v>4</v>
      </c>
    </row>
    <row r="1527" spans="1:5" x14ac:dyDescent="0.25">
      <c r="A1527" s="16">
        <f>IF(Data!F3006="successful",Data!A3006,"")</f>
        <v>3004</v>
      </c>
      <c r="B1527" s="16">
        <f>IF(Data!F3006="successful",Data!N3006,"")</f>
        <v>277</v>
      </c>
      <c r="D1527" s="16">
        <f>IF(Data!F4110="failed",Data!A4110,"")</f>
        <v>4108</v>
      </c>
      <c r="E1527" s="16">
        <f>IF(Data!F4110="failed",Data!N4110,"")</f>
        <v>1</v>
      </c>
    </row>
    <row r="1528" spans="1:5" x14ac:dyDescent="0.25">
      <c r="A1528" s="16">
        <f>IF(Data!F3007="successful",Data!A3007,"")</f>
        <v>3005</v>
      </c>
      <c r="B1528" s="16">
        <f>IF(Data!F3007="successful",Data!N3007,"")</f>
        <v>118</v>
      </c>
      <c r="D1528" s="16">
        <f>IF(Data!F4111="failed",Data!A4111,"")</f>
        <v>4109</v>
      </c>
      <c r="E1528" s="16">
        <f>IF(Data!F4111="failed",Data!N4111,"")</f>
        <v>0</v>
      </c>
    </row>
    <row r="1529" spans="1:5" x14ac:dyDescent="0.25">
      <c r="A1529" s="16">
        <f>IF(Data!F3008="successful",Data!A3008,"")</f>
        <v>3006</v>
      </c>
      <c r="B1529" s="16">
        <f>IF(Data!F3008="successful",Data!N3008,"")</f>
        <v>97</v>
      </c>
      <c r="D1529" s="16">
        <f>IF(Data!F4112="failed",Data!A4112,"")</f>
        <v>4110</v>
      </c>
      <c r="E1529" s="16">
        <f>IF(Data!F4112="failed",Data!N4112,"")</f>
        <v>6</v>
      </c>
    </row>
    <row r="1530" spans="1:5" x14ac:dyDescent="0.25">
      <c r="A1530" s="16">
        <f>IF(Data!F3009="successful",Data!A3009,"")</f>
        <v>3007</v>
      </c>
      <c r="B1530" s="16">
        <f>IF(Data!F3009="successful",Data!N3009,"")</f>
        <v>20</v>
      </c>
      <c r="D1530" s="16">
        <f>IF(Data!F4113="failed",Data!A4113,"")</f>
        <v>4111</v>
      </c>
      <c r="E1530" s="16">
        <f>IF(Data!F4113="failed",Data!N4113,"")</f>
        <v>6</v>
      </c>
    </row>
    <row r="1531" spans="1:5" x14ac:dyDescent="0.25">
      <c r="A1531" s="16">
        <f>IF(Data!F3010="successful",Data!A3010,"")</f>
        <v>3008</v>
      </c>
      <c r="B1531" s="16">
        <f>IF(Data!F3010="successful",Data!N3010,"")</f>
        <v>26</v>
      </c>
      <c r="D1531" s="16">
        <f>IF(Data!F4114="failed",Data!A4114,"")</f>
        <v>4112</v>
      </c>
      <c r="E1531" s="16">
        <f>IF(Data!F4114="failed",Data!N4114,"")</f>
        <v>1</v>
      </c>
    </row>
    <row r="1532" spans="1:5" x14ac:dyDescent="0.25">
      <c r="A1532" s="16">
        <f>IF(Data!F3011="successful",Data!A3011,"")</f>
        <v>3009</v>
      </c>
      <c r="B1532" s="16">
        <f>IF(Data!F3011="successful",Data!N3011,"")</f>
        <v>128</v>
      </c>
      <c r="D1532" s="16" t="str">
        <f>IF(Data!F2="failed",Data!A2,"")</f>
        <v/>
      </c>
      <c r="E1532" s="16" t="str">
        <f>IF(Data!F2="failed",Data!N2,"")</f>
        <v/>
      </c>
    </row>
    <row r="1533" spans="1:5" x14ac:dyDescent="0.25">
      <c r="A1533" s="16">
        <f>IF(Data!F3012="successful",Data!A3012,"")</f>
        <v>3010</v>
      </c>
      <c r="B1533" s="16">
        <f>IF(Data!F3012="successful",Data!N3012,"")</f>
        <v>15</v>
      </c>
      <c r="D1533" s="16" t="str">
        <f>IF(Data!F3="failed",Data!A3,"")</f>
        <v/>
      </c>
      <c r="E1533" s="16" t="str">
        <f>IF(Data!F3="failed",Data!N3,"")</f>
        <v/>
      </c>
    </row>
    <row r="1534" spans="1:5" x14ac:dyDescent="0.25">
      <c r="A1534" s="16">
        <f>IF(Data!F3013="successful",Data!A3013,"")</f>
        <v>3011</v>
      </c>
      <c r="B1534" s="16">
        <f>IF(Data!F3013="successful",Data!N3013,"")</f>
        <v>25</v>
      </c>
      <c r="D1534" s="16" t="str">
        <f>IF(Data!F4="failed",Data!A4,"")</f>
        <v/>
      </c>
      <c r="E1534" s="16" t="str">
        <f>IF(Data!F4="failed",Data!N4,"")</f>
        <v/>
      </c>
    </row>
    <row r="1535" spans="1:5" x14ac:dyDescent="0.25">
      <c r="A1535" s="16">
        <f>IF(Data!F3014="successful",Data!A3014,"")</f>
        <v>3012</v>
      </c>
      <c r="B1535" s="16">
        <f>IF(Data!F3014="successful",Data!N3014,"")</f>
        <v>55</v>
      </c>
      <c r="D1535" s="16" t="str">
        <f>IF(Data!F5="failed",Data!A5,"")</f>
        <v/>
      </c>
      <c r="E1535" s="16" t="str">
        <f>IF(Data!F5="failed",Data!N5,"")</f>
        <v/>
      </c>
    </row>
    <row r="1536" spans="1:5" x14ac:dyDescent="0.25">
      <c r="A1536" s="16">
        <f>IF(Data!F3015="successful",Data!A3015,"")</f>
        <v>3013</v>
      </c>
      <c r="B1536" s="16">
        <f>IF(Data!F3015="successful",Data!N3015,"")</f>
        <v>107</v>
      </c>
      <c r="D1536" s="16" t="str">
        <f>IF(Data!F6="failed",Data!A6,"")</f>
        <v/>
      </c>
      <c r="E1536" s="16" t="str">
        <f>IF(Data!F6="failed",Data!N6,"")</f>
        <v/>
      </c>
    </row>
    <row r="1537" spans="1:5" x14ac:dyDescent="0.25">
      <c r="A1537" s="16">
        <f>IF(Data!F3016="successful",Data!A3016,"")</f>
        <v>3014</v>
      </c>
      <c r="B1537" s="16">
        <f>IF(Data!F3016="successful",Data!N3016,"")</f>
        <v>557</v>
      </c>
      <c r="D1537" s="16" t="str">
        <f>IF(Data!F7="failed",Data!A7,"")</f>
        <v/>
      </c>
      <c r="E1537" s="16" t="str">
        <f>IF(Data!F7="failed",Data!N7,"")</f>
        <v/>
      </c>
    </row>
    <row r="1538" spans="1:5" x14ac:dyDescent="0.25">
      <c r="A1538" s="16">
        <f>IF(Data!F3017="successful",Data!A3017,"")</f>
        <v>3015</v>
      </c>
      <c r="B1538" s="16">
        <f>IF(Data!F3017="successful",Data!N3017,"")</f>
        <v>40</v>
      </c>
      <c r="D1538" s="16" t="str">
        <f>IF(Data!F8="failed",Data!A8,"")</f>
        <v/>
      </c>
      <c r="E1538" s="16" t="str">
        <f>IF(Data!F8="failed",Data!N8,"")</f>
        <v/>
      </c>
    </row>
    <row r="1539" spans="1:5" x14ac:dyDescent="0.25">
      <c r="A1539" s="16">
        <f>IF(Data!F3018="successful",Data!A3018,"")</f>
        <v>3016</v>
      </c>
      <c r="B1539" s="16">
        <f>IF(Data!F3018="successful",Data!N3018,"")</f>
        <v>36</v>
      </c>
      <c r="D1539" s="16" t="str">
        <f>IF(Data!F9="failed",Data!A9,"")</f>
        <v/>
      </c>
      <c r="E1539" s="16" t="str">
        <f>IF(Data!F9="failed",Data!N9,"")</f>
        <v/>
      </c>
    </row>
    <row r="1540" spans="1:5" x14ac:dyDescent="0.25">
      <c r="A1540" s="16">
        <f>IF(Data!F3019="successful",Data!A3019,"")</f>
        <v>3017</v>
      </c>
      <c r="B1540" s="16">
        <f>IF(Data!F3019="successful",Data!N3019,"")</f>
        <v>159</v>
      </c>
      <c r="D1540" s="16" t="str">
        <f>IF(Data!F10="failed",Data!A10,"")</f>
        <v/>
      </c>
      <c r="E1540" s="16" t="str">
        <f>IF(Data!F10="failed",Data!N10,"")</f>
        <v/>
      </c>
    </row>
    <row r="1541" spans="1:5" x14ac:dyDescent="0.25">
      <c r="A1541" s="16">
        <f>IF(Data!F3020="successful",Data!A3020,"")</f>
        <v>3018</v>
      </c>
      <c r="B1541" s="16">
        <f>IF(Data!F3020="successful",Data!N3020,"")</f>
        <v>41</v>
      </c>
      <c r="D1541" s="16" t="str">
        <f>IF(Data!F11="failed",Data!A11,"")</f>
        <v/>
      </c>
      <c r="E1541" s="16" t="str">
        <f>IF(Data!F11="failed",Data!N11,"")</f>
        <v/>
      </c>
    </row>
    <row r="1542" spans="1:5" x14ac:dyDescent="0.25">
      <c r="A1542" s="16">
        <f>IF(Data!F3021="successful",Data!A3021,"")</f>
        <v>3019</v>
      </c>
      <c r="B1542" s="16">
        <f>IF(Data!F3021="successful",Data!N3021,"")</f>
        <v>226</v>
      </c>
      <c r="D1542" s="16" t="str">
        <f>IF(Data!F12="failed",Data!A12,"")</f>
        <v/>
      </c>
      <c r="E1542" s="16" t="str">
        <f>IF(Data!F12="failed",Data!N12,"")</f>
        <v/>
      </c>
    </row>
    <row r="1543" spans="1:5" x14ac:dyDescent="0.25">
      <c r="A1543" s="16">
        <f>IF(Data!F3022="successful",Data!A3022,"")</f>
        <v>3020</v>
      </c>
      <c r="B1543" s="16">
        <f>IF(Data!F3022="successful",Data!N3022,"")</f>
        <v>30</v>
      </c>
      <c r="D1543" s="16" t="str">
        <f>IF(Data!F13="failed",Data!A13,"")</f>
        <v/>
      </c>
      <c r="E1543" s="16" t="str">
        <f>IF(Data!F13="failed",Data!N13,"")</f>
        <v/>
      </c>
    </row>
    <row r="1544" spans="1:5" x14ac:dyDescent="0.25">
      <c r="A1544" s="16">
        <f>IF(Data!F3023="successful",Data!A3023,"")</f>
        <v>3021</v>
      </c>
      <c r="B1544" s="16">
        <f>IF(Data!F3023="successful",Data!N3023,"")</f>
        <v>103</v>
      </c>
      <c r="D1544" s="16" t="str">
        <f>IF(Data!F14="failed",Data!A14,"")</f>
        <v/>
      </c>
      <c r="E1544" s="16" t="str">
        <f>IF(Data!F14="failed",Data!N14,"")</f>
        <v/>
      </c>
    </row>
    <row r="1545" spans="1:5" x14ac:dyDescent="0.25">
      <c r="A1545" s="16">
        <f>IF(Data!F3024="successful",Data!A3024,"")</f>
        <v>3022</v>
      </c>
      <c r="B1545" s="16">
        <f>IF(Data!F3024="successful",Data!N3024,"")</f>
        <v>62</v>
      </c>
      <c r="D1545" s="16" t="str">
        <f>IF(Data!F15="failed",Data!A15,"")</f>
        <v/>
      </c>
      <c r="E1545" s="16" t="str">
        <f>IF(Data!F15="failed",Data!N15,"")</f>
        <v/>
      </c>
    </row>
    <row r="1546" spans="1:5" x14ac:dyDescent="0.25">
      <c r="A1546" s="16">
        <f>IF(Data!F3025="successful",Data!A3025,"")</f>
        <v>3023</v>
      </c>
      <c r="B1546" s="16">
        <f>IF(Data!F3025="successful",Data!N3025,"")</f>
        <v>6</v>
      </c>
      <c r="D1546" s="16" t="str">
        <f>IF(Data!F16="failed",Data!A16,"")</f>
        <v/>
      </c>
      <c r="E1546" s="16" t="str">
        <f>IF(Data!F16="failed",Data!N16,"")</f>
        <v/>
      </c>
    </row>
    <row r="1547" spans="1:5" x14ac:dyDescent="0.25">
      <c r="A1547" s="16">
        <f>IF(Data!F3026="successful",Data!A3026,"")</f>
        <v>3024</v>
      </c>
      <c r="B1547" s="16">
        <f>IF(Data!F3026="successful",Data!N3026,"")</f>
        <v>182</v>
      </c>
      <c r="D1547" s="16" t="str">
        <f>IF(Data!F17="failed",Data!A17,"")</f>
        <v/>
      </c>
      <c r="E1547" s="16" t="str">
        <f>IF(Data!F17="failed",Data!N17,"")</f>
        <v/>
      </c>
    </row>
    <row r="1548" spans="1:5" x14ac:dyDescent="0.25">
      <c r="A1548" s="16">
        <f>IF(Data!F3027="successful",Data!A3027,"")</f>
        <v>3025</v>
      </c>
      <c r="B1548" s="16">
        <f>IF(Data!F3027="successful",Data!N3027,"")</f>
        <v>145</v>
      </c>
      <c r="D1548" s="16" t="str">
        <f>IF(Data!F18="failed",Data!A18,"")</f>
        <v/>
      </c>
      <c r="E1548" s="16" t="str">
        <f>IF(Data!F18="failed",Data!N18,"")</f>
        <v/>
      </c>
    </row>
    <row r="1549" spans="1:5" x14ac:dyDescent="0.25">
      <c r="A1549" s="16">
        <f>IF(Data!F3028="successful",Data!A3028,"")</f>
        <v>3026</v>
      </c>
      <c r="B1549" s="16">
        <f>IF(Data!F3028="successful",Data!N3028,"")</f>
        <v>25</v>
      </c>
      <c r="D1549" s="16" t="str">
        <f>IF(Data!F19="failed",Data!A19,"")</f>
        <v/>
      </c>
      <c r="E1549" s="16" t="str">
        <f>IF(Data!F19="failed",Data!N19,"")</f>
        <v/>
      </c>
    </row>
    <row r="1550" spans="1:5" x14ac:dyDescent="0.25">
      <c r="A1550" s="16">
        <f>IF(Data!F3029="successful",Data!A3029,"")</f>
        <v>3027</v>
      </c>
      <c r="B1550" s="16">
        <f>IF(Data!F3029="successful",Data!N3029,"")</f>
        <v>320</v>
      </c>
      <c r="D1550" s="16" t="str">
        <f>IF(Data!F20="failed",Data!A20,"")</f>
        <v/>
      </c>
      <c r="E1550" s="16" t="str">
        <f>IF(Data!F20="failed",Data!N20,"")</f>
        <v/>
      </c>
    </row>
    <row r="1551" spans="1:5" x14ac:dyDescent="0.25">
      <c r="A1551" s="16">
        <f>IF(Data!F3030="successful",Data!A3030,"")</f>
        <v>3028</v>
      </c>
      <c r="B1551" s="16">
        <f>IF(Data!F3030="successful",Data!N3030,"")</f>
        <v>99</v>
      </c>
      <c r="D1551" s="16" t="str">
        <f>IF(Data!F21="failed",Data!A21,"")</f>
        <v/>
      </c>
      <c r="E1551" s="16" t="str">
        <f>IF(Data!F21="failed",Data!N21,"")</f>
        <v/>
      </c>
    </row>
    <row r="1552" spans="1:5" x14ac:dyDescent="0.25">
      <c r="A1552" s="16">
        <f>IF(Data!F3031="successful",Data!A3031,"")</f>
        <v>3029</v>
      </c>
      <c r="B1552" s="16">
        <f>IF(Data!F3031="successful",Data!N3031,"")</f>
        <v>348</v>
      </c>
      <c r="D1552" s="16" t="str">
        <f>IF(Data!F22="failed",Data!A22,"")</f>
        <v/>
      </c>
      <c r="E1552" s="16" t="str">
        <f>IF(Data!F22="failed",Data!N22,"")</f>
        <v/>
      </c>
    </row>
    <row r="1553" spans="1:5" x14ac:dyDescent="0.25">
      <c r="A1553" s="16">
        <f>IF(Data!F3032="successful",Data!A3032,"")</f>
        <v>3030</v>
      </c>
      <c r="B1553" s="16">
        <f>IF(Data!F3032="successful",Data!N3032,"")</f>
        <v>41</v>
      </c>
      <c r="D1553" s="16" t="str">
        <f>IF(Data!F23="failed",Data!A23,"")</f>
        <v/>
      </c>
      <c r="E1553" s="16" t="str">
        <f>IF(Data!F23="failed",Data!N23,"")</f>
        <v/>
      </c>
    </row>
    <row r="1554" spans="1:5" x14ac:dyDescent="0.25">
      <c r="A1554" s="16">
        <f>IF(Data!F3033="successful",Data!A3033,"")</f>
        <v>3031</v>
      </c>
      <c r="B1554" s="16">
        <f>IF(Data!F3033="successful",Data!N3033,"")</f>
        <v>29</v>
      </c>
      <c r="D1554" s="16" t="str">
        <f>IF(Data!F24="failed",Data!A24,"")</f>
        <v/>
      </c>
      <c r="E1554" s="16" t="str">
        <f>IF(Data!F24="failed",Data!N24,"")</f>
        <v/>
      </c>
    </row>
    <row r="1555" spans="1:5" x14ac:dyDescent="0.25">
      <c r="A1555" s="16">
        <f>IF(Data!F3034="successful",Data!A3034,"")</f>
        <v>3032</v>
      </c>
      <c r="B1555" s="16">
        <f>IF(Data!F3034="successful",Data!N3034,"")</f>
        <v>25</v>
      </c>
      <c r="D1555" s="16" t="str">
        <f>IF(Data!F25="failed",Data!A25,"")</f>
        <v/>
      </c>
      <c r="E1555" s="16" t="str">
        <f>IF(Data!F25="failed",Data!N25,"")</f>
        <v/>
      </c>
    </row>
    <row r="1556" spans="1:5" x14ac:dyDescent="0.25">
      <c r="A1556" s="16">
        <f>IF(Data!F3035="successful",Data!A3035,"")</f>
        <v>3033</v>
      </c>
      <c r="B1556" s="16">
        <f>IF(Data!F3035="successful",Data!N3035,"")</f>
        <v>23</v>
      </c>
      <c r="D1556" s="16" t="str">
        <f>IF(Data!F26="failed",Data!A26,"")</f>
        <v/>
      </c>
      <c r="E1556" s="16" t="str">
        <f>IF(Data!F26="failed",Data!N26,"")</f>
        <v/>
      </c>
    </row>
    <row r="1557" spans="1:5" x14ac:dyDescent="0.25">
      <c r="A1557" s="16">
        <f>IF(Data!F3036="successful",Data!A3036,"")</f>
        <v>3034</v>
      </c>
      <c r="B1557" s="16">
        <f>IF(Data!F3036="successful",Data!N3036,"")</f>
        <v>1260</v>
      </c>
      <c r="D1557" s="16" t="str">
        <f>IF(Data!F27="failed",Data!A27,"")</f>
        <v/>
      </c>
      <c r="E1557" s="16" t="str">
        <f>IF(Data!F27="failed",Data!N27,"")</f>
        <v/>
      </c>
    </row>
    <row r="1558" spans="1:5" x14ac:dyDescent="0.25">
      <c r="A1558" s="16">
        <f>IF(Data!F3037="successful",Data!A3037,"")</f>
        <v>3035</v>
      </c>
      <c r="B1558" s="16">
        <f>IF(Data!F3037="successful",Data!N3037,"")</f>
        <v>307</v>
      </c>
      <c r="D1558" s="16" t="str">
        <f>IF(Data!F28="failed",Data!A28,"")</f>
        <v/>
      </c>
      <c r="E1558" s="16" t="str">
        <f>IF(Data!F28="failed",Data!N28,"")</f>
        <v/>
      </c>
    </row>
    <row r="1559" spans="1:5" x14ac:dyDescent="0.25">
      <c r="A1559" s="16">
        <f>IF(Data!F3038="successful",Data!A3038,"")</f>
        <v>3036</v>
      </c>
      <c r="B1559" s="16">
        <f>IF(Data!F3038="successful",Data!N3038,"")</f>
        <v>329</v>
      </c>
      <c r="D1559" s="16" t="str">
        <f>IF(Data!F29="failed",Data!A29,"")</f>
        <v/>
      </c>
      <c r="E1559" s="16" t="str">
        <f>IF(Data!F29="failed",Data!N29,"")</f>
        <v/>
      </c>
    </row>
    <row r="1560" spans="1:5" x14ac:dyDescent="0.25">
      <c r="A1560" s="16">
        <f>IF(Data!F3039="successful",Data!A3039,"")</f>
        <v>3037</v>
      </c>
      <c r="B1560" s="16">
        <f>IF(Data!F3039="successful",Data!N3039,"")</f>
        <v>32</v>
      </c>
      <c r="D1560" s="16" t="str">
        <f>IF(Data!F30="failed",Data!A30,"")</f>
        <v/>
      </c>
      <c r="E1560" s="16" t="str">
        <f>IF(Data!F30="failed",Data!N30,"")</f>
        <v/>
      </c>
    </row>
    <row r="1561" spans="1:5" x14ac:dyDescent="0.25">
      <c r="A1561" s="16">
        <f>IF(Data!F3040="successful",Data!A3040,"")</f>
        <v>3038</v>
      </c>
      <c r="B1561" s="16">
        <f>IF(Data!F3040="successful",Data!N3040,"")</f>
        <v>27</v>
      </c>
      <c r="D1561" s="16" t="str">
        <f>IF(Data!F31="failed",Data!A31,"")</f>
        <v/>
      </c>
      <c r="E1561" s="16" t="str">
        <f>IF(Data!F31="failed",Data!N31,"")</f>
        <v/>
      </c>
    </row>
    <row r="1562" spans="1:5" x14ac:dyDescent="0.25">
      <c r="A1562" s="16">
        <f>IF(Data!F3041="successful",Data!A3041,"")</f>
        <v>3039</v>
      </c>
      <c r="B1562" s="16">
        <f>IF(Data!F3041="successful",Data!N3041,"")</f>
        <v>236</v>
      </c>
      <c r="D1562" s="16" t="str">
        <f>IF(Data!F32="failed",Data!A32,"")</f>
        <v/>
      </c>
      <c r="E1562" s="16" t="str">
        <f>IF(Data!F32="failed",Data!N32,"")</f>
        <v/>
      </c>
    </row>
    <row r="1563" spans="1:5" x14ac:dyDescent="0.25">
      <c r="A1563" s="16">
        <f>IF(Data!F3042="successful",Data!A3042,"")</f>
        <v>3040</v>
      </c>
      <c r="B1563" s="16">
        <f>IF(Data!F3042="successful",Data!N3042,"")</f>
        <v>42</v>
      </c>
      <c r="D1563" s="16" t="str">
        <f>IF(Data!F33="failed",Data!A33,"")</f>
        <v/>
      </c>
      <c r="E1563" s="16" t="str">
        <f>IF(Data!F33="failed",Data!N33,"")</f>
        <v/>
      </c>
    </row>
    <row r="1564" spans="1:5" x14ac:dyDescent="0.25">
      <c r="A1564" s="16">
        <f>IF(Data!F3043="successful",Data!A3043,"")</f>
        <v>3041</v>
      </c>
      <c r="B1564" s="16">
        <f>IF(Data!F3043="successful",Data!N3043,"")</f>
        <v>95</v>
      </c>
      <c r="D1564" s="16" t="str">
        <f>IF(Data!F34="failed",Data!A34,"")</f>
        <v/>
      </c>
      <c r="E1564" s="16" t="str">
        <f>IF(Data!F34="failed",Data!N34,"")</f>
        <v/>
      </c>
    </row>
    <row r="1565" spans="1:5" x14ac:dyDescent="0.25">
      <c r="A1565" s="16">
        <f>IF(Data!F3044="successful",Data!A3044,"")</f>
        <v>3042</v>
      </c>
      <c r="B1565" s="16">
        <f>IF(Data!F3044="successful",Data!N3044,"")</f>
        <v>37</v>
      </c>
      <c r="D1565" s="16" t="str">
        <f>IF(Data!F35="failed",Data!A35,"")</f>
        <v/>
      </c>
      <c r="E1565" s="16" t="str">
        <f>IF(Data!F35="failed",Data!N35,"")</f>
        <v/>
      </c>
    </row>
    <row r="1566" spans="1:5" x14ac:dyDescent="0.25">
      <c r="A1566" s="16">
        <f>IF(Data!F3045="successful",Data!A3045,"")</f>
        <v>3043</v>
      </c>
      <c r="B1566" s="16">
        <f>IF(Data!F3045="successful",Data!N3045,"")</f>
        <v>128</v>
      </c>
      <c r="D1566" s="16" t="str">
        <f>IF(Data!F36="failed",Data!A36,"")</f>
        <v/>
      </c>
      <c r="E1566" s="16" t="str">
        <f>IF(Data!F36="failed",Data!N36,"")</f>
        <v/>
      </c>
    </row>
    <row r="1567" spans="1:5" x14ac:dyDescent="0.25">
      <c r="A1567" s="16">
        <f>IF(Data!F3046="successful",Data!A3046,"")</f>
        <v>3044</v>
      </c>
      <c r="B1567" s="16">
        <f>IF(Data!F3046="successful",Data!N3046,"")</f>
        <v>156</v>
      </c>
      <c r="D1567" s="16" t="str">
        <f>IF(Data!F37="failed",Data!A37,"")</f>
        <v/>
      </c>
      <c r="E1567" s="16" t="str">
        <f>IF(Data!F37="failed",Data!N37,"")</f>
        <v/>
      </c>
    </row>
    <row r="1568" spans="1:5" x14ac:dyDescent="0.25">
      <c r="A1568" s="16">
        <f>IF(Data!F3047="successful",Data!A3047,"")</f>
        <v>3045</v>
      </c>
      <c r="B1568" s="16">
        <f>IF(Data!F3047="successful",Data!N3047,"")</f>
        <v>64</v>
      </c>
      <c r="D1568" s="16" t="str">
        <f>IF(Data!F38="failed",Data!A38,"")</f>
        <v/>
      </c>
      <c r="E1568" s="16" t="str">
        <f>IF(Data!F38="failed",Data!N38,"")</f>
        <v/>
      </c>
    </row>
    <row r="1569" spans="1:5" x14ac:dyDescent="0.25">
      <c r="A1569" s="16">
        <f>IF(Data!F3048="successful",Data!A3048,"")</f>
        <v>3046</v>
      </c>
      <c r="B1569" s="16">
        <f>IF(Data!F3048="successful",Data!N3048,"")</f>
        <v>58</v>
      </c>
      <c r="D1569" s="16" t="str">
        <f>IF(Data!F39="failed",Data!A39,"")</f>
        <v/>
      </c>
      <c r="E1569" s="16" t="str">
        <f>IF(Data!F39="failed",Data!N39,"")</f>
        <v/>
      </c>
    </row>
    <row r="1570" spans="1:5" x14ac:dyDescent="0.25">
      <c r="A1570" s="16">
        <f>IF(Data!F3049="successful",Data!A3049,"")</f>
        <v>3047</v>
      </c>
      <c r="B1570" s="16">
        <f>IF(Data!F3049="successful",Data!N3049,"")</f>
        <v>20</v>
      </c>
      <c r="D1570" s="16" t="str">
        <f>IF(Data!F40="failed",Data!A40,"")</f>
        <v/>
      </c>
      <c r="E1570" s="16" t="str">
        <f>IF(Data!F40="failed",Data!N40,"")</f>
        <v/>
      </c>
    </row>
    <row r="1571" spans="1:5" x14ac:dyDescent="0.25">
      <c r="A1571" s="16">
        <f>IF(Data!F3050="successful",Data!A3050,"")</f>
        <v>3048</v>
      </c>
      <c r="B1571" s="16">
        <f>IF(Data!F3050="successful",Data!N3050,"")</f>
        <v>47</v>
      </c>
      <c r="D1571" s="16" t="str">
        <f>IF(Data!F41="failed",Data!A41,"")</f>
        <v/>
      </c>
      <c r="E1571" s="16" t="str">
        <f>IF(Data!F41="failed",Data!N41,"")</f>
        <v/>
      </c>
    </row>
    <row r="1572" spans="1:5" x14ac:dyDescent="0.25">
      <c r="A1572" s="16">
        <f>IF(Data!F3051="successful",Data!A3051,"")</f>
        <v>3049</v>
      </c>
      <c r="B1572" s="16">
        <f>IF(Data!F3051="successful",Data!N3051,"")</f>
        <v>54</v>
      </c>
      <c r="D1572" s="16" t="str">
        <f>IF(Data!F42="failed",Data!A42,"")</f>
        <v/>
      </c>
      <c r="E1572" s="16" t="str">
        <f>IF(Data!F42="failed",Data!N42,"")</f>
        <v/>
      </c>
    </row>
    <row r="1573" spans="1:5" x14ac:dyDescent="0.25">
      <c r="A1573" s="16">
        <f>IF(Data!F3052="successful",Data!A3052,"")</f>
        <v>3050</v>
      </c>
      <c r="B1573" s="16">
        <f>IF(Data!F3052="successful",Data!N3052,"")</f>
        <v>9</v>
      </c>
      <c r="D1573" s="16" t="str">
        <f>IF(Data!F43="failed",Data!A43,"")</f>
        <v/>
      </c>
      <c r="E1573" s="16" t="str">
        <f>IF(Data!F43="failed",Data!N43,"")</f>
        <v/>
      </c>
    </row>
    <row r="1574" spans="1:5" x14ac:dyDescent="0.25">
      <c r="A1574" s="16">
        <f>IF(Data!F3149="successful",Data!A3149,"")</f>
        <v>3147</v>
      </c>
      <c r="B1574" s="16">
        <f>IF(Data!F3149="successful",Data!N3149,"")</f>
        <v>213</v>
      </c>
      <c r="D1574" s="16" t="str">
        <f>IF(Data!F44="failed",Data!A44,"")</f>
        <v/>
      </c>
      <c r="E1574" s="16" t="str">
        <f>IF(Data!F44="failed",Data!N44,"")</f>
        <v/>
      </c>
    </row>
    <row r="1575" spans="1:5" x14ac:dyDescent="0.25">
      <c r="A1575" s="16">
        <f>IF(Data!F3150="successful",Data!A3150,"")</f>
        <v>3148</v>
      </c>
      <c r="B1575" s="16">
        <f>IF(Data!F3150="successful",Data!N3150,"")</f>
        <v>57</v>
      </c>
      <c r="D1575" s="16" t="str">
        <f>IF(Data!F45="failed",Data!A45,"")</f>
        <v/>
      </c>
      <c r="E1575" s="16" t="str">
        <f>IF(Data!F45="failed",Data!N45,"")</f>
        <v/>
      </c>
    </row>
    <row r="1576" spans="1:5" x14ac:dyDescent="0.25">
      <c r="A1576" s="16">
        <f>IF(Data!F3151="successful",Data!A3151,"")</f>
        <v>3149</v>
      </c>
      <c r="B1576" s="16">
        <f>IF(Data!F3151="successful",Data!N3151,"")</f>
        <v>25</v>
      </c>
      <c r="D1576" s="16" t="str">
        <f>IF(Data!F46="failed",Data!A46,"")</f>
        <v/>
      </c>
      <c r="E1576" s="16" t="str">
        <f>IF(Data!F46="failed",Data!N46,"")</f>
        <v/>
      </c>
    </row>
    <row r="1577" spans="1:5" x14ac:dyDescent="0.25">
      <c r="A1577" s="16">
        <f>IF(Data!F3152="successful",Data!A3152,"")</f>
        <v>3150</v>
      </c>
      <c r="B1577" s="16">
        <f>IF(Data!F3152="successful",Data!N3152,"")</f>
        <v>104</v>
      </c>
      <c r="D1577" s="16" t="str">
        <f>IF(Data!F47="failed",Data!A47,"")</f>
        <v/>
      </c>
      <c r="E1577" s="16" t="str">
        <f>IF(Data!F47="failed",Data!N47,"")</f>
        <v/>
      </c>
    </row>
    <row r="1578" spans="1:5" x14ac:dyDescent="0.25">
      <c r="A1578" s="16">
        <f>IF(Data!F3153="successful",Data!A3153,"")</f>
        <v>3151</v>
      </c>
      <c r="B1578" s="16">
        <f>IF(Data!F3153="successful",Data!N3153,"")</f>
        <v>34</v>
      </c>
      <c r="D1578" s="16" t="str">
        <f>IF(Data!F48="failed",Data!A48,"")</f>
        <v/>
      </c>
      <c r="E1578" s="16" t="str">
        <f>IF(Data!F48="failed",Data!N48,"")</f>
        <v/>
      </c>
    </row>
    <row r="1579" spans="1:5" x14ac:dyDescent="0.25">
      <c r="A1579" s="16">
        <f>IF(Data!F3154="successful",Data!A3154,"")</f>
        <v>3152</v>
      </c>
      <c r="B1579" s="16">
        <f>IF(Data!F3154="successful",Data!N3154,"")</f>
        <v>67</v>
      </c>
      <c r="D1579" s="16" t="str">
        <f>IF(Data!F49="failed",Data!A49,"")</f>
        <v/>
      </c>
      <c r="E1579" s="16" t="str">
        <f>IF(Data!F49="failed",Data!N49,"")</f>
        <v/>
      </c>
    </row>
    <row r="1580" spans="1:5" x14ac:dyDescent="0.25">
      <c r="A1580" s="16">
        <f>IF(Data!F3155="successful",Data!A3155,"")</f>
        <v>3153</v>
      </c>
      <c r="B1580" s="16">
        <f>IF(Data!F3155="successful",Data!N3155,"")</f>
        <v>241</v>
      </c>
      <c r="D1580" s="16" t="str">
        <f>IF(Data!F50="failed",Data!A50,"")</f>
        <v/>
      </c>
      <c r="E1580" s="16" t="str">
        <f>IF(Data!F50="failed",Data!N50,"")</f>
        <v/>
      </c>
    </row>
    <row r="1581" spans="1:5" x14ac:dyDescent="0.25">
      <c r="A1581" s="16">
        <f>IF(Data!F3156="successful",Data!A3156,"")</f>
        <v>3154</v>
      </c>
      <c r="B1581" s="16">
        <f>IF(Data!F3156="successful",Data!N3156,"")</f>
        <v>123</v>
      </c>
      <c r="D1581" s="16" t="str">
        <f>IF(Data!F51="failed",Data!A51,"")</f>
        <v/>
      </c>
      <c r="E1581" s="16" t="str">
        <f>IF(Data!F51="failed",Data!N51,"")</f>
        <v/>
      </c>
    </row>
    <row r="1582" spans="1:5" x14ac:dyDescent="0.25">
      <c r="A1582" s="16">
        <f>IF(Data!F3157="successful",Data!A3157,"")</f>
        <v>3155</v>
      </c>
      <c r="B1582" s="16">
        <f>IF(Data!F3157="successful",Data!N3157,"")</f>
        <v>302</v>
      </c>
      <c r="D1582" s="16" t="str">
        <f>IF(Data!F52="failed",Data!A52,"")</f>
        <v/>
      </c>
      <c r="E1582" s="16" t="str">
        <f>IF(Data!F52="failed",Data!N52,"")</f>
        <v/>
      </c>
    </row>
    <row r="1583" spans="1:5" x14ac:dyDescent="0.25">
      <c r="A1583" s="16">
        <f>IF(Data!F3158="successful",Data!A3158,"")</f>
        <v>3156</v>
      </c>
      <c r="B1583" s="16">
        <f>IF(Data!F3158="successful",Data!N3158,"")</f>
        <v>89</v>
      </c>
      <c r="D1583" s="16" t="str">
        <f>IF(Data!F53="failed",Data!A53,"")</f>
        <v/>
      </c>
      <c r="E1583" s="16" t="str">
        <f>IF(Data!F53="failed",Data!N53,"")</f>
        <v/>
      </c>
    </row>
    <row r="1584" spans="1:5" x14ac:dyDescent="0.25">
      <c r="A1584" s="16">
        <f>IF(Data!F3159="successful",Data!A3159,"")</f>
        <v>3157</v>
      </c>
      <c r="B1584" s="16">
        <f>IF(Data!F3159="successful",Data!N3159,"")</f>
        <v>41</v>
      </c>
      <c r="D1584" s="16" t="str">
        <f>IF(Data!F54="failed",Data!A54,"")</f>
        <v/>
      </c>
      <c r="E1584" s="16" t="str">
        <f>IF(Data!F54="failed",Data!N54,"")</f>
        <v/>
      </c>
    </row>
    <row r="1585" spans="1:5" x14ac:dyDescent="0.25">
      <c r="A1585" s="16">
        <f>IF(Data!F3160="successful",Data!A3160,"")</f>
        <v>3158</v>
      </c>
      <c r="B1585" s="16">
        <f>IF(Data!F3160="successful",Data!N3160,"")</f>
        <v>69</v>
      </c>
      <c r="D1585" s="16" t="str">
        <f>IF(Data!F55="failed",Data!A55,"")</f>
        <v/>
      </c>
      <c r="E1585" s="16" t="str">
        <f>IF(Data!F55="failed",Data!N55,"")</f>
        <v/>
      </c>
    </row>
    <row r="1586" spans="1:5" x14ac:dyDescent="0.25">
      <c r="A1586" s="16">
        <f>IF(Data!F3161="successful",Data!A3161,"")</f>
        <v>3159</v>
      </c>
      <c r="B1586" s="16">
        <f>IF(Data!F3161="successful",Data!N3161,"")</f>
        <v>52</v>
      </c>
      <c r="D1586" s="16" t="str">
        <f>IF(Data!F56="failed",Data!A56,"")</f>
        <v/>
      </c>
      <c r="E1586" s="16" t="str">
        <f>IF(Data!F56="failed",Data!N56,"")</f>
        <v/>
      </c>
    </row>
    <row r="1587" spans="1:5" x14ac:dyDescent="0.25">
      <c r="A1587" s="16">
        <f>IF(Data!F3162="successful",Data!A3162,"")</f>
        <v>3160</v>
      </c>
      <c r="B1587" s="16">
        <f>IF(Data!F3162="successful",Data!N3162,"")</f>
        <v>57</v>
      </c>
      <c r="D1587" s="16" t="str">
        <f>IF(Data!F57="failed",Data!A57,"")</f>
        <v/>
      </c>
      <c r="E1587" s="16" t="str">
        <f>IF(Data!F57="failed",Data!N57,"")</f>
        <v/>
      </c>
    </row>
    <row r="1588" spans="1:5" x14ac:dyDescent="0.25">
      <c r="A1588" s="16">
        <f>IF(Data!F3163="successful",Data!A3163,"")</f>
        <v>3161</v>
      </c>
      <c r="B1588" s="16">
        <f>IF(Data!F3163="successful",Data!N3163,"")</f>
        <v>74</v>
      </c>
      <c r="D1588" s="16" t="str">
        <f>IF(Data!F58="failed",Data!A58,"")</f>
        <v/>
      </c>
      <c r="E1588" s="16" t="str">
        <f>IF(Data!F58="failed",Data!N58,"")</f>
        <v/>
      </c>
    </row>
    <row r="1589" spans="1:5" x14ac:dyDescent="0.25">
      <c r="A1589" s="16">
        <f>IF(Data!F3164="successful",Data!A3164,"")</f>
        <v>3162</v>
      </c>
      <c r="B1589" s="16">
        <f>IF(Data!F3164="successful",Data!N3164,"")</f>
        <v>63</v>
      </c>
      <c r="D1589" s="16" t="str">
        <f>IF(Data!F59="failed",Data!A59,"")</f>
        <v/>
      </c>
      <c r="E1589" s="16" t="str">
        <f>IF(Data!F59="failed",Data!N59,"")</f>
        <v/>
      </c>
    </row>
    <row r="1590" spans="1:5" x14ac:dyDescent="0.25">
      <c r="A1590" s="16">
        <f>IF(Data!F3165="successful",Data!A3165,"")</f>
        <v>3163</v>
      </c>
      <c r="B1590" s="16">
        <f>IF(Data!F3165="successful",Data!N3165,"")</f>
        <v>72</v>
      </c>
      <c r="D1590" s="16" t="str">
        <f>IF(Data!F60="failed",Data!A60,"")</f>
        <v/>
      </c>
      <c r="E1590" s="16" t="str">
        <f>IF(Data!F60="failed",Data!N60,"")</f>
        <v/>
      </c>
    </row>
    <row r="1591" spans="1:5" x14ac:dyDescent="0.25">
      <c r="A1591" s="16">
        <f>IF(Data!F3166="successful",Data!A3166,"")</f>
        <v>3164</v>
      </c>
      <c r="B1591" s="16">
        <f>IF(Data!F3166="successful",Data!N3166,"")</f>
        <v>71</v>
      </c>
      <c r="D1591" s="16" t="str">
        <f>IF(Data!F61="failed",Data!A61,"")</f>
        <v/>
      </c>
      <c r="E1591" s="16" t="str">
        <f>IF(Data!F61="failed",Data!N61,"")</f>
        <v/>
      </c>
    </row>
    <row r="1592" spans="1:5" x14ac:dyDescent="0.25">
      <c r="A1592" s="16">
        <f>IF(Data!F3167="successful",Data!A3167,"")</f>
        <v>3165</v>
      </c>
      <c r="B1592" s="16">
        <f>IF(Data!F3167="successful",Data!N3167,"")</f>
        <v>21</v>
      </c>
      <c r="D1592" s="16" t="str">
        <f>IF(Data!F62="failed",Data!A62,"")</f>
        <v/>
      </c>
      <c r="E1592" s="16" t="str">
        <f>IF(Data!F62="failed",Data!N62,"")</f>
        <v/>
      </c>
    </row>
    <row r="1593" spans="1:5" x14ac:dyDescent="0.25">
      <c r="A1593" s="16">
        <f>IF(Data!F3168="successful",Data!A3168,"")</f>
        <v>3166</v>
      </c>
      <c r="B1593" s="16">
        <f>IF(Data!F3168="successful",Data!N3168,"")</f>
        <v>930</v>
      </c>
      <c r="D1593" s="16" t="str">
        <f>IF(Data!F63="failed",Data!A63,"")</f>
        <v/>
      </c>
      <c r="E1593" s="16" t="str">
        <f>IF(Data!F63="failed",Data!N63,"")</f>
        <v/>
      </c>
    </row>
    <row r="1594" spans="1:5" x14ac:dyDescent="0.25">
      <c r="A1594" s="16">
        <f>IF(Data!F3169="successful",Data!A3169,"")</f>
        <v>3167</v>
      </c>
      <c r="B1594" s="16">
        <f>IF(Data!F3169="successful",Data!N3169,"")</f>
        <v>55</v>
      </c>
      <c r="D1594" s="16" t="str">
        <f>IF(Data!F64="failed",Data!A64,"")</f>
        <v/>
      </c>
      <c r="E1594" s="16" t="str">
        <f>IF(Data!F64="failed",Data!N64,"")</f>
        <v/>
      </c>
    </row>
    <row r="1595" spans="1:5" x14ac:dyDescent="0.25">
      <c r="A1595" s="16">
        <f>IF(Data!F3170="successful",Data!A3170,"")</f>
        <v>3168</v>
      </c>
      <c r="B1595" s="16">
        <f>IF(Data!F3170="successful",Data!N3170,"")</f>
        <v>61</v>
      </c>
      <c r="D1595" s="16" t="str">
        <f>IF(Data!F65="failed",Data!A65,"")</f>
        <v/>
      </c>
      <c r="E1595" s="16" t="str">
        <f>IF(Data!F65="failed",Data!N65,"")</f>
        <v/>
      </c>
    </row>
    <row r="1596" spans="1:5" x14ac:dyDescent="0.25">
      <c r="A1596" s="16">
        <f>IF(Data!F3171="successful",Data!A3171,"")</f>
        <v>3169</v>
      </c>
      <c r="B1596" s="16">
        <f>IF(Data!F3171="successful",Data!N3171,"")</f>
        <v>82</v>
      </c>
      <c r="D1596" s="16" t="str">
        <f>IF(Data!F66="failed",Data!A66,"")</f>
        <v/>
      </c>
      <c r="E1596" s="16" t="str">
        <f>IF(Data!F66="failed",Data!N66,"")</f>
        <v/>
      </c>
    </row>
    <row r="1597" spans="1:5" x14ac:dyDescent="0.25">
      <c r="A1597" s="16">
        <f>IF(Data!F3172="successful",Data!A3172,"")</f>
        <v>3170</v>
      </c>
      <c r="B1597" s="16">
        <f>IF(Data!F3172="successful",Data!N3172,"")</f>
        <v>71</v>
      </c>
      <c r="D1597" s="16" t="str">
        <f>IF(Data!F67="failed",Data!A67,"")</f>
        <v/>
      </c>
      <c r="E1597" s="16" t="str">
        <f>IF(Data!F67="failed",Data!N67,"")</f>
        <v/>
      </c>
    </row>
    <row r="1598" spans="1:5" x14ac:dyDescent="0.25">
      <c r="A1598" s="16">
        <f>IF(Data!F3173="successful",Data!A3173,"")</f>
        <v>3171</v>
      </c>
      <c r="B1598" s="16">
        <f>IF(Data!F3173="successful",Data!N3173,"")</f>
        <v>117</v>
      </c>
      <c r="D1598" s="16" t="str">
        <f>IF(Data!F68="failed",Data!A68,"")</f>
        <v/>
      </c>
      <c r="E1598" s="16" t="str">
        <f>IF(Data!F68="failed",Data!N68,"")</f>
        <v/>
      </c>
    </row>
    <row r="1599" spans="1:5" x14ac:dyDescent="0.25">
      <c r="A1599" s="16">
        <f>IF(Data!F3174="successful",Data!A3174,"")</f>
        <v>3172</v>
      </c>
      <c r="B1599" s="16">
        <f>IF(Data!F3174="successful",Data!N3174,"")</f>
        <v>29</v>
      </c>
      <c r="D1599" s="16" t="str">
        <f>IF(Data!F69="failed",Data!A69,"")</f>
        <v/>
      </c>
      <c r="E1599" s="16" t="str">
        <f>IF(Data!F69="failed",Data!N69,"")</f>
        <v/>
      </c>
    </row>
    <row r="1600" spans="1:5" x14ac:dyDescent="0.25">
      <c r="A1600" s="16">
        <f>IF(Data!F3175="successful",Data!A3175,"")</f>
        <v>3173</v>
      </c>
      <c r="B1600" s="16">
        <f>IF(Data!F3175="successful",Data!N3175,"")</f>
        <v>74</v>
      </c>
      <c r="D1600" s="16" t="str">
        <f>IF(Data!F70="failed",Data!A70,"")</f>
        <v/>
      </c>
      <c r="E1600" s="16" t="str">
        <f>IF(Data!F70="failed",Data!N70,"")</f>
        <v/>
      </c>
    </row>
    <row r="1601" spans="1:5" x14ac:dyDescent="0.25">
      <c r="A1601" s="16">
        <f>IF(Data!F3176="successful",Data!A3176,"")</f>
        <v>3174</v>
      </c>
      <c r="B1601" s="16">
        <f>IF(Data!F3176="successful",Data!N3176,"")</f>
        <v>23</v>
      </c>
      <c r="D1601" s="16" t="str">
        <f>IF(Data!F71="failed",Data!A71,"")</f>
        <v/>
      </c>
      <c r="E1601" s="16" t="str">
        <f>IF(Data!F71="failed",Data!N71,"")</f>
        <v/>
      </c>
    </row>
    <row r="1602" spans="1:5" x14ac:dyDescent="0.25">
      <c r="A1602" s="16">
        <f>IF(Data!F3177="successful",Data!A3177,"")</f>
        <v>3175</v>
      </c>
      <c r="B1602" s="16">
        <f>IF(Data!F3177="successful",Data!N3177,"")</f>
        <v>60</v>
      </c>
      <c r="D1602" s="16" t="str">
        <f>IF(Data!F72="failed",Data!A72,"")</f>
        <v/>
      </c>
      <c r="E1602" s="16" t="str">
        <f>IF(Data!F72="failed",Data!N72,"")</f>
        <v/>
      </c>
    </row>
    <row r="1603" spans="1:5" x14ac:dyDescent="0.25">
      <c r="A1603" s="16">
        <f>IF(Data!F3178="successful",Data!A3178,"")</f>
        <v>3176</v>
      </c>
      <c r="B1603" s="16">
        <f>IF(Data!F3178="successful",Data!N3178,"")</f>
        <v>55</v>
      </c>
      <c r="D1603" s="16" t="str">
        <f>IF(Data!F73="failed",Data!A73,"")</f>
        <v/>
      </c>
      <c r="E1603" s="16" t="str">
        <f>IF(Data!F73="failed",Data!N73,"")</f>
        <v/>
      </c>
    </row>
    <row r="1604" spans="1:5" x14ac:dyDescent="0.25">
      <c r="A1604" s="16">
        <f>IF(Data!F3179="successful",Data!A3179,"")</f>
        <v>3177</v>
      </c>
      <c r="B1604" s="16">
        <f>IF(Data!F3179="successful",Data!N3179,"")</f>
        <v>51</v>
      </c>
      <c r="D1604" s="16" t="str">
        <f>IF(Data!F74="failed",Data!A74,"")</f>
        <v/>
      </c>
      <c r="E1604" s="16" t="str">
        <f>IF(Data!F74="failed",Data!N74,"")</f>
        <v/>
      </c>
    </row>
    <row r="1605" spans="1:5" x14ac:dyDescent="0.25">
      <c r="A1605" s="16">
        <f>IF(Data!F3180="successful",Data!A3180,"")</f>
        <v>3178</v>
      </c>
      <c r="B1605" s="16">
        <f>IF(Data!F3180="successful",Data!N3180,"")</f>
        <v>78</v>
      </c>
      <c r="D1605" s="16" t="str">
        <f>IF(Data!F75="failed",Data!A75,"")</f>
        <v/>
      </c>
      <c r="E1605" s="16" t="str">
        <f>IF(Data!F75="failed",Data!N75,"")</f>
        <v/>
      </c>
    </row>
    <row r="1606" spans="1:5" x14ac:dyDescent="0.25">
      <c r="A1606" s="16">
        <f>IF(Data!F3181="successful",Data!A3181,"")</f>
        <v>3179</v>
      </c>
      <c r="B1606" s="16">
        <f>IF(Data!F3181="successful",Data!N3181,"")</f>
        <v>62</v>
      </c>
      <c r="D1606" s="16" t="str">
        <f>IF(Data!F76="failed",Data!A76,"")</f>
        <v/>
      </c>
      <c r="E1606" s="16" t="str">
        <f>IF(Data!F76="failed",Data!N76,"")</f>
        <v/>
      </c>
    </row>
    <row r="1607" spans="1:5" x14ac:dyDescent="0.25">
      <c r="A1607" s="16">
        <f>IF(Data!F3182="successful",Data!A3182,"")</f>
        <v>3180</v>
      </c>
      <c r="B1607" s="16">
        <f>IF(Data!F3182="successful",Data!N3182,"")</f>
        <v>45</v>
      </c>
      <c r="D1607" s="16" t="str">
        <f>IF(Data!F77="failed",Data!A77,"")</f>
        <v/>
      </c>
      <c r="E1607" s="16" t="str">
        <f>IF(Data!F77="failed",Data!N77,"")</f>
        <v/>
      </c>
    </row>
    <row r="1608" spans="1:5" x14ac:dyDescent="0.25">
      <c r="A1608" s="16">
        <f>IF(Data!F3183="successful",Data!A3183,"")</f>
        <v>3181</v>
      </c>
      <c r="B1608" s="16">
        <f>IF(Data!F3183="successful",Data!N3183,"")</f>
        <v>15</v>
      </c>
      <c r="D1608" s="16" t="str">
        <f>IF(Data!F78="failed",Data!A78,"")</f>
        <v/>
      </c>
      <c r="E1608" s="16" t="str">
        <f>IF(Data!F78="failed",Data!N78,"")</f>
        <v/>
      </c>
    </row>
    <row r="1609" spans="1:5" x14ac:dyDescent="0.25">
      <c r="A1609" s="16">
        <f>IF(Data!F3184="successful",Data!A3184,"")</f>
        <v>3182</v>
      </c>
      <c r="B1609" s="16">
        <f>IF(Data!F3184="successful",Data!N3184,"")</f>
        <v>151</v>
      </c>
      <c r="D1609" s="16" t="str">
        <f>IF(Data!F79="failed",Data!A79,"")</f>
        <v/>
      </c>
      <c r="E1609" s="16" t="str">
        <f>IF(Data!F79="failed",Data!N79,"")</f>
        <v/>
      </c>
    </row>
    <row r="1610" spans="1:5" x14ac:dyDescent="0.25">
      <c r="A1610" s="16">
        <f>IF(Data!F3185="successful",Data!A3185,"")</f>
        <v>3183</v>
      </c>
      <c r="B1610" s="16">
        <f>IF(Data!F3185="successful",Data!N3185,"")</f>
        <v>68</v>
      </c>
      <c r="D1610" s="16" t="str">
        <f>IF(Data!F80="failed",Data!A80,"")</f>
        <v/>
      </c>
      <c r="E1610" s="16" t="str">
        <f>IF(Data!F80="failed",Data!N80,"")</f>
        <v/>
      </c>
    </row>
    <row r="1611" spans="1:5" x14ac:dyDescent="0.25">
      <c r="A1611" s="16">
        <f>IF(Data!F3186="successful",Data!A3186,"")</f>
        <v>3184</v>
      </c>
      <c r="B1611" s="16">
        <f>IF(Data!F3186="successful",Data!N3186,"")</f>
        <v>46</v>
      </c>
      <c r="D1611" s="16" t="str">
        <f>IF(Data!F81="failed",Data!A81,"")</f>
        <v/>
      </c>
      <c r="E1611" s="16" t="str">
        <f>IF(Data!F81="failed",Data!N81,"")</f>
        <v/>
      </c>
    </row>
    <row r="1612" spans="1:5" x14ac:dyDescent="0.25">
      <c r="A1612" s="16">
        <f>IF(Data!F3187="successful",Data!A3187,"")</f>
        <v>3185</v>
      </c>
      <c r="B1612" s="16">
        <f>IF(Data!F3187="successful",Data!N3187,"")</f>
        <v>24</v>
      </c>
      <c r="D1612" s="16" t="str">
        <f>IF(Data!F82="failed",Data!A82,"")</f>
        <v/>
      </c>
      <c r="E1612" s="16" t="str">
        <f>IF(Data!F82="failed",Data!N82,"")</f>
        <v/>
      </c>
    </row>
    <row r="1613" spans="1:5" x14ac:dyDescent="0.25">
      <c r="A1613" s="16">
        <f>IF(Data!F3188="successful",Data!A3188,"")</f>
        <v>3186</v>
      </c>
      <c r="B1613" s="16">
        <f>IF(Data!F3188="successful",Data!N3188,"")</f>
        <v>70</v>
      </c>
      <c r="D1613" s="16" t="str">
        <f>IF(Data!F83="failed",Data!A83,"")</f>
        <v/>
      </c>
      <c r="E1613" s="16" t="str">
        <f>IF(Data!F83="failed",Data!N83,"")</f>
        <v/>
      </c>
    </row>
    <row r="1614" spans="1:5" x14ac:dyDescent="0.25">
      <c r="A1614" s="16">
        <f>IF(Data!F3189="successful",Data!A3189,"")</f>
        <v>3187</v>
      </c>
      <c r="B1614" s="16">
        <f>IF(Data!F3189="successful",Data!N3189,"")</f>
        <v>244</v>
      </c>
      <c r="D1614" s="16" t="str">
        <f>IF(Data!F84="failed",Data!A84,"")</f>
        <v/>
      </c>
      <c r="E1614" s="16" t="str">
        <f>IF(Data!F84="failed",Data!N84,"")</f>
        <v/>
      </c>
    </row>
    <row r="1615" spans="1:5" x14ac:dyDescent="0.25">
      <c r="A1615" s="16">
        <f>IF(Data!F3210="successful",Data!A3210,"")</f>
        <v>3208</v>
      </c>
      <c r="B1615" s="16">
        <f>IF(Data!F3210="successful",Data!N3210,"")</f>
        <v>82</v>
      </c>
      <c r="D1615" s="16" t="str">
        <f>IF(Data!F85="failed",Data!A85,"")</f>
        <v/>
      </c>
      <c r="E1615" s="16" t="str">
        <f>IF(Data!F85="failed",Data!N85,"")</f>
        <v/>
      </c>
    </row>
    <row r="1616" spans="1:5" x14ac:dyDescent="0.25">
      <c r="A1616" s="16">
        <f>IF(Data!F3211="successful",Data!A3211,"")</f>
        <v>3209</v>
      </c>
      <c r="B1616" s="16">
        <f>IF(Data!F3211="successful",Data!N3211,"")</f>
        <v>226</v>
      </c>
      <c r="D1616" s="16" t="str">
        <f>IF(Data!F86="failed",Data!A86,"")</f>
        <v/>
      </c>
      <c r="E1616" s="16" t="str">
        <f>IF(Data!F86="failed",Data!N86,"")</f>
        <v/>
      </c>
    </row>
    <row r="1617" spans="1:5" x14ac:dyDescent="0.25">
      <c r="A1617" s="16">
        <f>IF(Data!F3212="successful",Data!A3212,"")</f>
        <v>3210</v>
      </c>
      <c r="B1617" s="16">
        <f>IF(Data!F3212="successful",Data!N3212,"")</f>
        <v>60</v>
      </c>
      <c r="D1617" s="16" t="str">
        <f>IF(Data!F87="failed",Data!A87,"")</f>
        <v/>
      </c>
      <c r="E1617" s="16" t="str">
        <f>IF(Data!F87="failed",Data!N87,"")</f>
        <v/>
      </c>
    </row>
    <row r="1618" spans="1:5" x14ac:dyDescent="0.25">
      <c r="A1618" s="16">
        <f>IF(Data!F3213="successful",Data!A3213,"")</f>
        <v>3211</v>
      </c>
      <c r="B1618" s="16">
        <f>IF(Data!F3213="successful",Data!N3213,"")</f>
        <v>322</v>
      </c>
      <c r="D1618" s="16" t="str">
        <f>IF(Data!F88="failed",Data!A88,"")</f>
        <v/>
      </c>
      <c r="E1618" s="16" t="str">
        <f>IF(Data!F88="failed",Data!N88,"")</f>
        <v/>
      </c>
    </row>
    <row r="1619" spans="1:5" x14ac:dyDescent="0.25">
      <c r="A1619" s="16">
        <f>IF(Data!F3214="successful",Data!A3214,"")</f>
        <v>3212</v>
      </c>
      <c r="B1619" s="16">
        <f>IF(Data!F3214="successful",Data!N3214,"")</f>
        <v>94</v>
      </c>
      <c r="D1619" s="16" t="str">
        <f>IF(Data!F89="failed",Data!A89,"")</f>
        <v/>
      </c>
      <c r="E1619" s="16" t="str">
        <f>IF(Data!F89="failed",Data!N89,"")</f>
        <v/>
      </c>
    </row>
    <row r="1620" spans="1:5" x14ac:dyDescent="0.25">
      <c r="A1620" s="16">
        <f>IF(Data!F3215="successful",Data!A3215,"")</f>
        <v>3213</v>
      </c>
      <c r="B1620" s="16">
        <f>IF(Data!F3215="successful",Data!N3215,"")</f>
        <v>47</v>
      </c>
      <c r="D1620" s="16" t="str">
        <f>IF(Data!F90="failed",Data!A90,"")</f>
        <v/>
      </c>
      <c r="E1620" s="16" t="str">
        <f>IF(Data!F90="failed",Data!N90,"")</f>
        <v/>
      </c>
    </row>
    <row r="1621" spans="1:5" x14ac:dyDescent="0.25">
      <c r="A1621" s="16">
        <f>IF(Data!F3216="successful",Data!A3216,"")</f>
        <v>3214</v>
      </c>
      <c r="B1621" s="16">
        <f>IF(Data!F3216="successful",Data!N3216,"")</f>
        <v>115</v>
      </c>
      <c r="D1621" s="16" t="str">
        <f>IF(Data!F91="failed",Data!A91,"")</f>
        <v/>
      </c>
      <c r="E1621" s="16" t="str">
        <f>IF(Data!F91="failed",Data!N91,"")</f>
        <v/>
      </c>
    </row>
    <row r="1622" spans="1:5" x14ac:dyDescent="0.25">
      <c r="A1622" s="16">
        <f>IF(Data!F3217="successful",Data!A3217,"")</f>
        <v>3215</v>
      </c>
      <c r="B1622" s="16">
        <f>IF(Data!F3217="successful",Data!N3217,"")</f>
        <v>134</v>
      </c>
      <c r="D1622" s="16" t="str">
        <f>IF(Data!F92="failed",Data!A92,"")</f>
        <v/>
      </c>
      <c r="E1622" s="16" t="str">
        <f>IF(Data!F92="failed",Data!N92,"")</f>
        <v/>
      </c>
    </row>
    <row r="1623" spans="1:5" x14ac:dyDescent="0.25">
      <c r="A1623" s="16">
        <f>IF(Data!F3218="successful",Data!A3218,"")</f>
        <v>3216</v>
      </c>
      <c r="B1623" s="16">
        <f>IF(Data!F3218="successful",Data!N3218,"")</f>
        <v>35</v>
      </c>
      <c r="D1623" s="16" t="str">
        <f>IF(Data!F93="failed",Data!A93,"")</f>
        <v/>
      </c>
      <c r="E1623" s="16" t="str">
        <f>IF(Data!F93="failed",Data!N93,"")</f>
        <v/>
      </c>
    </row>
    <row r="1624" spans="1:5" x14ac:dyDescent="0.25">
      <c r="A1624" s="16">
        <f>IF(Data!F3219="successful",Data!A3219,"")</f>
        <v>3217</v>
      </c>
      <c r="B1624" s="16">
        <f>IF(Data!F3219="successful",Data!N3219,"")</f>
        <v>104</v>
      </c>
      <c r="D1624" s="16" t="str">
        <f>IF(Data!F94="failed",Data!A94,"")</f>
        <v/>
      </c>
      <c r="E1624" s="16" t="str">
        <f>IF(Data!F94="failed",Data!N94,"")</f>
        <v/>
      </c>
    </row>
    <row r="1625" spans="1:5" x14ac:dyDescent="0.25">
      <c r="A1625" s="16">
        <f>IF(Data!F3220="successful",Data!A3220,"")</f>
        <v>3218</v>
      </c>
      <c r="B1625" s="16">
        <f>IF(Data!F3220="successful",Data!N3220,"")</f>
        <v>184</v>
      </c>
      <c r="D1625" s="16" t="str">
        <f>IF(Data!F95="failed",Data!A95,"")</f>
        <v/>
      </c>
      <c r="E1625" s="16" t="str">
        <f>IF(Data!F95="failed",Data!N95,"")</f>
        <v/>
      </c>
    </row>
    <row r="1626" spans="1:5" x14ac:dyDescent="0.25">
      <c r="A1626" s="16">
        <f>IF(Data!F3221="successful",Data!A3221,"")</f>
        <v>3219</v>
      </c>
      <c r="B1626" s="16">
        <f>IF(Data!F3221="successful",Data!N3221,"")</f>
        <v>119</v>
      </c>
      <c r="D1626" s="16" t="str">
        <f>IF(Data!F96="failed",Data!A96,"")</f>
        <v/>
      </c>
      <c r="E1626" s="16" t="str">
        <f>IF(Data!F96="failed",Data!N96,"")</f>
        <v/>
      </c>
    </row>
    <row r="1627" spans="1:5" x14ac:dyDescent="0.25">
      <c r="A1627" s="16">
        <f>IF(Data!F3222="successful",Data!A3222,"")</f>
        <v>3220</v>
      </c>
      <c r="B1627" s="16">
        <f>IF(Data!F3222="successful",Data!N3222,"")</f>
        <v>59</v>
      </c>
      <c r="D1627" s="16" t="str">
        <f>IF(Data!F97="failed",Data!A97,"")</f>
        <v/>
      </c>
      <c r="E1627" s="16" t="str">
        <f>IF(Data!F97="failed",Data!N97,"")</f>
        <v/>
      </c>
    </row>
    <row r="1628" spans="1:5" x14ac:dyDescent="0.25">
      <c r="A1628" s="16">
        <f>IF(Data!F3223="successful",Data!A3223,"")</f>
        <v>3221</v>
      </c>
      <c r="B1628" s="16">
        <f>IF(Data!F3223="successful",Data!N3223,"")</f>
        <v>113</v>
      </c>
      <c r="D1628" s="16" t="str">
        <f>IF(Data!F98="failed",Data!A98,"")</f>
        <v/>
      </c>
      <c r="E1628" s="16" t="str">
        <f>IF(Data!F98="failed",Data!N98,"")</f>
        <v/>
      </c>
    </row>
    <row r="1629" spans="1:5" x14ac:dyDescent="0.25">
      <c r="A1629" s="16">
        <f>IF(Data!F3224="successful",Data!A3224,"")</f>
        <v>3222</v>
      </c>
      <c r="B1629" s="16">
        <f>IF(Data!F3224="successful",Data!N3224,"")</f>
        <v>84</v>
      </c>
      <c r="D1629" s="16" t="str">
        <f>IF(Data!F99="failed",Data!A99,"")</f>
        <v/>
      </c>
      <c r="E1629" s="16" t="str">
        <f>IF(Data!F99="failed",Data!N99,"")</f>
        <v/>
      </c>
    </row>
    <row r="1630" spans="1:5" x14ac:dyDescent="0.25">
      <c r="A1630" s="16">
        <f>IF(Data!F3225="successful",Data!A3225,"")</f>
        <v>3223</v>
      </c>
      <c r="B1630" s="16">
        <f>IF(Data!F3225="successful",Data!N3225,"")</f>
        <v>74</v>
      </c>
      <c r="D1630" s="16" t="str">
        <f>IF(Data!F100="failed",Data!A100,"")</f>
        <v/>
      </c>
      <c r="E1630" s="16" t="str">
        <f>IF(Data!F100="failed",Data!N100,"")</f>
        <v/>
      </c>
    </row>
    <row r="1631" spans="1:5" x14ac:dyDescent="0.25">
      <c r="A1631" s="16">
        <f>IF(Data!F3226="successful",Data!A3226,"")</f>
        <v>3224</v>
      </c>
      <c r="B1631" s="16">
        <f>IF(Data!F3226="successful",Data!N3226,"")</f>
        <v>216</v>
      </c>
      <c r="D1631" s="16" t="str">
        <f>IF(Data!F101="failed",Data!A101,"")</f>
        <v/>
      </c>
      <c r="E1631" s="16" t="str">
        <f>IF(Data!F101="failed",Data!N101,"")</f>
        <v/>
      </c>
    </row>
    <row r="1632" spans="1:5" x14ac:dyDescent="0.25">
      <c r="A1632" s="16">
        <f>IF(Data!F3227="successful",Data!A3227,"")</f>
        <v>3225</v>
      </c>
      <c r="B1632" s="16">
        <f>IF(Data!F3227="successful",Data!N3227,"")</f>
        <v>39</v>
      </c>
      <c r="D1632" s="16" t="str">
        <f>IF(Data!F102="failed",Data!A102,"")</f>
        <v/>
      </c>
      <c r="E1632" s="16" t="str">
        <f>IF(Data!F102="failed",Data!N102,"")</f>
        <v/>
      </c>
    </row>
    <row r="1633" spans="1:5" x14ac:dyDescent="0.25">
      <c r="A1633" s="16">
        <f>IF(Data!F3228="successful",Data!A3228,"")</f>
        <v>3226</v>
      </c>
      <c r="B1633" s="16">
        <f>IF(Data!F3228="successful",Data!N3228,"")</f>
        <v>21</v>
      </c>
      <c r="D1633" s="16" t="str">
        <f>IF(Data!F103="failed",Data!A103,"")</f>
        <v/>
      </c>
      <c r="E1633" s="16" t="str">
        <f>IF(Data!F103="failed",Data!N103,"")</f>
        <v/>
      </c>
    </row>
    <row r="1634" spans="1:5" x14ac:dyDescent="0.25">
      <c r="A1634" s="16">
        <f>IF(Data!F3229="successful",Data!A3229,"")</f>
        <v>3227</v>
      </c>
      <c r="B1634" s="16">
        <f>IF(Data!F3229="successful",Data!N3229,"")</f>
        <v>30</v>
      </c>
      <c r="D1634" s="16" t="str">
        <f>IF(Data!F104="failed",Data!A104,"")</f>
        <v/>
      </c>
      <c r="E1634" s="16" t="str">
        <f>IF(Data!F104="failed",Data!N104,"")</f>
        <v/>
      </c>
    </row>
    <row r="1635" spans="1:5" x14ac:dyDescent="0.25">
      <c r="A1635" s="16">
        <f>IF(Data!F3230="successful",Data!A3230,"")</f>
        <v>3228</v>
      </c>
      <c r="B1635" s="16">
        <f>IF(Data!F3230="successful",Data!N3230,"")</f>
        <v>37</v>
      </c>
      <c r="D1635" s="16" t="str">
        <f>IF(Data!F105="failed",Data!A105,"")</f>
        <v/>
      </c>
      <c r="E1635" s="16" t="str">
        <f>IF(Data!F105="failed",Data!N105,"")</f>
        <v/>
      </c>
    </row>
    <row r="1636" spans="1:5" x14ac:dyDescent="0.25">
      <c r="A1636" s="16">
        <f>IF(Data!F3231="successful",Data!A3231,"")</f>
        <v>3229</v>
      </c>
      <c r="B1636" s="16">
        <f>IF(Data!F3231="successful",Data!N3231,"")</f>
        <v>202</v>
      </c>
      <c r="D1636" s="16" t="str">
        <f>IF(Data!F106="failed",Data!A106,"")</f>
        <v/>
      </c>
      <c r="E1636" s="16" t="str">
        <f>IF(Data!F106="failed",Data!N106,"")</f>
        <v/>
      </c>
    </row>
    <row r="1637" spans="1:5" x14ac:dyDescent="0.25">
      <c r="A1637" s="16">
        <f>IF(Data!F3232="successful",Data!A3232,"")</f>
        <v>3230</v>
      </c>
      <c r="B1637" s="16">
        <f>IF(Data!F3232="successful",Data!N3232,"")</f>
        <v>37</v>
      </c>
      <c r="D1637" s="16" t="str">
        <f>IF(Data!F107="failed",Data!A107,"")</f>
        <v/>
      </c>
      <c r="E1637" s="16" t="str">
        <f>IF(Data!F107="failed",Data!N107,"")</f>
        <v/>
      </c>
    </row>
    <row r="1638" spans="1:5" x14ac:dyDescent="0.25">
      <c r="A1638" s="16">
        <f>IF(Data!F3233="successful",Data!A3233,"")</f>
        <v>3231</v>
      </c>
      <c r="B1638" s="16">
        <f>IF(Data!F3233="successful",Data!N3233,"")</f>
        <v>28</v>
      </c>
      <c r="D1638" s="16" t="str">
        <f>IF(Data!F108="failed",Data!A108,"")</f>
        <v/>
      </c>
      <c r="E1638" s="16" t="str">
        <f>IF(Data!F108="failed",Data!N108,"")</f>
        <v/>
      </c>
    </row>
    <row r="1639" spans="1:5" x14ac:dyDescent="0.25">
      <c r="A1639" s="16">
        <f>IF(Data!F3234="successful",Data!A3234,"")</f>
        <v>3232</v>
      </c>
      <c r="B1639" s="16">
        <f>IF(Data!F3234="successful",Data!N3234,"")</f>
        <v>26</v>
      </c>
      <c r="D1639" s="16" t="str">
        <f>IF(Data!F109="failed",Data!A109,"")</f>
        <v/>
      </c>
      <c r="E1639" s="16" t="str">
        <f>IF(Data!F109="failed",Data!N109,"")</f>
        <v/>
      </c>
    </row>
    <row r="1640" spans="1:5" x14ac:dyDescent="0.25">
      <c r="A1640" s="16">
        <f>IF(Data!F3235="successful",Data!A3235,"")</f>
        <v>3233</v>
      </c>
      <c r="B1640" s="16">
        <f>IF(Data!F3235="successful",Data!N3235,"")</f>
        <v>61</v>
      </c>
      <c r="D1640" s="16" t="str">
        <f>IF(Data!F110="failed",Data!A110,"")</f>
        <v/>
      </c>
      <c r="E1640" s="16" t="str">
        <f>IF(Data!F110="failed",Data!N110,"")</f>
        <v/>
      </c>
    </row>
    <row r="1641" spans="1:5" x14ac:dyDescent="0.25">
      <c r="A1641" s="16">
        <f>IF(Data!F3236="successful",Data!A3236,"")</f>
        <v>3234</v>
      </c>
      <c r="B1641" s="16">
        <f>IF(Data!F3236="successful",Data!N3236,"")</f>
        <v>115</v>
      </c>
      <c r="D1641" s="16" t="str">
        <f>IF(Data!F111="failed",Data!A111,"")</f>
        <v/>
      </c>
      <c r="E1641" s="16" t="str">
        <f>IF(Data!F111="failed",Data!N111,"")</f>
        <v/>
      </c>
    </row>
    <row r="1642" spans="1:5" x14ac:dyDescent="0.25">
      <c r="A1642" s="16">
        <f>IF(Data!F3237="successful",Data!A3237,"")</f>
        <v>3235</v>
      </c>
      <c r="B1642" s="16">
        <f>IF(Data!F3237="successful",Data!N3237,"")</f>
        <v>181</v>
      </c>
      <c r="D1642" s="16" t="str">
        <f>IF(Data!F112="failed",Data!A112,"")</f>
        <v/>
      </c>
      <c r="E1642" s="16" t="str">
        <f>IF(Data!F112="failed",Data!N112,"")</f>
        <v/>
      </c>
    </row>
    <row r="1643" spans="1:5" x14ac:dyDescent="0.25">
      <c r="A1643" s="16">
        <f>IF(Data!F3238="successful",Data!A3238,"")</f>
        <v>3236</v>
      </c>
      <c r="B1643" s="16">
        <f>IF(Data!F3238="successful",Data!N3238,"")</f>
        <v>110</v>
      </c>
      <c r="D1643" s="16" t="str">
        <f>IF(Data!F113="failed",Data!A113,"")</f>
        <v/>
      </c>
      <c r="E1643" s="16" t="str">
        <f>IF(Data!F113="failed",Data!N113,"")</f>
        <v/>
      </c>
    </row>
    <row r="1644" spans="1:5" x14ac:dyDescent="0.25">
      <c r="A1644" s="16">
        <f>IF(Data!F3239="successful",Data!A3239,"")</f>
        <v>3237</v>
      </c>
      <c r="B1644" s="16">
        <f>IF(Data!F3239="successful",Data!N3239,"")</f>
        <v>269</v>
      </c>
      <c r="D1644" s="16" t="str">
        <f>IF(Data!F114="failed",Data!A114,"")</f>
        <v/>
      </c>
      <c r="E1644" s="16" t="str">
        <f>IF(Data!F114="failed",Data!N114,"")</f>
        <v/>
      </c>
    </row>
    <row r="1645" spans="1:5" x14ac:dyDescent="0.25">
      <c r="A1645" s="16">
        <f>IF(Data!F3240="successful",Data!A3240,"")</f>
        <v>3238</v>
      </c>
      <c r="B1645" s="16">
        <f>IF(Data!F3240="successful",Data!N3240,"")</f>
        <v>79</v>
      </c>
      <c r="D1645" s="16" t="str">
        <f>IF(Data!F115="failed",Data!A115,"")</f>
        <v/>
      </c>
      <c r="E1645" s="16" t="str">
        <f>IF(Data!F115="failed",Data!N115,"")</f>
        <v/>
      </c>
    </row>
    <row r="1646" spans="1:5" x14ac:dyDescent="0.25">
      <c r="A1646" s="16">
        <f>IF(Data!F3241="successful",Data!A3241,"")</f>
        <v>3239</v>
      </c>
      <c r="B1646" s="16">
        <f>IF(Data!F3241="successful",Data!N3241,"")</f>
        <v>104</v>
      </c>
      <c r="D1646" s="16" t="str">
        <f>IF(Data!F116="failed",Data!A116,"")</f>
        <v/>
      </c>
      <c r="E1646" s="16" t="str">
        <f>IF(Data!F116="failed",Data!N116,"")</f>
        <v/>
      </c>
    </row>
    <row r="1647" spans="1:5" x14ac:dyDescent="0.25">
      <c r="A1647" s="16">
        <f>IF(Data!F3242="successful",Data!A3242,"")</f>
        <v>3240</v>
      </c>
      <c r="B1647" s="16">
        <f>IF(Data!F3242="successful",Data!N3242,"")</f>
        <v>34</v>
      </c>
      <c r="D1647" s="16" t="str">
        <f>IF(Data!F117="failed",Data!A117,"")</f>
        <v/>
      </c>
      <c r="E1647" s="16" t="str">
        <f>IF(Data!F117="failed",Data!N117,"")</f>
        <v/>
      </c>
    </row>
    <row r="1648" spans="1:5" x14ac:dyDescent="0.25">
      <c r="A1648" s="16">
        <f>IF(Data!F3243="successful",Data!A3243,"")</f>
        <v>3241</v>
      </c>
      <c r="B1648" s="16">
        <f>IF(Data!F3243="successful",Data!N3243,"")</f>
        <v>167</v>
      </c>
      <c r="D1648" s="16" t="str">
        <f>IF(Data!F118="failed",Data!A118,"")</f>
        <v/>
      </c>
      <c r="E1648" s="16" t="str">
        <f>IF(Data!F118="failed",Data!N118,"")</f>
        <v/>
      </c>
    </row>
    <row r="1649" spans="1:5" x14ac:dyDescent="0.25">
      <c r="A1649" s="16">
        <f>IF(Data!F3244="successful",Data!A3244,"")</f>
        <v>3242</v>
      </c>
      <c r="B1649" s="16">
        <f>IF(Data!F3244="successful",Data!N3244,"")</f>
        <v>183</v>
      </c>
      <c r="D1649" s="16" t="str">
        <f>IF(Data!F119="failed",Data!A119,"")</f>
        <v/>
      </c>
      <c r="E1649" s="16" t="str">
        <f>IF(Data!F119="failed",Data!N119,"")</f>
        <v/>
      </c>
    </row>
    <row r="1650" spans="1:5" x14ac:dyDescent="0.25">
      <c r="A1650" s="16">
        <f>IF(Data!F3245="successful",Data!A3245,"")</f>
        <v>3243</v>
      </c>
      <c r="B1650" s="16">
        <f>IF(Data!F3245="successful",Data!N3245,"")</f>
        <v>71</v>
      </c>
      <c r="D1650" s="16" t="str">
        <f>IF(Data!F120="failed",Data!A120,"")</f>
        <v/>
      </c>
      <c r="E1650" s="16" t="str">
        <f>IF(Data!F120="failed",Data!N120,"")</f>
        <v/>
      </c>
    </row>
    <row r="1651" spans="1:5" x14ac:dyDescent="0.25">
      <c r="A1651" s="16">
        <f>IF(Data!F3246="successful",Data!A3246,"")</f>
        <v>3244</v>
      </c>
      <c r="B1651" s="16">
        <f>IF(Data!F3246="successful",Data!N3246,"")</f>
        <v>69</v>
      </c>
      <c r="D1651" s="16" t="str">
        <f>IF(Data!F121="failed",Data!A121,"")</f>
        <v/>
      </c>
      <c r="E1651" s="16" t="str">
        <f>IF(Data!F121="failed",Data!N121,"")</f>
        <v/>
      </c>
    </row>
    <row r="1652" spans="1:5" x14ac:dyDescent="0.25">
      <c r="A1652" s="16">
        <f>IF(Data!F3247="successful",Data!A3247,"")</f>
        <v>3245</v>
      </c>
      <c r="B1652" s="16">
        <f>IF(Data!F3247="successful",Data!N3247,"")</f>
        <v>270</v>
      </c>
      <c r="D1652" s="16" t="str">
        <f>IF(Data!F122="failed",Data!A122,"")</f>
        <v/>
      </c>
      <c r="E1652" s="16" t="str">
        <f>IF(Data!F122="failed",Data!N122,"")</f>
        <v/>
      </c>
    </row>
    <row r="1653" spans="1:5" x14ac:dyDescent="0.25">
      <c r="A1653" s="16">
        <f>IF(Data!F3248="successful",Data!A3248,"")</f>
        <v>3246</v>
      </c>
      <c r="B1653" s="16">
        <f>IF(Data!F3248="successful",Data!N3248,"")</f>
        <v>193</v>
      </c>
      <c r="D1653" s="16" t="str">
        <f>IF(Data!F123="failed",Data!A123,"")</f>
        <v/>
      </c>
      <c r="E1653" s="16" t="str">
        <f>IF(Data!F123="failed",Data!N123,"")</f>
        <v/>
      </c>
    </row>
    <row r="1654" spans="1:5" x14ac:dyDescent="0.25">
      <c r="A1654" s="16">
        <f>IF(Data!F3249="successful",Data!A3249,"")</f>
        <v>3247</v>
      </c>
      <c r="B1654" s="16">
        <f>IF(Data!F3249="successful",Data!N3249,"")</f>
        <v>57</v>
      </c>
      <c r="D1654" s="16" t="str">
        <f>IF(Data!F124="failed",Data!A124,"")</f>
        <v/>
      </c>
      <c r="E1654" s="16" t="str">
        <f>IF(Data!F124="failed",Data!N124,"")</f>
        <v/>
      </c>
    </row>
    <row r="1655" spans="1:5" x14ac:dyDescent="0.25">
      <c r="A1655" s="16">
        <f>IF(Data!F3250="successful",Data!A3250,"")</f>
        <v>3248</v>
      </c>
      <c r="B1655" s="16">
        <f>IF(Data!F3250="successful",Data!N3250,"")</f>
        <v>200</v>
      </c>
      <c r="D1655" s="16" t="str">
        <f>IF(Data!F125="failed",Data!A125,"")</f>
        <v/>
      </c>
      <c r="E1655" s="16" t="str">
        <f>IF(Data!F125="failed",Data!N125,"")</f>
        <v/>
      </c>
    </row>
    <row r="1656" spans="1:5" x14ac:dyDescent="0.25">
      <c r="A1656" s="16">
        <f>IF(Data!F3251="successful",Data!A3251,"")</f>
        <v>3249</v>
      </c>
      <c r="B1656" s="16">
        <f>IF(Data!F3251="successful",Data!N3251,"")</f>
        <v>88</v>
      </c>
      <c r="D1656" s="16" t="str">
        <f>IF(Data!F126="failed",Data!A126,"")</f>
        <v/>
      </c>
      <c r="E1656" s="16" t="str">
        <f>IF(Data!F126="failed",Data!N126,"")</f>
        <v/>
      </c>
    </row>
    <row r="1657" spans="1:5" x14ac:dyDescent="0.25">
      <c r="A1657" s="16">
        <f>IF(Data!F3252="successful",Data!A3252,"")</f>
        <v>3250</v>
      </c>
      <c r="B1657" s="16">
        <f>IF(Data!F3252="successful",Data!N3252,"")</f>
        <v>213</v>
      </c>
      <c r="D1657" s="16" t="str">
        <f>IF(Data!F127="failed",Data!A127,"")</f>
        <v/>
      </c>
      <c r="E1657" s="16" t="str">
        <f>IF(Data!F127="failed",Data!N127,"")</f>
        <v/>
      </c>
    </row>
    <row r="1658" spans="1:5" x14ac:dyDescent="0.25">
      <c r="A1658" s="16">
        <f>IF(Data!F3253="successful",Data!A3253,"")</f>
        <v>3251</v>
      </c>
      <c r="B1658" s="16">
        <f>IF(Data!F3253="successful",Data!N3253,"")</f>
        <v>20</v>
      </c>
      <c r="D1658" s="16" t="str">
        <f>IF(Data!F128="failed",Data!A128,"")</f>
        <v/>
      </c>
      <c r="E1658" s="16" t="str">
        <f>IF(Data!F128="failed",Data!N128,"")</f>
        <v/>
      </c>
    </row>
    <row r="1659" spans="1:5" x14ac:dyDescent="0.25">
      <c r="A1659" s="16">
        <f>IF(Data!F3254="successful",Data!A3254,"")</f>
        <v>3252</v>
      </c>
      <c r="B1659" s="16">
        <f>IF(Data!F3254="successful",Data!N3254,"")</f>
        <v>50</v>
      </c>
      <c r="D1659" s="16" t="str">
        <f>IF(Data!F129="failed",Data!A129,"")</f>
        <v/>
      </c>
      <c r="E1659" s="16" t="str">
        <f>IF(Data!F129="failed",Data!N129,"")</f>
        <v/>
      </c>
    </row>
    <row r="1660" spans="1:5" x14ac:dyDescent="0.25">
      <c r="A1660" s="16">
        <f>IF(Data!F3255="successful",Data!A3255,"")</f>
        <v>3253</v>
      </c>
      <c r="B1660" s="16">
        <f>IF(Data!F3255="successful",Data!N3255,"")</f>
        <v>115</v>
      </c>
      <c r="D1660" s="16" t="str">
        <f>IF(Data!F130="failed",Data!A130,"")</f>
        <v/>
      </c>
      <c r="E1660" s="16" t="str">
        <f>IF(Data!F130="failed",Data!N130,"")</f>
        <v/>
      </c>
    </row>
    <row r="1661" spans="1:5" x14ac:dyDescent="0.25">
      <c r="A1661" s="16">
        <f>IF(Data!F3256="successful",Data!A3256,"")</f>
        <v>3254</v>
      </c>
      <c r="B1661" s="16">
        <f>IF(Data!F3256="successful",Data!N3256,"")</f>
        <v>186</v>
      </c>
      <c r="D1661" s="16" t="str">
        <f>IF(Data!F131="failed",Data!A131,"")</f>
        <v/>
      </c>
      <c r="E1661" s="16" t="str">
        <f>IF(Data!F131="failed",Data!N131,"")</f>
        <v/>
      </c>
    </row>
    <row r="1662" spans="1:5" x14ac:dyDescent="0.25">
      <c r="A1662" s="16">
        <f>IF(Data!F3257="successful",Data!A3257,"")</f>
        <v>3255</v>
      </c>
      <c r="B1662" s="16">
        <f>IF(Data!F3257="successful",Data!N3257,"")</f>
        <v>18</v>
      </c>
      <c r="D1662" s="16" t="str">
        <f>IF(Data!F132="failed",Data!A132,"")</f>
        <v/>
      </c>
      <c r="E1662" s="16" t="str">
        <f>IF(Data!F132="failed",Data!N132,"")</f>
        <v/>
      </c>
    </row>
    <row r="1663" spans="1:5" x14ac:dyDescent="0.25">
      <c r="A1663" s="16">
        <f>IF(Data!F3258="successful",Data!A3258,"")</f>
        <v>3256</v>
      </c>
      <c r="B1663" s="16">
        <f>IF(Data!F3258="successful",Data!N3258,"")</f>
        <v>176</v>
      </c>
      <c r="D1663" s="16" t="str">
        <f>IF(Data!F133="failed",Data!A133,"")</f>
        <v/>
      </c>
      <c r="E1663" s="16" t="str">
        <f>IF(Data!F133="failed",Data!N133,"")</f>
        <v/>
      </c>
    </row>
    <row r="1664" spans="1:5" x14ac:dyDescent="0.25">
      <c r="A1664" s="16">
        <f>IF(Data!F3259="successful",Data!A3259,"")</f>
        <v>3257</v>
      </c>
      <c r="B1664" s="16">
        <f>IF(Data!F3259="successful",Data!N3259,"")</f>
        <v>41</v>
      </c>
      <c r="D1664" s="16" t="str">
        <f>IF(Data!F134="failed",Data!A134,"")</f>
        <v/>
      </c>
      <c r="E1664" s="16" t="str">
        <f>IF(Data!F134="failed",Data!N134,"")</f>
        <v/>
      </c>
    </row>
    <row r="1665" spans="1:5" x14ac:dyDescent="0.25">
      <c r="A1665" s="16">
        <f>IF(Data!F3260="successful",Data!A3260,"")</f>
        <v>3258</v>
      </c>
      <c r="B1665" s="16">
        <f>IF(Data!F3260="successful",Data!N3260,"")</f>
        <v>75</v>
      </c>
      <c r="D1665" s="16" t="str">
        <f>IF(Data!F135="failed",Data!A135,"")</f>
        <v/>
      </c>
      <c r="E1665" s="16" t="str">
        <f>IF(Data!F135="failed",Data!N135,"")</f>
        <v/>
      </c>
    </row>
    <row r="1666" spans="1:5" x14ac:dyDescent="0.25">
      <c r="A1666" s="16">
        <f>IF(Data!F3261="successful",Data!A3261,"")</f>
        <v>3259</v>
      </c>
      <c r="B1666" s="16">
        <f>IF(Data!F3261="successful",Data!N3261,"")</f>
        <v>97</v>
      </c>
      <c r="D1666" s="16" t="str">
        <f>IF(Data!F136="failed",Data!A136,"")</f>
        <v/>
      </c>
      <c r="E1666" s="16" t="str">
        <f>IF(Data!F136="failed",Data!N136,"")</f>
        <v/>
      </c>
    </row>
    <row r="1667" spans="1:5" x14ac:dyDescent="0.25">
      <c r="A1667" s="16">
        <f>IF(Data!F3262="successful",Data!A3262,"")</f>
        <v>3260</v>
      </c>
      <c r="B1667" s="16">
        <f>IF(Data!F3262="successful",Data!N3262,"")</f>
        <v>73</v>
      </c>
      <c r="D1667" s="16" t="str">
        <f>IF(Data!F137="failed",Data!A137,"")</f>
        <v/>
      </c>
      <c r="E1667" s="16" t="str">
        <f>IF(Data!F137="failed",Data!N137,"")</f>
        <v/>
      </c>
    </row>
    <row r="1668" spans="1:5" x14ac:dyDescent="0.25">
      <c r="A1668" s="16">
        <f>IF(Data!F3263="successful",Data!A3263,"")</f>
        <v>3261</v>
      </c>
      <c r="B1668" s="16">
        <f>IF(Data!F3263="successful",Data!N3263,"")</f>
        <v>49</v>
      </c>
      <c r="D1668" s="16" t="str">
        <f>IF(Data!F138="failed",Data!A138,"")</f>
        <v/>
      </c>
      <c r="E1668" s="16" t="str">
        <f>IF(Data!F138="failed",Data!N138,"")</f>
        <v/>
      </c>
    </row>
    <row r="1669" spans="1:5" x14ac:dyDescent="0.25">
      <c r="A1669" s="16">
        <f>IF(Data!F3264="successful",Data!A3264,"")</f>
        <v>3262</v>
      </c>
      <c r="B1669" s="16">
        <f>IF(Data!F3264="successful",Data!N3264,"")</f>
        <v>134</v>
      </c>
      <c r="D1669" s="16" t="str">
        <f>IF(Data!F139="failed",Data!A139,"")</f>
        <v/>
      </c>
      <c r="E1669" s="16" t="str">
        <f>IF(Data!F139="failed",Data!N139,"")</f>
        <v/>
      </c>
    </row>
    <row r="1670" spans="1:5" x14ac:dyDescent="0.25">
      <c r="A1670" s="16">
        <f>IF(Data!F3265="successful",Data!A3265,"")</f>
        <v>3263</v>
      </c>
      <c r="B1670" s="16">
        <f>IF(Data!F3265="successful",Data!N3265,"")</f>
        <v>68</v>
      </c>
      <c r="D1670" s="16" t="str">
        <f>IF(Data!F140="failed",Data!A140,"")</f>
        <v/>
      </c>
      <c r="E1670" s="16" t="str">
        <f>IF(Data!F140="failed",Data!N140,"")</f>
        <v/>
      </c>
    </row>
    <row r="1671" spans="1:5" x14ac:dyDescent="0.25">
      <c r="A1671" s="16">
        <f>IF(Data!F3266="successful",Data!A3266,"")</f>
        <v>3264</v>
      </c>
      <c r="B1671" s="16">
        <f>IF(Data!F3266="successful",Data!N3266,"")</f>
        <v>49</v>
      </c>
      <c r="D1671" s="16" t="str">
        <f>IF(Data!F141="failed",Data!A141,"")</f>
        <v/>
      </c>
      <c r="E1671" s="16" t="str">
        <f>IF(Data!F141="failed",Data!N141,"")</f>
        <v/>
      </c>
    </row>
    <row r="1672" spans="1:5" x14ac:dyDescent="0.25">
      <c r="A1672" s="16">
        <f>IF(Data!F3267="successful",Data!A3267,"")</f>
        <v>3265</v>
      </c>
      <c r="B1672" s="16">
        <f>IF(Data!F3267="successful",Data!N3267,"")</f>
        <v>63</v>
      </c>
      <c r="D1672" s="16" t="str">
        <f>IF(Data!F142="failed",Data!A142,"")</f>
        <v/>
      </c>
      <c r="E1672" s="16" t="str">
        <f>IF(Data!F142="failed",Data!N142,"")</f>
        <v/>
      </c>
    </row>
    <row r="1673" spans="1:5" x14ac:dyDescent="0.25">
      <c r="A1673" s="16">
        <f>IF(Data!F3268="successful",Data!A3268,"")</f>
        <v>3266</v>
      </c>
      <c r="B1673" s="16">
        <f>IF(Data!F3268="successful",Data!N3268,"")</f>
        <v>163</v>
      </c>
      <c r="D1673" s="16" t="str">
        <f>IF(Data!F143="failed",Data!A143,"")</f>
        <v/>
      </c>
      <c r="E1673" s="16" t="str">
        <f>IF(Data!F143="failed",Data!N143,"")</f>
        <v/>
      </c>
    </row>
    <row r="1674" spans="1:5" x14ac:dyDescent="0.25">
      <c r="A1674" s="16">
        <f>IF(Data!F3269="successful",Data!A3269,"")</f>
        <v>3267</v>
      </c>
      <c r="B1674" s="16">
        <f>IF(Data!F3269="successful",Data!N3269,"")</f>
        <v>288</v>
      </c>
      <c r="D1674" s="16" t="str">
        <f>IF(Data!F144="failed",Data!A144,"")</f>
        <v/>
      </c>
      <c r="E1674" s="16" t="str">
        <f>IF(Data!F144="failed",Data!N144,"")</f>
        <v/>
      </c>
    </row>
    <row r="1675" spans="1:5" x14ac:dyDescent="0.25">
      <c r="A1675" s="16">
        <f>IF(Data!F3270="successful",Data!A3270,"")</f>
        <v>3268</v>
      </c>
      <c r="B1675" s="16">
        <f>IF(Data!F3270="successful",Data!N3270,"")</f>
        <v>42</v>
      </c>
      <c r="D1675" s="16" t="str">
        <f>IF(Data!F145="failed",Data!A145,"")</f>
        <v/>
      </c>
      <c r="E1675" s="16" t="str">
        <f>IF(Data!F145="failed",Data!N145,"")</f>
        <v/>
      </c>
    </row>
    <row r="1676" spans="1:5" x14ac:dyDescent="0.25">
      <c r="A1676" s="16">
        <f>IF(Data!F3271="successful",Data!A3271,"")</f>
        <v>3269</v>
      </c>
      <c r="B1676" s="16">
        <f>IF(Data!F3271="successful",Data!N3271,"")</f>
        <v>70</v>
      </c>
      <c r="D1676" s="16" t="str">
        <f>IF(Data!F146="failed",Data!A146,"")</f>
        <v/>
      </c>
      <c r="E1676" s="16" t="str">
        <f>IF(Data!F146="failed",Data!N146,"")</f>
        <v/>
      </c>
    </row>
    <row r="1677" spans="1:5" x14ac:dyDescent="0.25">
      <c r="A1677" s="16">
        <f>IF(Data!F3272="successful",Data!A3272,"")</f>
        <v>3270</v>
      </c>
      <c r="B1677" s="16">
        <f>IF(Data!F3272="successful",Data!N3272,"")</f>
        <v>30</v>
      </c>
      <c r="D1677" s="16" t="str">
        <f>IF(Data!F147="failed",Data!A147,"")</f>
        <v/>
      </c>
      <c r="E1677" s="16" t="str">
        <f>IF(Data!F147="failed",Data!N147,"")</f>
        <v/>
      </c>
    </row>
    <row r="1678" spans="1:5" x14ac:dyDescent="0.25">
      <c r="A1678" s="16">
        <f>IF(Data!F3273="successful",Data!A3273,"")</f>
        <v>3271</v>
      </c>
      <c r="B1678" s="16">
        <f>IF(Data!F3273="successful",Data!N3273,"")</f>
        <v>51</v>
      </c>
      <c r="D1678" s="16" t="str">
        <f>IF(Data!F148="failed",Data!A148,"")</f>
        <v/>
      </c>
      <c r="E1678" s="16" t="str">
        <f>IF(Data!F148="failed",Data!N148,"")</f>
        <v/>
      </c>
    </row>
    <row r="1679" spans="1:5" x14ac:dyDescent="0.25">
      <c r="A1679" s="16">
        <f>IF(Data!F3274="successful",Data!A3274,"")</f>
        <v>3272</v>
      </c>
      <c r="B1679" s="16">
        <f>IF(Data!F3274="successful",Data!N3274,"")</f>
        <v>145</v>
      </c>
      <c r="D1679" s="16" t="str">
        <f>IF(Data!F149="failed",Data!A149,"")</f>
        <v/>
      </c>
      <c r="E1679" s="16" t="str">
        <f>IF(Data!F149="failed",Data!N149,"")</f>
        <v/>
      </c>
    </row>
    <row r="1680" spans="1:5" x14ac:dyDescent="0.25">
      <c r="A1680" s="16">
        <f>IF(Data!F3275="successful",Data!A3275,"")</f>
        <v>3273</v>
      </c>
      <c r="B1680" s="16">
        <f>IF(Data!F3275="successful",Data!N3275,"")</f>
        <v>21</v>
      </c>
      <c r="D1680" s="16" t="str">
        <f>IF(Data!F150="failed",Data!A150,"")</f>
        <v/>
      </c>
      <c r="E1680" s="16" t="str">
        <f>IF(Data!F150="failed",Data!N150,"")</f>
        <v/>
      </c>
    </row>
    <row r="1681" spans="1:5" x14ac:dyDescent="0.25">
      <c r="A1681" s="16">
        <f>IF(Data!F3276="successful",Data!A3276,"")</f>
        <v>3274</v>
      </c>
      <c r="B1681" s="16">
        <f>IF(Data!F3276="successful",Data!N3276,"")</f>
        <v>286</v>
      </c>
      <c r="D1681" s="16" t="str">
        <f>IF(Data!F151="failed",Data!A151,"")</f>
        <v/>
      </c>
      <c r="E1681" s="16" t="str">
        <f>IF(Data!F151="failed",Data!N151,"")</f>
        <v/>
      </c>
    </row>
    <row r="1682" spans="1:5" x14ac:dyDescent="0.25">
      <c r="A1682" s="16">
        <f>IF(Data!F3277="successful",Data!A3277,"")</f>
        <v>3275</v>
      </c>
      <c r="B1682" s="16">
        <f>IF(Data!F3277="successful",Data!N3277,"")</f>
        <v>12</v>
      </c>
      <c r="D1682" s="16" t="str">
        <f>IF(Data!F152="failed",Data!A152,"")</f>
        <v/>
      </c>
      <c r="E1682" s="16" t="str">
        <f>IF(Data!F152="failed",Data!N152,"")</f>
        <v/>
      </c>
    </row>
    <row r="1683" spans="1:5" x14ac:dyDescent="0.25">
      <c r="A1683" s="16">
        <f>IF(Data!F3278="successful",Data!A3278,"")</f>
        <v>3276</v>
      </c>
      <c r="B1683" s="16">
        <f>IF(Data!F3278="successful",Data!N3278,"")</f>
        <v>100</v>
      </c>
      <c r="D1683" s="16" t="str">
        <f>IF(Data!F153="failed",Data!A153,"")</f>
        <v/>
      </c>
      <c r="E1683" s="16" t="str">
        <f>IF(Data!F153="failed",Data!N153,"")</f>
        <v/>
      </c>
    </row>
    <row r="1684" spans="1:5" x14ac:dyDescent="0.25">
      <c r="A1684" s="16">
        <f>IF(Data!F3279="successful",Data!A3279,"")</f>
        <v>3277</v>
      </c>
      <c r="B1684" s="16">
        <f>IF(Data!F3279="successful",Data!N3279,"")</f>
        <v>100</v>
      </c>
      <c r="D1684" s="16" t="str">
        <f>IF(Data!F154="failed",Data!A154,"")</f>
        <v/>
      </c>
      <c r="E1684" s="16" t="str">
        <f>IF(Data!F154="failed",Data!N154,"")</f>
        <v/>
      </c>
    </row>
    <row r="1685" spans="1:5" x14ac:dyDescent="0.25">
      <c r="A1685" s="16">
        <f>IF(Data!F3280="successful",Data!A3280,"")</f>
        <v>3278</v>
      </c>
      <c r="B1685" s="16">
        <f>IF(Data!F3280="successful",Data!N3280,"")</f>
        <v>34</v>
      </c>
      <c r="D1685" s="16" t="str">
        <f>IF(Data!F155="failed",Data!A155,"")</f>
        <v/>
      </c>
      <c r="E1685" s="16" t="str">
        <f>IF(Data!F155="failed",Data!N155,"")</f>
        <v/>
      </c>
    </row>
    <row r="1686" spans="1:5" x14ac:dyDescent="0.25">
      <c r="A1686" s="16">
        <f>IF(Data!F3281="successful",Data!A3281,"")</f>
        <v>3279</v>
      </c>
      <c r="B1686" s="16">
        <f>IF(Data!F3281="successful",Data!N3281,"")</f>
        <v>63</v>
      </c>
      <c r="D1686" s="16" t="str">
        <f>IF(Data!F156="failed",Data!A156,"")</f>
        <v/>
      </c>
      <c r="E1686" s="16" t="str">
        <f>IF(Data!F156="failed",Data!N156,"")</f>
        <v/>
      </c>
    </row>
    <row r="1687" spans="1:5" x14ac:dyDescent="0.25">
      <c r="A1687" s="16">
        <f>IF(Data!F3282="successful",Data!A3282,"")</f>
        <v>3280</v>
      </c>
      <c r="B1687" s="16">
        <f>IF(Data!F3282="successful",Data!N3282,"")</f>
        <v>30</v>
      </c>
      <c r="D1687" s="16" t="str">
        <f>IF(Data!F157="failed",Data!A157,"")</f>
        <v/>
      </c>
      <c r="E1687" s="16" t="str">
        <f>IF(Data!F157="failed",Data!N157,"")</f>
        <v/>
      </c>
    </row>
    <row r="1688" spans="1:5" x14ac:dyDescent="0.25">
      <c r="A1688" s="16">
        <f>IF(Data!F3283="successful",Data!A3283,"")</f>
        <v>3281</v>
      </c>
      <c r="B1688" s="16">
        <f>IF(Data!F3283="successful",Data!N3283,"")</f>
        <v>47</v>
      </c>
      <c r="D1688" s="16" t="str">
        <f>IF(Data!F158="failed",Data!A158,"")</f>
        <v/>
      </c>
      <c r="E1688" s="16" t="str">
        <f>IF(Data!F158="failed",Data!N158,"")</f>
        <v/>
      </c>
    </row>
    <row r="1689" spans="1:5" x14ac:dyDescent="0.25">
      <c r="A1689" s="16">
        <f>IF(Data!F3284="successful",Data!A3284,"")</f>
        <v>3282</v>
      </c>
      <c r="B1689" s="16">
        <f>IF(Data!F3284="successful",Data!N3284,"")</f>
        <v>237</v>
      </c>
      <c r="D1689" s="16" t="str">
        <f>IF(Data!F159="failed",Data!A159,"")</f>
        <v/>
      </c>
      <c r="E1689" s="16" t="str">
        <f>IF(Data!F159="failed",Data!N159,"")</f>
        <v/>
      </c>
    </row>
    <row r="1690" spans="1:5" x14ac:dyDescent="0.25">
      <c r="A1690" s="16">
        <f>IF(Data!F3285="successful",Data!A3285,"")</f>
        <v>3283</v>
      </c>
      <c r="B1690" s="16">
        <f>IF(Data!F3285="successful",Data!N3285,"")</f>
        <v>47</v>
      </c>
      <c r="D1690" s="16" t="str">
        <f>IF(Data!F160="failed",Data!A160,"")</f>
        <v/>
      </c>
      <c r="E1690" s="16" t="str">
        <f>IF(Data!F160="failed",Data!N160,"")</f>
        <v/>
      </c>
    </row>
    <row r="1691" spans="1:5" x14ac:dyDescent="0.25">
      <c r="A1691" s="16">
        <f>IF(Data!F3286="successful",Data!A3286,"")</f>
        <v>3284</v>
      </c>
      <c r="B1691" s="16">
        <f>IF(Data!F3286="successful",Data!N3286,"")</f>
        <v>15</v>
      </c>
      <c r="D1691" s="16" t="str">
        <f>IF(Data!F161="failed",Data!A161,"")</f>
        <v/>
      </c>
      <c r="E1691" s="16" t="str">
        <f>IF(Data!F161="failed",Data!N161,"")</f>
        <v/>
      </c>
    </row>
    <row r="1692" spans="1:5" x14ac:dyDescent="0.25">
      <c r="A1692" s="16">
        <f>IF(Data!F3287="successful",Data!A3287,"")</f>
        <v>3285</v>
      </c>
      <c r="B1692" s="16">
        <f>IF(Data!F3287="successful",Data!N3287,"")</f>
        <v>81</v>
      </c>
      <c r="D1692" s="16" t="str">
        <f>IF(Data!F242="failed",Data!A242,"")</f>
        <v/>
      </c>
      <c r="E1692" s="16" t="str">
        <f>IF(Data!F242="failed",Data!N242,"")</f>
        <v/>
      </c>
    </row>
    <row r="1693" spans="1:5" x14ac:dyDescent="0.25">
      <c r="A1693" s="16">
        <f>IF(Data!F3288="successful",Data!A3288,"")</f>
        <v>3286</v>
      </c>
      <c r="B1693" s="16">
        <f>IF(Data!F3288="successful",Data!N3288,"")</f>
        <v>122</v>
      </c>
      <c r="D1693" s="16" t="str">
        <f>IF(Data!F243="failed",Data!A243,"")</f>
        <v/>
      </c>
      <c r="E1693" s="16" t="str">
        <f>IF(Data!F243="failed",Data!N243,"")</f>
        <v/>
      </c>
    </row>
    <row r="1694" spans="1:5" x14ac:dyDescent="0.25">
      <c r="A1694" s="16">
        <f>IF(Data!F3289="successful",Data!A3289,"")</f>
        <v>3287</v>
      </c>
      <c r="B1694" s="16">
        <f>IF(Data!F3289="successful",Data!N3289,"")</f>
        <v>34</v>
      </c>
      <c r="D1694" s="16" t="str">
        <f>IF(Data!F244="failed",Data!A244,"")</f>
        <v/>
      </c>
      <c r="E1694" s="16" t="str">
        <f>IF(Data!F244="failed",Data!N244,"")</f>
        <v/>
      </c>
    </row>
    <row r="1695" spans="1:5" x14ac:dyDescent="0.25">
      <c r="A1695" s="16">
        <f>IF(Data!F3290="successful",Data!A3290,"")</f>
        <v>3288</v>
      </c>
      <c r="B1695" s="16">
        <f>IF(Data!F3290="successful",Data!N3290,"")</f>
        <v>207</v>
      </c>
      <c r="D1695" s="16" t="str">
        <f>IF(Data!F245="failed",Data!A245,"")</f>
        <v/>
      </c>
      <c r="E1695" s="16" t="str">
        <f>IF(Data!F245="failed",Data!N245,"")</f>
        <v/>
      </c>
    </row>
    <row r="1696" spans="1:5" x14ac:dyDescent="0.25">
      <c r="A1696" s="16">
        <f>IF(Data!F3291="successful",Data!A3291,"")</f>
        <v>3289</v>
      </c>
      <c r="B1696" s="16">
        <f>IF(Data!F3291="successful",Data!N3291,"")</f>
        <v>25</v>
      </c>
      <c r="D1696" s="16" t="str">
        <f>IF(Data!F246="failed",Data!A246,"")</f>
        <v/>
      </c>
      <c r="E1696" s="16" t="str">
        <f>IF(Data!F246="failed",Data!N246,"")</f>
        <v/>
      </c>
    </row>
    <row r="1697" spans="1:5" x14ac:dyDescent="0.25">
      <c r="A1697" s="16">
        <f>IF(Data!F3292="successful",Data!A3292,"")</f>
        <v>3290</v>
      </c>
      <c r="B1697" s="16">
        <f>IF(Data!F3292="successful",Data!N3292,"")</f>
        <v>72</v>
      </c>
      <c r="D1697" s="16" t="str">
        <f>IF(Data!F247="failed",Data!A247,"")</f>
        <v/>
      </c>
      <c r="E1697" s="16" t="str">
        <f>IF(Data!F247="failed",Data!N247,"")</f>
        <v/>
      </c>
    </row>
    <row r="1698" spans="1:5" x14ac:dyDescent="0.25">
      <c r="A1698" s="16">
        <f>IF(Data!F3293="successful",Data!A3293,"")</f>
        <v>3291</v>
      </c>
      <c r="B1698" s="16">
        <f>IF(Data!F3293="successful",Data!N3293,"")</f>
        <v>14</v>
      </c>
      <c r="D1698" s="16" t="str">
        <f>IF(Data!F248="failed",Data!A248,"")</f>
        <v/>
      </c>
      <c r="E1698" s="16" t="str">
        <f>IF(Data!F248="failed",Data!N248,"")</f>
        <v/>
      </c>
    </row>
    <row r="1699" spans="1:5" x14ac:dyDescent="0.25">
      <c r="A1699" s="16">
        <f>IF(Data!F3294="successful",Data!A3294,"")</f>
        <v>3292</v>
      </c>
      <c r="B1699" s="16">
        <f>IF(Data!F3294="successful",Data!N3294,"")</f>
        <v>15</v>
      </c>
      <c r="D1699" s="16" t="str">
        <f>IF(Data!F249="failed",Data!A249,"")</f>
        <v/>
      </c>
      <c r="E1699" s="16" t="str">
        <f>IF(Data!F249="failed",Data!N249,"")</f>
        <v/>
      </c>
    </row>
    <row r="1700" spans="1:5" x14ac:dyDescent="0.25">
      <c r="A1700" s="16">
        <f>IF(Data!F3295="successful",Data!A3295,"")</f>
        <v>3293</v>
      </c>
      <c r="B1700" s="16">
        <f>IF(Data!F3295="successful",Data!N3295,"")</f>
        <v>91</v>
      </c>
      <c r="D1700" s="16" t="str">
        <f>IF(Data!F250="failed",Data!A250,"")</f>
        <v/>
      </c>
      <c r="E1700" s="16" t="str">
        <f>IF(Data!F250="failed",Data!N250,"")</f>
        <v/>
      </c>
    </row>
    <row r="1701" spans="1:5" x14ac:dyDescent="0.25">
      <c r="A1701" s="16">
        <f>IF(Data!F3296="successful",Data!A3296,"")</f>
        <v>3294</v>
      </c>
      <c r="B1701" s="16">
        <f>IF(Data!F3296="successful",Data!N3296,"")</f>
        <v>24</v>
      </c>
      <c r="D1701" s="16" t="str">
        <f>IF(Data!F251="failed",Data!A251,"")</f>
        <v/>
      </c>
      <c r="E1701" s="16" t="str">
        <f>IF(Data!F251="failed",Data!N251,"")</f>
        <v/>
      </c>
    </row>
    <row r="1702" spans="1:5" x14ac:dyDescent="0.25">
      <c r="A1702" s="16">
        <f>IF(Data!F3297="successful",Data!A3297,"")</f>
        <v>3295</v>
      </c>
      <c r="B1702" s="16">
        <f>IF(Data!F3297="successful",Data!N3297,"")</f>
        <v>27</v>
      </c>
      <c r="D1702" s="16" t="str">
        <f>IF(Data!F252="failed",Data!A252,"")</f>
        <v/>
      </c>
      <c r="E1702" s="16" t="str">
        <f>IF(Data!F252="failed",Data!N252,"")</f>
        <v/>
      </c>
    </row>
    <row r="1703" spans="1:5" x14ac:dyDescent="0.25">
      <c r="A1703" s="16">
        <f>IF(Data!F3298="successful",Data!A3298,"")</f>
        <v>3296</v>
      </c>
      <c r="B1703" s="16">
        <f>IF(Data!F3298="successful",Data!N3298,"")</f>
        <v>47</v>
      </c>
      <c r="D1703" s="16" t="str">
        <f>IF(Data!F253="failed",Data!A253,"")</f>
        <v/>
      </c>
      <c r="E1703" s="16" t="str">
        <f>IF(Data!F253="failed",Data!N253,"")</f>
        <v/>
      </c>
    </row>
    <row r="1704" spans="1:5" x14ac:dyDescent="0.25">
      <c r="A1704" s="16">
        <f>IF(Data!F3299="successful",Data!A3299,"")</f>
        <v>3297</v>
      </c>
      <c r="B1704" s="16">
        <f>IF(Data!F3299="successful",Data!N3299,"")</f>
        <v>44</v>
      </c>
      <c r="D1704" s="16" t="str">
        <f>IF(Data!F254="failed",Data!A254,"")</f>
        <v/>
      </c>
      <c r="E1704" s="16" t="str">
        <f>IF(Data!F254="failed",Data!N254,"")</f>
        <v/>
      </c>
    </row>
    <row r="1705" spans="1:5" x14ac:dyDescent="0.25">
      <c r="A1705" s="16">
        <f>IF(Data!F3300="successful",Data!A3300,"")</f>
        <v>3298</v>
      </c>
      <c r="B1705" s="16">
        <f>IF(Data!F3300="successful",Data!N3300,"")</f>
        <v>72</v>
      </c>
      <c r="D1705" s="16" t="str">
        <f>IF(Data!F255="failed",Data!A255,"")</f>
        <v/>
      </c>
      <c r="E1705" s="16" t="str">
        <f>IF(Data!F255="failed",Data!N255,"")</f>
        <v/>
      </c>
    </row>
    <row r="1706" spans="1:5" x14ac:dyDescent="0.25">
      <c r="A1706" s="16">
        <f>IF(Data!F3301="successful",Data!A3301,"")</f>
        <v>3299</v>
      </c>
      <c r="B1706" s="16">
        <f>IF(Data!F3301="successful",Data!N3301,"")</f>
        <v>63</v>
      </c>
      <c r="D1706" s="16" t="str">
        <f>IF(Data!F256="failed",Data!A256,"")</f>
        <v/>
      </c>
      <c r="E1706" s="16" t="str">
        <f>IF(Data!F256="failed",Data!N256,"")</f>
        <v/>
      </c>
    </row>
    <row r="1707" spans="1:5" x14ac:dyDescent="0.25">
      <c r="A1707" s="16">
        <f>IF(Data!F3302="successful",Data!A3302,"")</f>
        <v>3300</v>
      </c>
      <c r="B1707" s="16">
        <f>IF(Data!F3302="successful",Data!N3302,"")</f>
        <v>88</v>
      </c>
      <c r="D1707" s="16" t="str">
        <f>IF(Data!F257="failed",Data!A257,"")</f>
        <v/>
      </c>
      <c r="E1707" s="16" t="str">
        <f>IF(Data!F257="failed",Data!N257,"")</f>
        <v/>
      </c>
    </row>
    <row r="1708" spans="1:5" x14ac:dyDescent="0.25">
      <c r="A1708" s="16">
        <f>IF(Data!F3303="successful",Data!A3303,"")</f>
        <v>3301</v>
      </c>
      <c r="B1708" s="16">
        <f>IF(Data!F3303="successful",Data!N3303,"")</f>
        <v>70</v>
      </c>
      <c r="D1708" s="16" t="str">
        <f>IF(Data!F258="failed",Data!A258,"")</f>
        <v/>
      </c>
      <c r="E1708" s="16" t="str">
        <f>IF(Data!F258="failed",Data!N258,"")</f>
        <v/>
      </c>
    </row>
    <row r="1709" spans="1:5" x14ac:dyDescent="0.25">
      <c r="A1709" s="16">
        <f>IF(Data!F3304="successful",Data!A3304,"")</f>
        <v>3302</v>
      </c>
      <c r="B1709" s="16">
        <f>IF(Data!F3304="successful",Data!N3304,"")</f>
        <v>50</v>
      </c>
      <c r="D1709" s="16" t="str">
        <f>IF(Data!F259="failed",Data!A259,"")</f>
        <v/>
      </c>
      <c r="E1709" s="16" t="str">
        <f>IF(Data!F259="failed",Data!N259,"")</f>
        <v/>
      </c>
    </row>
    <row r="1710" spans="1:5" x14ac:dyDescent="0.25">
      <c r="A1710" s="16">
        <f>IF(Data!F3305="successful",Data!A3305,"")</f>
        <v>3303</v>
      </c>
      <c r="B1710" s="16">
        <f>IF(Data!F3305="successful",Data!N3305,"")</f>
        <v>35</v>
      </c>
      <c r="D1710" s="16" t="str">
        <f>IF(Data!F260="failed",Data!A260,"")</f>
        <v/>
      </c>
      <c r="E1710" s="16" t="str">
        <f>IF(Data!F260="failed",Data!N260,"")</f>
        <v/>
      </c>
    </row>
    <row r="1711" spans="1:5" x14ac:dyDescent="0.25">
      <c r="A1711" s="16">
        <f>IF(Data!F3306="successful",Data!A3306,"")</f>
        <v>3304</v>
      </c>
      <c r="B1711" s="16">
        <f>IF(Data!F3306="successful",Data!N3306,"")</f>
        <v>175</v>
      </c>
      <c r="D1711" s="16" t="str">
        <f>IF(Data!F261="failed",Data!A261,"")</f>
        <v/>
      </c>
      <c r="E1711" s="16" t="str">
        <f>IF(Data!F261="failed",Data!N261,"")</f>
        <v/>
      </c>
    </row>
    <row r="1712" spans="1:5" x14ac:dyDescent="0.25">
      <c r="A1712" s="16">
        <f>IF(Data!F3307="successful",Data!A3307,"")</f>
        <v>3305</v>
      </c>
      <c r="B1712" s="16">
        <f>IF(Data!F3307="successful",Data!N3307,"")</f>
        <v>20</v>
      </c>
      <c r="D1712" s="16" t="str">
        <f>IF(Data!F262="failed",Data!A262,"")</f>
        <v/>
      </c>
      <c r="E1712" s="16" t="str">
        <f>IF(Data!F262="failed",Data!N262,"")</f>
        <v/>
      </c>
    </row>
    <row r="1713" spans="1:5" x14ac:dyDescent="0.25">
      <c r="A1713" s="16">
        <f>IF(Data!F3308="successful",Data!A3308,"")</f>
        <v>3306</v>
      </c>
      <c r="B1713" s="16">
        <f>IF(Data!F3308="successful",Data!N3308,"")</f>
        <v>54</v>
      </c>
      <c r="D1713" s="16" t="str">
        <f>IF(Data!F263="failed",Data!A263,"")</f>
        <v/>
      </c>
      <c r="E1713" s="16" t="str">
        <f>IF(Data!F263="failed",Data!N263,"")</f>
        <v/>
      </c>
    </row>
    <row r="1714" spans="1:5" x14ac:dyDescent="0.25">
      <c r="A1714" s="16">
        <f>IF(Data!F3309="successful",Data!A3309,"")</f>
        <v>3307</v>
      </c>
      <c r="B1714" s="16">
        <f>IF(Data!F3309="successful",Data!N3309,"")</f>
        <v>20</v>
      </c>
      <c r="D1714" s="16" t="str">
        <f>IF(Data!F264="failed",Data!A264,"")</f>
        <v/>
      </c>
      <c r="E1714" s="16" t="str">
        <f>IF(Data!F264="failed",Data!N264,"")</f>
        <v/>
      </c>
    </row>
    <row r="1715" spans="1:5" x14ac:dyDescent="0.25">
      <c r="A1715" s="16">
        <f>IF(Data!F3310="successful",Data!A3310,"")</f>
        <v>3308</v>
      </c>
      <c r="B1715" s="16">
        <f>IF(Data!F3310="successful",Data!N3310,"")</f>
        <v>57</v>
      </c>
      <c r="D1715" s="16" t="str">
        <f>IF(Data!F265="failed",Data!A265,"")</f>
        <v/>
      </c>
      <c r="E1715" s="16" t="str">
        <f>IF(Data!F265="failed",Data!N265,"")</f>
        <v/>
      </c>
    </row>
    <row r="1716" spans="1:5" x14ac:dyDescent="0.25">
      <c r="A1716" s="16">
        <f>IF(Data!F3311="successful",Data!A3311,"")</f>
        <v>3309</v>
      </c>
      <c r="B1716" s="16">
        <f>IF(Data!F3311="successful",Data!N3311,"")</f>
        <v>31</v>
      </c>
      <c r="D1716" s="16" t="str">
        <f>IF(Data!F266="failed",Data!A266,"")</f>
        <v/>
      </c>
      <c r="E1716" s="16" t="str">
        <f>IF(Data!F266="failed",Data!N266,"")</f>
        <v/>
      </c>
    </row>
    <row r="1717" spans="1:5" x14ac:dyDescent="0.25">
      <c r="A1717" s="16">
        <f>IF(Data!F3312="successful",Data!A3312,"")</f>
        <v>3310</v>
      </c>
      <c r="B1717" s="16">
        <f>IF(Data!F3312="successful",Data!N3312,"")</f>
        <v>31</v>
      </c>
      <c r="D1717" s="16" t="str">
        <f>IF(Data!F267="failed",Data!A267,"")</f>
        <v/>
      </c>
      <c r="E1717" s="16" t="str">
        <f>IF(Data!F267="failed",Data!N267,"")</f>
        <v/>
      </c>
    </row>
    <row r="1718" spans="1:5" x14ac:dyDescent="0.25">
      <c r="A1718" s="16">
        <f>IF(Data!F3313="successful",Data!A3313,"")</f>
        <v>3311</v>
      </c>
      <c r="B1718" s="16">
        <f>IF(Data!F3313="successful",Data!N3313,"")</f>
        <v>45</v>
      </c>
      <c r="D1718" s="16" t="str">
        <f>IF(Data!F268="failed",Data!A268,"")</f>
        <v/>
      </c>
      <c r="E1718" s="16" t="str">
        <f>IF(Data!F268="failed",Data!N268,"")</f>
        <v/>
      </c>
    </row>
    <row r="1719" spans="1:5" x14ac:dyDescent="0.25">
      <c r="A1719" s="16">
        <f>IF(Data!F3314="successful",Data!A3314,"")</f>
        <v>3312</v>
      </c>
      <c r="B1719" s="16">
        <f>IF(Data!F3314="successful",Data!N3314,"")</f>
        <v>41</v>
      </c>
      <c r="D1719" s="16" t="str">
        <f>IF(Data!F269="failed",Data!A269,"")</f>
        <v/>
      </c>
      <c r="E1719" s="16" t="str">
        <f>IF(Data!F269="failed",Data!N269,"")</f>
        <v/>
      </c>
    </row>
    <row r="1720" spans="1:5" x14ac:dyDescent="0.25">
      <c r="A1720" s="16">
        <f>IF(Data!F3315="successful",Data!A3315,"")</f>
        <v>3313</v>
      </c>
      <c r="B1720" s="16">
        <f>IF(Data!F3315="successful",Data!N3315,"")</f>
        <v>29</v>
      </c>
      <c r="D1720" s="16" t="str">
        <f>IF(Data!F270="failed",Data!A270,"")</f>
        <v/>
      </c>
      <c r="E1720" s="16" t="str">
        <f>IF(Data!F270="failed",Data!N270,"")</f>
        <v/>
      </c>
    </row>
    <row r="1721" spans="1:5" x14ac:dyDescent="0.25">
      <c r="A1721" s="16">
        <f>IF(Data!F3316="successful",Data!A3316,"")</f>
        <v>3314</v>
      </c>
      <c r="B1721" s="16">
        <f>IF(Data!F3316="successful",Data!N3316,"")</f>
        <v>58</v>
      </c>
      <c r="D1721" s="16" t="str">
        <f>IF(Data!F271="failed",Data!A271,"")</f>
        <v/>
      </c>
      <c r="E1721" s="16" t="str">
        <f>IF(Data!F271="failed",Data!N271,"")</f>
        <v/>
      </c>
    </row>
    <row r="1722" spans="1:5" x14ac:dyDescent="0.25">
      <c r="A1722" s="16">
        <f>IF(Data!F3317="successful",Data!A3317,"")</f>
        <v>3315</v>
      </c>
      <c r="B1722" s="16">
        <f>IF(Data!F3317="successful",Data!N3317,"")</f>
        <v>89</v>
      </c>
      <c r="D1722" s="16" t="str">
        <f>IF(Data!F272="failed",Data!A272,"")</f>
        <v/>
      </c>
      <c r="E1722" s="16" t="str">
        <f>IF(Data!F272="failed",Data!N272,"")</f>
        <v/>
      </c>
    </row>
    <row r="1723" spans="1:5" x14ac:dyDescent="0.25">
      <c r="A1723" s="16">
        <f>IF(Data!F3318="successful",Data!A3318,"")</f>
        <v>3316</v>
      </c>
      <c r="B1723" s="16">
        <f>IF(Data!F3318="successful",Data!N3318,"")</f>
        <v>125</v>
      </c>
      <c r="D1723" s="16" t="str">
        <f>IF(Data!F273="failed",Data!A273,"")</f>
        <v/>
      </c>
      <c r="E1723" s="16" t="str">
        <f>IF(Data!F273="failed",Data!N273,"")</f>
        <v/>
      </c>
    </row>
    <row r="1724" spans="1:5" x14ac:dyDescent="0.25">
      <c r="A1724" s="16">
        <f>IF(Data!F3319="successful",Data!A3319,"")</f>
        <v>3317</v>
      </c>
      <c r="B1724" s="16">
        <f>IF(Data!F3319="successful",Data!N3319,"")</f>
        <v>18</v>
      </c>
      <c r="D1724" s="16" t="str">
        <f>IF(Data!F274="failed",Data!A274,"")</f>
        <v/>
      </c>
      <c r="E1724" s="16" t="str">
        <f>IF(Data!F274="failed",Data!N274,"")</f>
        <v/>
      </c>
    </row>
    <row r="1725" spans="1:5" x14ac:dyDescent="0.25">
      <c r="A1725" s="16">
        <f>IF(Data!F3320="successful",Data!A3320,"")</f>
        <v>3318</v>
      </c>
      <c r="B1725" s="16">
        <f>IF(Data!F3320="successful",Data!N3320,"")</f>
        <v>32</v>
      </c>
      <c r="D1725" s="16" t="str">
        <f>IF(Data!F275="failed",Data!A275,"")</f>
        <v/>
      </c>
      <c r="E1725" s="16" t="str">
        <f>IF(Data!F275="failed",Data!N275,"")</f>
        <v/>
      </c>
    </row>
    <row r="1726" spans="1:5" x14ac:dyDescent="0.25">
      <c r="A1726" s="16">
        <f>IF(Data!F3321="successful",Data!A3321,"")</f>
        <v>3319</v>
      </c>
      <c r="B1726" s="16">
        <f>IF(Data!F3321="successful",Data!N3321,"")</f>
        <v>16</v>
      </c>
      <c r="D1726" s="16" t="str">
        <f>IF(Data!F276="failed",Data!A276,"")</f>
        <v/>
      </c>
      <c r="E1726" s="16" t="str">
        <f>IF(Data!F276="failed",Data!N276,"")</f>
        <v/>
      </c>
    </row>
    <row r="1727" spans="1:5" x14ac:dyDescent="0.25">
      <c r="A1727" s="16">
        <f>IF(Data!F3322="successful",Data!A3322,"")</f>
        <v>3320</v>
      </c>
      <c r="B1727" s="16">
        <f>IF(Data!F3322="successful",Data!N3322,"")</f>
        <v>38</v>
      </c>
      <c r="D1727" s="16" t="str">
        <f>IF(Data!F277="failed",Data!A277,"")</f>
        <v/>
      </c>
      <c r="E1727" s="16" t="str">
        <f>IF(Data!F277="failed",Data!N277,"")</f>
        <v/>
      </c>
    </row>
    <row r="1728" spans="1:5" x14ac:dyDescent="0.25">
      <c r="A1728" s="16">
        <f>IF(Data!F3323="successful",Data!A3323,"")</f>
        <v>3321</v>
      </c>
      <c r="B1728" s="16">
        <f>IF(Data!F3323="successful",Data!N3323,"")</f>
        <v>15</v>
      </c>
      <c r="D1728" s="16" t="str">
        <f>IF(Data!F278="failed",Data!A278,"")</f>
        <v/>
      </c>
      <c r="E1728" s="16" t="str">
        <f>IF(Data!F278="failed",Data!N278,"")</f>
        <v/>
      </c>
    </row>
    <row r="1729" spans="1:5" x14ac:dyDescent="0.25">
      <c r="A1729" s="16">
        <f>IF(Data!F3324="successful",Data!A3324,"")</f>
        <v>3322</v>
      </c>
      <c r="B1729" s="16">
        <f>IF(Data!F3324="successful",Data!N3324,"")</f>
        <v>23</v>
      </c>
      <c r="D1729" s="16" t="str">
        <f>IF(Data!F279="failed",Data!A279,"")</f>
        <v/>
      </c>
      <c r="E1729" s="16" t="str">
        <f>IF(Data!F279="failed",Data!N279,"")</f>
        <v/>
      </c>
    </row>
    <row r="1730" spans="1:5" x14ac:dyDescent="0.25">
      <c r="A1730" s="16">
        <f>IF(Data!F3325="successful",Data!A3325,"")</f>
        <v>3323</v>
      </c>
      <c r="B1730" s="16">
        <f>IF(Data!F3325="successful",Data!N3325,"")</f>
        <v>49</v>
      </c>
      <c r="D1730" s="16" t="str">
        <f>IF(Data!F280="failed",Data!A280,"")</f>
        <v/>
      </c>
      <c r="E1730" s="16" t="str">
        <f>IF(Data!F280="failed",Data!N280,"")</f>
        <v/>
      </c>
    </row>
    <row r="1731" spans="1:5" x14ac:dyDescent="0.25">
      <c r="A1731" s="16">
        <f>IF(Data!F3326="successful",Data!A3326,"")</f>
        <v>3324</v>
      </c>
      <c r="B1731" s="16">
        <f>IF(Data!F3326="successful",Data!N3326,"")</f>
        <v>10</v>
      </c>
      <c r="D1731" s="16" t="str">
        <f>IF(Data!F281="failed",Data!A281,"")</f>
        <v/>
      </c>
      <c r="E1731" s="16" t="str">
        <f>IF(Data!F281="failed",Data!N281,"")</f>
        <v/>
      </c>
    </row>
    <row r="1732" spans="1:5" x14ac:dyDescent="0.25">
      <c r="A1732" s="16">
        <f>IF(Data!F3327="successful",Data!A3327,"")</f>
        <v>3325</v>
      </c>
      <c r="B1732" s="16">
        <f>IF(Data!F3327="successful",Data!N3327,"")</f>
        <v>15</v>
      </c>
      <c r="D1732" s="16" t="str">
        <f>IF(Data!F282="failed",Data!A282,"")</f>
        <v/>
      </c>
      <c r="E1732" s="16" t="str">
        <f>IF(Data!F282="failed",Data!N282,"")</f>
        <v/>
      </c>
    </row>
    <row r="1733" spans="1:5" x14ac:dyDescent="0.25">
      <c r="A1733" s="16">
        <f>IF(Data!F3328="successful",Data!A3328,"")</f>
        <v>3326</v>
      </c>
      <c r="B1733" s="16">
        <f>IF(Data!F3328="successful",Data!N3328,"")</f>
        <v>57</v>
      </c>
      <c r="D1733" s="16" t="str">
        <f>IF(Data!F283="failed",Data!A283,"")</f>
        <v/>
      </c>
      <c r="E1733" s="16" t="str">
        <f>IF(Data!F283="failed",Data!N283,"")</f>
        <v/>
      </c>
    </row>
    <row r="1734" spans="1:5" x14ac:dyDescent="0.25">
      <c r="A1734" s="16">
        <f>IF(Data!F3329="successful",Data!A3329,"")</f>
        <v>3327</v>
      </c>
      <c r="B1734" s="16">
        <f>IF(Data!F3329="successful",Data!N3329,"")</f>
        <v>33</v>
      </c>
      <c r="D1734" s="16" t="str">
        <f>IF(Data!F284="failed",Data!A284,"")</f>
        <v/>
      </c>
      <c r="E1734" s="16" t="str">
        <f>IF(Data!F284="failed",Data!N284,"")</f>
        <v/>
      </c>
    </row>
    <row r="1735" spans="1:5" x14ac:dyDescent="0.25">
      <c r="A1735" s="16">
        <f>IF(Data!F3330="successful",Data!A3330,"")</f>
        <v>3328</v>
      </c>
      <c r="B1735" s="16">
        <f>IF(Data!F3330="successful",Data!N3330,"")</f>
        <v>9</v>
      </c>
      <c r="D1735" s="16" t="str">
        <f>IF(Data!F285="failed",Data!A285,"")</f>
        <v/>
      </c>
      <c r="E1735" s="16" t="str">
        <f>IF(Data!F285="failed",Data!N285,"")</f>
        <v/>
      </c>
    </row>
    <row r="1736" spans="1:5" x14ac:dyDescent="0.25">
      <c r="A1736" s="16">
        <f>IF(Data!F3331="successful",Data!A3331,"")</f>
        <v>3329</v>
      </c>
      <c r="B1736" s="16">
        <f>IF(Data!F3331="successful",Data!N3331,"")</f>
        <v>26</v>
      </c>
      <c r="D1736" s="16" t="str">
        <f>IF(Data!F286="failed",Data!A286,"")</f>
        <v/>
      </c>
      <c r="E1736" s="16" t="str">
        <f>IF(Data!F286="failed",Data!N286,"")</f>
        <v/>
      </c>
    </row>
    <row r="1737" spans="1:5" x14ac:dyDescent="0.25">
      <c r="A1737" s="16">
        <f>IF(Data!F3332="successful",Data!A3332,"")</f>
        <v>3330</v>
      </c>
      <c r="B1737" s="16">
        <f>IF(Data!F3332="successful",Data!N3332,"")</f>
        <v>69</v>
      </c>
      <c r="D1737" s="16" t="str">
        <f>IF(Data!F287="failed",Data!A287,"")</f>
        <v/>
      </c>
      <c r="E1737" s="16" t="str">
        <f>IF(Data!F287="failed",Data!N287,"")</f>
        <v/>
      </c>
    </row>
    <row r="1738" spans="1:5" x14ac:dyDescent="0.25">
      <c r="A1738" s="16">
        <f>IF(Data!F3333="successful",Data!A3333,"")</f>
        <v>3331</v>
      </c>
      <c r="B1738" s="16">
        <f>IF(Data!F3333="successful",Data!N3333,"")</f>
        <v>65</v>
      </c>
      <c r="D1738" s="16" t="str">
        <f>IF(Data!F288="failed",Data!A288,"")</f>
        <v/>
      </c>
      <c r="E1738" s="16" t="str">
        <f>IF(Data!F288="failed",Data!N288,"")</f>
        <v/>
      </c>
    </row>
    <row r="1739" spans="1:5" x14ac:dyDescent="0.25">
      <c r="A1739" s="16">
        <f>IF(Data!F3334="successful",Data!A3334,"")</f>
        <v>3332</v>
      </c>
      <c r="B1739" s="16">
        <f>IF(Data!F3334="successful",Data!N3334,"")</f>
        <v>83</v>
      </c>
      <c r="D1739" s="16" t="str">
        <f>IF(Data!F289="failed",Data!A289,"")</f>
        <v/>
      </c>
      <c r="E1739" s="16" t="str">
        <f>IF(Data!F289="failed",Data!N289,"")</f>
        <v/>
      </c>
    </row>
    <row r="1740" spans="1:5" x14ac:dyDescent="0.25">
      <c r="A1740" s="16">
        <f>IF(Data!F3335="successful",Data!A3335,"")</f>
        <v>3333</v>
      </c>
      <c r="B1740" s="16">
        <f>IF(Data!F3335="successful",Data!N3335,"")</f>
        <v>111</v>
      </c>
      <c r="D1740" s="16" t="str">
        <f>IF(Data!F290="failed",Data!A290,"")</f>
        <v/>
      </c>
      <c r="E1740" s="16" t="str">
        <f>IF(Data!F290="failed",Data!N290,"")</f>
        <v/>
      </c>
    </row>
    <row r="1741" spans="1:5" x14ac:dyDescent="0.25">
      <c r="A1741" s="16">
        <f>IF(Data!F3336="successful",Data!A3336,"")</f>
        <v>3334</v>
      </c>
      <c r="B1741" s="16">
        <f>IF(Data!F3336="successful",Data!N3336,"")</f>
        <v>46</v>
      </c>
      <c r="D1741" s="16" t="str">
        <f>IF(Data!F291="failed",Data!A291,"")</f>
        <v/>
      </c>
      <c r="E1741" s="16" t="str">
        <f>IF(Data!F291="failed",Data!N291,"")</f>
        <v/>
      </c>
    </row>
    <row r="1742" spans="1:5" x14ac:dyDescent="0.25">
      <c r="A1742" s="16">
        <f>IF(Data!F3337="successful",Data!A3337,"")</f>
        <v>3335</v>
      </c>
      <c r="B1742" s="16">
        <f>IF(Data!F3337="successful",Data!N3337,"")</f>
        <v>63</v>
      </c>
      <c r="D1742" s="16" t="str">
        <f>IF(Data!F292="failed",Data!A292,"")</f>
        <v/>
      </c>
      <c r="E1742" s="16" t="str">
        <f>IF(Data!F292="failed",Data!N292,"")</f>
        <v/>
      </c>
    </row>
    <row r="1743" spans="1:5" x14ac:dyDescent="0.25">
      <c r="A1743" s="16">
        <f>IF(Data!F3338="successful",Data!A3338,"")</f>
        <v>3336</v>
      </c>
      <c r="B1743" s="16">
        <f>IF(Data!F3338="successful",Data!N3338,"")</f>
        <v>9</v>
      </c>
      <c r="D1743" s="16" t="str">
        <f>IF(Data!F293="failed",Data!A293,"")</f>
        <v/>
      </c>
      <c r="E1743" s="16" t="str">
        <f>IF(Data!F293="failed",Data!N293,"")</f>
        <v/>
      </c>
    </row>
    <row r="1744" spans="1:5" x14ac:dyDescent="0.25">
      <c r="A1744" s="16">
        <f>IF(Data!F3339="successful",Data!A3339,"")</f>
        <v>3337</v>
      </c>
      <c r="B1744" s="16">
        <f>IF(Data!F3339="successful",Data!N3339,"")</f>
        <v>34</v>
      </c>
      <c r="D1744" s="16" t="str">
        <f>IF(Data!F294="failed",Data!A294,"")</f>
        <v/>
      </c>
      <c r="E1744" s="16" t="str">
        <f>IF(Data!F294="failed",Data!N294,"")</f>
        <v/>
      </c>
    </row>
    <row r="1745" spans="1:5" x14ac:dyDescent="0.25">
      <c r="A1745" s="16">
        <f>IF(Data!F3340="successful",Data!A3340,"")</f>
        <v>3338</v>
      </c>
      <c r="B1745" s="16">
        <f>IF(Data!F3340="successful",Data!N3340,"")</f>
        <v>112</v>
      </c>
      <c r="D1745" s="16" t="str">
        <f>IF(Data!F295="failed",Data!A295,"")</f>
        <v/>
      </c>
      <c r="E1745" s="16" t="str">
        <f>IF(Data!F295="failed",Data!N295,"")</f>
        <v/>
      </c>
    </row>
    <row r="1746" spans="1:5" x14ac:dyDescent="0.25">
      <c r="A1746" s="16">
        <f>IF(Data!F3341="successful",Data!A3341,"")</f>
        <v>3339</v>
      </c>
      <c r="B1746" s="16">
        <f>IF(Data!F3341="successful",Data!N3341,"")</f>
        <v>47</v>
      </c>
      <c r="D1746" s="16" t="str">
        <f>IF(Data!F296="failed",Data!A296,"")</f>
        <v/>
      </c>
      <c r="E1746" s="16" t="str">
        <f>IF(Data!F296="failed",Data!N296,"")</f>
        <v/>
      </c>
    </row>
    <row r="1747" spans="1:5" x14ac:dyDescent="0.25">
      <c r="A1747" s="16">
        <f>IF(Data!F3342="successful",Data!A3342,"")</f>
        <v>3340</v>
      </c>
      <c r="B1747" s="16">
        <f>IF(Data!F3342="successful",Data!N3342,"")</f>
        <v>38</v>
      </c>
      <c r="D1747" s="16" t="str">
        <f>IF(Data!F297="failed",Data!A297,"")</f>
        <v/>
      </c>
      <c r="E1747" s="16" t="str">
        <f>IF(Data!F297="failed",Data!N297,"")</f>
        <v/>
      </c>
    </row>
    <row r="1748" spans="1:5" x14ac:dyDescent="0.25">
      <c r="A1748" s="16">
        <f>IF(Data!F3343="successful",Data!A3343,"")</f>
        <v>3341</v>
      </c>
      <c r="B1748" s="16">
        <f>IF(Data!F3343="successful",Data!N3343,"")</f>
        <v>28</v>
      </c>
      <c r="D1748" s="16" t="str">
        <f>IF(Data!F298="failed",Data!A298,"")</f>
        <v/>
      </c>
      <c r="E1748" s="16" t="str">
        <f>IF(Data!F298="failed",Data!N298,"")</f>
        <v/>
      </c>
    </row>
    <row r="1749" spans="1:5" x14ac:dyDescent="0.25">
      <c r="A1749" s="16">
        <f>IF(Data!F3344="successful",Data!A3344,"")</f>
        <v>3342</v>
      </c>
      <c r="B1749" s="16">
        <f>IF(Data!F3344="successful",Data!N3344,"")</f>
        <v>78</v>
      </c>
      <c r="D1749" s="16" t="str">
        <f>IF(Data!F299="failed",Data!A299,"")</f>
        <v/>
      </c>
      <c r="E1749" s="16" t="str">
        <f>IF(Data!F299="failed",Data!N299,"")</f>
        <v/>
      </c>
    </row>
    <row r="1750" spans="1:5" x14ac:dyDescent="0.25">
      <c r="A1750" s="16">
        <f>IF(Data!F3345="successful",Data!A3345,"")</f>
        <v>3343</v>
      </c>
      <c r="B1750" s="16">
        <f>IF(Data!F3345="successful",Data!N3345,"")</f>
        <v>23</v>
      </c>
      <c r="D1750" s="16" t="str">
        <f>IF(Data!F300="failed",Data!A300,"")</f>
        <v/>
      </c>
      <c r="E1750" s="16" t="str">
        <f>IF(Data!F300="failed",Data!N300,"")</f>
        <v/>
      </c>
    </row>
    <row r="1751" spans="1:5" x14ac:dyDescent="0.25">
      <c r="A1751" s="16">
        <f>IF(Data!F3346="successful",Data!A3346,"")</f>
        <v>3344</v>
      </c>
      <c r="B1751" s="16">
        <f>IF(Data!F3346="successful",Data!N3346,"")</f>
        <v>40</v>
      </c>
      <c r="D1751" s="16" t="str">
        <f>IF(Data!F301="failed",Data!A301,"")</f>
        <v/>
      </c>
      <c r="E1751" s="16" t="str">
        <f>IF(Data!F301="failed",Data!N301,"")</f>
        <v/>
      </c>
    </row>
    <row r="1752" spans="1:5" x14ac:dyDescent="0.25">
      <c r="A1752" s="16">
        <f>IF(Data!F3347="successful",Data!A3347,"")</f>
        <v>3345</v>
      </c>
      <c r="B1752" s="16">
        <f>IF(Data!F3347="successful",Data!N3347,"")</f>
        <v>13</v>
      </c>
      <c r="D1752" s="16" t="str">
        <f>IF(Data!F302="failed",Data!A302,"")</f>
        <v/>
      </c>
      <c r="E1752" s="16" t="str">
        <f>IF(Data!F302="failed",Data!N302,"")</f>
        <v/>
      </c>
    </row>
    <row r="1753" spans="1:5" x14ac:dyDescent="0.25">
      <c r="A1753" s="16">
        <f>IF(Data!F3348="successful",Data!A3348,"")</f>
        <v>3346</v>
      </c>
      <c r="B1753" s="16">
        <f>IF(Data!F3348="successful",Data!N3348,"")</f>
        <v>18</v>
      </c>
      <c r="D1753" s="16" t="str">
        <f>IF(Data!F303="failed",Data!A303,"")</f>
        <v/>
      </c>
      <c r="E1753" s="16" t="str">
        <f>IF(Data!F303="failed",Data!N303,"")</f>
        <v/>
      </c>
    </row>
    <row r="1754" spans="1:5" x14ac:dyDescent="0.25">
      <c r="A1754" s="16">
        <f>IF(Data!F3349="successful",Data!A3349,"")</f>
        <v>3347</v>
      </c>
      <c r="B1754" s="16">
        <f>IF(Data!F3349="successful",Data!N3349,"")</f>
        <v>22</v>
      </c>
      <c r="D1754" s="16" t="str">
        <f>IF(Data!F304="failed",Data!A304,"")</f>
        <v/>
      </c>
      <c r="E1754" s="16" t="str">
        <f>IF(Data!F304="failed",Data!N304,"")</f>
        <v/>
      </c>
    </row>
    <row r="1755" spans="1:5" x14ac:dyDescent="0.25">
      <c r="A1755" s="16">
        <f>IF(Data!F3350="successful",Data!A3350,"")</f>
        <v>3348</v>
      </c>
      <c r="B1755" s="16">
        <f>IF(Data!F3350="successful",Data!N3350,"")</f>
        <v>79</v>
      </c>
      <c r="D1755" s="16" t="str">
        <f>IF(Data!F305="failed",Data!A305,"")</f>
        <v/>
      </c>
      <c r="E1755" s="16" t="str">
        <f>IF(Data!F305="failed",Data!N305,"")</f>
        <v/>
      </c>
    </row>
    <row r="1756" spans="1:5" x14ac:dyDescent="0.25">
      <c r="A1756" s="16">
        <f>IF(Data!F3351="successful",Data!A3351,"")</f>
        <v>3349</v>
      </c>
      <c r="B1756" s="16">
        <f>IF(Data!F3351="successful",Data!N3351,"")</f>
        <v>14</v>
      </c>
      <c r="D1756" s="16" t="str">
        <f>IF(Data!F306="failed",Data!A306,"")</f>
        <v/>
      </c>
      <c r="E1756" s="16" t="str">
        <f>IF(Data!F306="failed",Data!N306,"")</f>
        <v/>
      </c>
    </row>
    <row r="1757" spans="1:5" x14ac:dyDescent="0.25">
      <c r="A1757" s="16">
        <f>IF(Data!F3352="successful",Data!A3352,"")</f>
        <v>3350</v>
      </c>
      <c r="B1757" s="16">
        <f>IF(Data!F3352="successful",Data!N3352,"")</f>
        <v>51</v>
      </c>
      <c r="D1757" s="16" t="str">
        <f>IF(Data!F307="failed",Data!A307,"")</f>
        <v/>
      </c>
      <c r="E1757" s="16" t="str">
        <f>IF(Data!F307="failed",Data!N307,"")</f>
        <v/>
      </c>
    </row>
    <row r="1758" spans="1:5" x14ac:dyDescent="0.25">
      <c r="A1758" s="16">
        <f>IF(Data!F3353="successful",Data!A3353,"")</f>
        <v>3351</v>
      </c>
      <c r="B1758" s="16">
        <f>IF(Data!F3353="successful",Data!N3353,"")</f>
        <v>54</v>
      </c>
      <c r="D1758" s="16" t="str">
        <f>IF(Data!F308="failed",Data!A308,"")</f>
        <v/>
      </c>
      <c r="E1758" s="16" t="str">
        <f>IF(Data!F308="failed",Data!N308,"")</f>
        <v/>
      </c>
    </row>
    <row r="1759" spans="1:5" x14ac:dyDescent="0.25">
      <c r="A1759" s="16">
        <f>IF(Data!F3354="successful",Data!A3354,"")</f>
        <v>3352</v>
      </c>
      <c r="B1759" s="16">
        <f>IF(Data!F3354="successful",Data!N3354,"")</f>
        <v>70</v>
      </c>
      <c r="D1759" s="16" t="str">
        <f>IF(Data!F309="failed",Data!A309,"")</f>
        <v/>
      </c>
      <c r="E1759" s="16" t="str">
        <f>IF(Data!F309="failed",Data!N309,"")</f>
        <v/>
      </c>
    </row>
    <row r="1760" spans="1:5" x14ac:dyDescent="0.25">
      <c r="A1760" s="16">
        <f>IF(Data!F3355="successful",Data!A3355,"")</f>
        <v>3353</v>
      </c>
      <c r="B1760" s="16">
        <f>IF(Data!F3355="successful",Data!N3355,"")</f>
        <v>44</v>
      </c>
      <c r="D1760" s="16" t="str">
        <f>IF(Data!F310="failed",Data!A310,"")</f>
        <v/>
      </c>
      <c r="E1760" s="16" t="str">
        <f>IF(Data!F310="failed",Data!N310,"")</f>
        <v/>
      </c>
    </row>
    <row r="1761" spans="1:5" x14ac:dyDescent="0.25">
      <c r="A1761" s="16">
        <f>IF(Data!F3356="successful",Data!A3356,"")</f>
        <v>3354</v>
      </c>
      <c r="B1761" s="16">
        <f>IF(Data!F3356="successful",Data!N3356,"")</f>
        <v>55</v>
      </c>
      <c r="D1761" s="16" t="str">
        <f>IF(Data!F311="failed",Data!A311,"")</f>
        <v/>
      </c>
      <c r="E1761" s="16" t="str">
        <f>IF(Data!F311="failed",Data!N311,"")</f>
        <v/>
      </c>
    </row>
    <row r="1762" spans="1:5" x14ac:dyDescent="0.25">
      <c r="A1762" s="16">
        <f>IF(Data!F3357="successful",Data!A3357,"")</f>
        <v>3355</v>
      </c>
      <c r="B1762" s="16">
        <f>IF(Data!F3357="successful",Data!N3357,"")</f>
        <v>15</v>
      </c>
      <c r="D1762" s="16" t="str">
        <f>IF(Data!F312="failed",Data!A312,"")</f>
        <v/>
      </c>
      <c r="E1762" s="16" t="str">
        <f>IF(Data!F312="failed",Data!N312,"")</f>
        <v/>
      </c>
    </row>
    <row r="1763" spans="1:5" x14ac:dyDescent="0.25">
      <c r="A1763" s="16">
        <f>IF(Data!F3358="successful",Data!A3358,"")</f>
        <v>3356</v>
      </c>
      <c r="B1763" s="16">
        <f>IF(Data!F3358="successful",Data!N3358,"")</f>
        <v>27</v>
      </c>
      <c r="D1763" s="16" t="str">
        <f>IF(Data!F313="failed",Data!A313,"")</f>
        <v/>
      </c>
      <c r="E1763" s="16" t="str">
        <f>IF(Data!F313="failed",Data!N313,"")</f>
        <v/>
      </c>
    </row>
    <row r="1764" spans="1:5" x14ac:dyDescent="0.25">
      <c r="A1764" s="16">
        <f>IF(Data!F3359="successful",Data!A3359,"")</f>
        <v>3357</v>
      </c>
      <c r="B1764" s="16">
        <f>IF(Data!F3359="successful",Data!N3359,"")</f>
        <v>21</v>
      </c>
      <c r="D1764" s="16" t="str">
        <f>IF(Data!F314="failed",Data!A314,"")</f>
        <v/>
      </c>
      <c r="E1764" s="16" t="str">
        <f>IF(Data!F314="failed",Data!N314,"")</f>
        <v/>
      </c>
    </row>
    <row r="1765" spans="1:5" x14ac:dyDescent="0.25">
      <c r="A1765" s="16">
        <f>IF(Data!F3360="successful",Data!A3360,"")</f>
        <v>3358</v>
      </c>
      <c r="B1765" s="16">
        <f>IF(Data!F3360="successful",Data!N3360,"")</f>
        <v>162</v>
      </c>
      <c r="D1765" s="16" t="str">
        <f>IF(Data!F315="failed",Data!A315,"")</f>
        <v/>
      </c>
      <c r="E1765" s="16" t="str">
        <f>IF(Data!F315="failed",Data!N315,"")</f>
        <v/>
      </c>
    </row>
    <row r="1766" spans="1:5" x14ac:dyDescent="0.25">
      <c r="A1766" s="16">
        <f>IF(Data!F3361="successful",Data!A3361,"")</f>
        <v>3359</v>
      </c>
      <c r="B1766" s="16">
        <f>IF(Data!F3361="successful",Data!N3361,"")</f>
        <v>23</v>
      </c>
      <c r="D1766" s="16" t="str">
        <f>IF(Data!F316="failed",Data!A316,"")</f>
        <v/>
      </c>
      <c r="E1766" s="16" t="str">
        <f>IF(Data!F316="failed",Data!N316,"")</f>
        <v/>
      </c>
    </row>
    <row r="1767" spans="1:5" x14ac:dyDescent="0.25">
      <c r="A1767" s="16">
        <f>IF(Data!F3362="successful",Data!A3362,"")</f>
        <v>3360</v>
      </c>
      <c r="B1767" s="16">
        <f>IF(Data!F3362="successful",Data!N3362,"")</f>
        <v>72</v>
      </c>
      <c r="D1767" s="16" t="str">
        <f>IF(Data!F317="failed",Data!A317,"")</f>
        <v/>
      </c>
      <c r="E1767" s="16" t="str">
        <f>IF(Data!F317="failed",Data!N317,"")</f>
        <v/>
      </c>
    </row>
    <row r="1768" spans="1:5" x14ac:dyDescent="0.25">
      <c r="A1768" s="16">
        <f>IF(Data!F3363="successful",Data!A3363,"")</f>
        <v>3361</v>
      </c>
      <c r="B1768" s="16">
        <f>IF(Data!F3363="successful",Data!N3363,"")</f>
        <v>68</v>
      </c>
      <c r="D1768" s="16" t="str">
        <f>IF(Data!F318="failed",Data!A318,"")</f>
        <v/>
      </c>
      <c r="E1768" s="16" t="str">
        <f>IF(Data!F318="failed",Data!N318,"")</f>
        <v/>
      </c>
    </row>
    <row r="1769" spans="1:5" x14ac:dyDescent="0.25">
      <c r="A1769" s="16">
        <f>IF(Data!F3364="successful",Data!A3364,"")</f>
        <v>3362</v>
      </c>
      <c r="B1769" s="16">
        <f>IF(Data!F3364="successful",Data!N3364,"")</f>
        <v>20</v>
      </c>
      <c r="D1769" s="16" t="str">
        <f>IF(Data!F319="failed",Data!A319,"")</f>
        <v/>
      </c>
      <c r="E1769" s="16" t="str">
        <f>IF(Data!F319="failed",Data!N319,"")</f>
        <v/>
      </c>
    </row>
    <row r="1770" spans="1:5" x14ac:dyDescent="0.25">
      <c r="A1770" s="16">
        <f>IF(Data!F3365="successful",Data!A3365,"")</f>
        <v>3363</v>
      </c>
      <c r="B1770" s="16">
        <f>IF(Data!F3365="successful",Data!N3365,"")</f>
        <v>26</v>
      </c>
      <c r="D1770" s="16" t="str">
        <f>IF(Data!F320="failed",Data!A320,"")</f>
        <v/>
      </c>
      <c r="E1770" s="16" t="str">
        <f>IF(Data!F320="failed",Data!N320,"")</f>
        <v/>
      </c>
    </row>
    <row r="1771" spans="1:5" x14ac:dyDescent="0.25">
      <c r="A1771" s="16">
        <f>IF(Data!F3366="successful",Data!A3366,"")</f>
        <v>3364</v>
      </c>
      <c r="B1771" s="16">
        <f>IF(Data!F3366="successful",Data!N3366,"")</f>
        <v>72</v>
      </c>
      <c r="D1771" s="16" t="str">
        <f>IF(Data!F321="failed",Data!A321,"")</f>
        <v/>
      </c>
      <c r="E1771" s="16" t="str">
        <f>IF(Data!F321="failed",Data!N321,"")</f>
        <v/>
      </c>
    </row>
    <row r="1772" spans="1:5" x14ac:dyDescent="0.25">
      <c r="A1772" s="16">
        <f>IF(Data!F3367="successful",Data!A3367,"")</f>
        <v>3365</v>
      </c>
      <c r="B1772" s="16">
        <f>IF(Data!F3367="successful",Data!N3367,"")</f>
        <v>3</v>
      </c>
      <c r="D1772" s="16" t="str">
        <f>IF(Data!F322="failed",Data!A322,"")</f>
        <v/>
      </c>
      <c r="E1772" s="16" t="str">
        <f>IF(Data!F322="failed",Data!N322,"")</f>
        <v/>
      </c>
    </row>
    <row r="1773" spans="1:5" x14ac:dyDescent="0.25">
      <c r="A1773" s="16">
        <f>IF(Data!F3368="successful",Data!A3368,"")</f>
        <v>3366</v>
      </c>
      <c r="B1773" s="16">
        <f>IF(Data!F3368="successful",Data!N3368,"")</f>
        <v>18</v>
      </c>
      <c r="D1773" s="16" t="str">
        <f>IF(Data!F323="failed",Data!A323,"")</f>
        <v/>
      </c>
      <c r="E1773" s="16" t="str">
        <f>IF(Data!F323="failed",Data!N323,"")</f>
        <v/>
      </c>
    </row>
    <row r="1774" spans="1:5" x14ac:dyDescent="0.25">
      <c r="A1774" s="16">
        <f>IF(Data!F3369="successful",Data!A3369,"")</f>
        <v>3367</v>
      </c>
      <c r="B1774" s="16">
        <f>IF(Data!F3369="successful",Data!N3369,"")</f>
        <v>30</v>
      </c>
      <c r="D1774" s="16" t="str">
        <f>IF(Data!F324="failed",Data!A324,"")</f>
        <v/>
      </c>
      <c r="E1774" s="16" t="str">
        <f>IF(Data!F324="failed",Data!N324,"")</f>
        <v/>
      </c>
    </row>
    <row r="1775" spans="1:5" x14ac:dyDescent="0.25">
      <c r="A1775" s="16">
        <f>IF(Data!F3370="successful",Data!A3370,"")</f>
        <v>3368</v>
      </c>
      <c r="B1775" s="16">
        <f>IF(Data!F3370="successful",Data!N3370,"")</f>
        <v>23</v>
      </c>
      <c r="D1775" s="16" t="str">
        <f>IF(Data!F325="failed",Data!A325,"")</f>
        <v/>
      </c>
      <c r="E1775" s="16" t="str">
        <f>IF(Data!F325="failed",Data!N325,"")</f>
        <v/>
      </c>
    </row>
    <row r="1776" spans="1:5" x14ac:dyDescent="0.25">
      <c r="A1776" s="16">
        <f>IF(Data!F3371="successful",Data!A3371,"")</f>
        <v>3369</v>
      </c>
      <c r="B1776" s="16">
        <f>IF(Data!F3371="successful",Data!N3371,"")</f>
        <v>54</v>
      </c>
      <c r="D1776" s="16" t="str">
        <f>IF(Data!F326="failed",Data!A326,"")</f>
        <v/>
      </c>
      <c r="E1776" s="16" t="str">
        <f>IF(Data!F326="failed",Data!N326,"")</f>
        <v/>
      </c>
    </row>
    <row r="1777" spans="1:5" x14ac:dyDescent="0.25">
      <c r="A1777" s="16">
        <f>IF(Data!F3372="successful",Data!A3372,"")</f>
        <v>3370</v>
      </c>
      <c r="B1777" s="16">
        <f>IF(Data!F3372="successful",Data!N3372,"")</f>
        <v>26</v>
      </c>
      <c r="D1777" s="16" t="str">
        <f>IF(Data!F327="failed",Data!A327,"")</f>
        <v/>
      </c>
      <c r="E1777" s="16" t="str">
        <f>IF(Data!F327="failed",Data!N327,"")</f>
        <v/>
      </c>
    </row>
    <row r="1778" spans="1:5" x14ac:dyDescent="0.25">
      <c r="A1778" s="16">
        <f>IF(Data!F3373="successful",Data!A3373,"")</f>
        <v>3371</v>
      </c>
      <c r="B1778" s="16">
        <f>IF(Data!F3373="successful",Data!N3373,"")</f>
        <v>9</v>
      </c>
      <c r="D1778" s="16" t="str">
        <f>IF(Data!F328="failed",Data!A328,"")</f>
        <v/>
      </c>
      <c r="E1778" s="16" t="str">
        <f>IF(Data!F328="failed",Data!N328,"")</f>
        <v/>
      </c>
    </row>
    <row r="1779" spans="1:5" x14ac:dyDescent="0.25">
      <c r="A1779" s="16">
        <f>IF(Data!F3374="successful",Data!A3374,"")</f>
        <v>3372</v>
      </c>
      <c r="B1779" s="16">
        <f>IF(Data!F3374="successful",Data!N3374,"")</f>
        <v>27</v>
      </c>
      <c r="D1779" s="16" t="str">
        <f>IF(Data!F329="failed",Data!A329,"")</f>
        <v/>
      </c>
      <c r="E1779" s="16" t="str">
        <f>IF(Data!F329="failed",Data!N329,"")</f>
        <v/>
      </c>
    </row>
    <row r="1780" spans="1:5" x14ac:dyDescent="0.25">
      <c r="A1780" s="16">
        <f>IF(Data!F3375="successful",Data!A3375,"")</f>
        <v>3373</v>
      </c>
      <c r="B1780" s="16">
        <f>IF(Data!F3375="successful",Data!N3375,"")</f>
        <v>30</v>
      </c>
      <c r="D1780" s="16" t="str">
        <f>IF(Data!F330="failed",Data!A330,"")</f>
        <v/>
      </c>
      <c r="E1780" s="16" t="str">
        <f>IF(Data!F330="failed",Data!N330,"")</f>
        <v/>
      </c>
    </row>
    <row r="1781" spans="1:5" x14ac:dyDescent="0.25">
      <c r="A1781" s="16">
        <f>IF(Data!F3376="successful",Data!A3376,"")</f>
        <v>3374</v>
      </c>
      <c r="B1781" s="16">
        <f>IF(Data!F3376="successful",Data!N3376,"")</f>
        <v>52</v>
      </c>
      <c r="D1781" s="16" t="str">
        <f>IF(Data!F331="failed",Data!A331,"")</f>
        <v/>
      </c>
      <c r="E1781" s="16" t="str">
        <f>IF(Data!F331="failed",Data!N331,"")</f>
        <v/>
      </c>
    </row>
    <row r="1782" spans="1:5" x14ac:dyDescent="0.25">
      <c r="A1782" s="16">
        <f>IF(Data!F3377="successful",Data!A3377,"")</f>
        <v>3375</v>
      </c>
      <c r="B1782" s="16">
        <f>IF(Data!F3377="successful",Data!N3377,"")</f>
        <v>17</v>
      </c>
      <c r="D1782" s="16" t="str">
        <f>IF(Data!F332="failed",Data!A332,"")</f>
        <v/>
      </c>
      <c r="E1782" s="16" t="str">
        <f>IF(Data!F332="failed",Data!N332,"")</f>
        <v/>
      </c>
    </row>
    <row r="1783" spans="1:5" x14ac:dyDescent="0.25">
      <c r="A1783" s="16">
        <f>IF(Data!F3378="successful",Data!A3378,"")</f>
        <v>3376</v>
      </c>
      <c r="B1783" s="16">
        <f>IF(Data!F3378="successful",Data!N3378,"")</f>
        <v>19</v>
      </c>
      <c r="D1783" s="16" t="str">
        <f>IF(Data!F333="failed",Data!A333,"")</f>
        <v/>
      </c>
      <c r="E1783" s="16" t="str">
        <f>IF(Data!F333="failed",Data!N333,"")</f>
        <v/>
      </c>
    </row>
    <row r="1784" spans="1:5" x14ac:dyDescent="0.25">
      <c r="A1784" s="16">
        <f>IF(Data!F3379="successful",Data!A3379,"")</f>
        <v>3377</v>
      </c>
      <c r="B1784" s="16">
        <f>IF(Data!F3379="successful",Data!N3379,"")</f>
        <v>77</v>
      </c>
      <c r="D1784" s="16" t="str">
        <f>IF(Data!F334="failed",Data!A334,"")</f>
        <v/>
      </c>
      <c r="E1784" s="16" t="str">
        <f>IF(Data!F334="failed",Data!N334,"")</f>
        <v/>
      </c>
    </row>
    <row r="1785" spans="1:5" x14ac:dyDescent="0.25">
      <c r="A1785" s="16">
        <f>IF(Data!F3380="successful",Data!A3380,"")</f>
        <v>3378</v>
      </c>
      <c r="B1785" s="16">
        <f>IF(Data!F3380="successful",Data!N3380,"")</f>
        <v>21</v>
      </c>
      <c r="D1785" s="16" t="str">
        <f>IF(Data!F335="failed",Data!A335,"")</f>
        <v/>
      </c>
      <c r="E1785" s="16" t="str">
        <f>IF(Data!F335="failed",Data!N335,"")</f>
        <v/>
      </c>
    </row>
    <row r="1786" spans="1:5" x14ac:dyDescent="0.25">
      <c r="A1786" s="16">
        <f>IF(Data!F3381="successful",Data!A3381,"")</f>
        <v>3379</v>
      </c>
      <c r="B1786" s="16">
        <f>IF(Data!F3381="successful",Data!N3381,"")</f>
        <v>38</v>
      </c>
      <c r="D1786" s="16" t="str">
        <f>IF(Data!F336="failed",Data!A336,"")</f>
        <v/>
      </c>
      <c r="E1786" s="16" t="str">
        <f>IF(Data!F336="failed",Data!N336,"")</f>
        <v/>
      </c>
    </row>
    <row r="1787" spans="1:5" x14ac:dyDescent="0.25">
      <c r="A1787" s="16">
        <f>IF(Data!F3382="successful",Data!A3382,"")</f>
        <v>3380</v>
      </c>
      <c r="B1787" s="16">
        <f>IF(Data!F3382="successful",Data!N3382,"")</f>
        <v>28</v>
      </c>
      <c r="D1787" s="16" t="str">
        <f>IF(Data!F337="failed",Data!A337,"")</f>
        <v/>
      </c>
      <c r="E1787" s="16" t="str">
        <f>IF(Data!F337="failed",Data!N337,"")</f>
        <v/>
      </c>
    </row>
    <row r="1788" spans="1:5" x14ac:dyDescent="0.25">
      <c r="A1788" s="16">
        <f>IF(Data!F3383="successful",Data!A3383,"")</f>
        <v>3381</v>
      </c>
      <c r="B1788" s="16">
        <f>IF(Data!F3383="successful",Data!N3383,"")</f>
        <v>48</v>
      </c>
      <c r="D1788" s="16" t="str">
        <f>IF(Data!F338="failed",Data!A338,"")</f>
        <v/>
      </c>
      <c r="E1788" s="16" t="str">
        <f>IF(Data!F338="failed",Data!N338,"")</f>
        <v/>
      </c>
    </row>
    <row r="1789" spans="1:5" x14ac:dyDescent="0.25">
      <c r="A1789" s="16">
        <f>IF(Data!F3384="successful",Data!A3384,"")</f>
        <v>3382</v>
      </c>
      <c r="B1789" s="16">
        <f>IF(Data!F3384="successful",Data!N3384,"")</f>
        <v>46</v>
      </c>
      <c r="D1789" s="16" t="str">
        <f>IF(Data!F339="failed",Data!A339,"")</f>
        <v/>
      </c>
      <c r="E1789" s="16" t="str">
        <f>IF(Data!F339="failed",Data!N339,"")</f>
        <v/>
      </c>
    </row>
    <row r="1790" spans="1:5" x14ac:dyDescent="0.25">
      <c r="A1790" s="16">
        <f>IF(Data!F3385="successful",Data!A3385,"")</f>
        <v>3383</v>
      </c>
      <c r="B1790" s="16">
        <f>IF(Data!F3385="successful",Data!N3385,"")</f>
        <v>30</v>
      </c>
      <c r="D1790" s="16" t="str">
        <f>IF(Data!F340="failed",Data!A340,"")</f>
        <v/>
      </c>
      <c r="E1790" s="16" t="str">
        <f>IF(Data!F340="failed",Data!N340,"")</f>
        <v/>
      </c>
    </row>
    <row r="1791" spans="1:5" x14ac:dyDescent="0.25">
      <c r="A1791" s="16">
        <f>IF(Data!F3386="successful",Data!A3386,"")</f>
        <v>3384</v>
      </c>
      <c r="B1791" s="16">
        <f>IF(Data!F3386="successful",Data!N3386,"")</f>
        <v>64</v>
      </c>
      <c r="D1791" s="16" t="str">
        <f>IF(Data!F341="failed",Data!A341,"")</f>
        <v/>
      </c>
      <c r="E1791" s="16" t="str">
        <f>IF(Data!F341="failed",Data!N341,"")</f>
        <v/>
      </c>
    </row>
    <row r="1792" spans="1:5" x14ac:dyDescent="0.25">
      <c r="A1792" s="16">
        <f>IF(Data!F3387="successful",Data!A3387,"")</f>
        <v>3385</v>
      </c>
      <c r="B1792" s="16">
        <f>IF(Data!F3387="successful",Data!N3387,"")</f>
        <v>15</v>
      </c>
      <c r="D1792" s="16" t="str">
        <f>IF(Data!F342="failed",Data!A342,"")</f>
        <v/>
      </c>
      <c r="E1792" s="16" t="str">
        <f>IF(Data!F342="failed",Data!N342,"")</f>
        <v/>
      </c>
    </row>
    <row r="1793" spans="1:5" x14ac:dyDescent="0.25">
      <c r="A1793" s="16">
        <f>IF(Data!F3388="successful",Data!A3388,"")</f>
        <v>3386</v>
      </c>
      <c r="B1793" s="16">
        <f>IF(Data!F3388="successful",Data!N3388,"")</f>
        <v>41</v>
      </c>
      <c r="D1793" s="16" t="str">
        <f>IF(Data!F343="failed",Data!A343,"")</f>
        <v/>
      </c>
      <c r="E1793" s="16" t="str">
        <f>IF(Data!F343="failed",Data!N343,"")</f>
        <v/>
      </c>
    </row>
    <row r="1794" spans="1:5" x14ac:dyDescent="0.25">
      <c r="A1794" s="16">
        <f>IF(Data!F3389="successful",Data!A3389,"")</f>
        <v>3387</v>
      </c>
      <c r="B1794" s="16">
        <f>IF(Data!F3389="successful",Data!N3389,"")</f>
        <v>35</v>
      </c>
      <c r="D1794" s="16" t="str">
        <f>IF(Data!F344="failed",Data!A344,"")</f>
        <v/>
      </c>
      <c r="E1794" s="16" t="str">
        <f>IF(Data!F344="failed",Data!N344,"")</f>
        <v/>
      </c>
    </row>
    <row r="1795" spans="1:5" x14ac:dyDescent="0.25">
      <c r="A1795" s="16">
        <f>IF(Data!F3390="successful",Data!A3390,"")</f>
        <v>3388</v>
      </c>
      <c r="B1795" s="16">
        <f>IF(Data!F3390="successful",Data!N3390,"")</f>
        <v>45</v>
      </c>
      <c r="D1795" s="16" t="str">
        <f>IF(Data!F345="failed",Data!A345,"")</f>
        <v/>
      </c>
      <c r="E1795" s="16" t="str">
        <f>IF(Data!F345="failed",Data!N345,"")</f>
        <v/>
      </c>
    </row>
    <row r="1796" spans="1:5" x14ac:dyDescent="0.25">
      <c r="A1796" s="16">
        <f>IF(Data!F3391="successful",Data!A3391,"")</f>
        <v>3389</v>
      </c>
      <c r="B1796" s="16">
        <f>IF(Data!F3391="successful",Data!N3391,"")</f>
        <v>62</v>
      </c>
      <c r="D1796" s="16" t="str">
        <f>IF(Data!F346="failed",Data!A346,"")</f>
        <v/>
      </c>
      <c r="E1796" s="16" t="str">
        <f>IF(Data!F346="failed",Data!N346,"")</f>
        <v/>
      </c>
    </row>
    <row r="1797" spans="1:5" x14ac:dyDescent="0.25">
      <c r="A1797" s="16">
        <f>IF(Data!F3392="successful",Data!A3392,"")</f>
        <v>3390</v>
      </c>
      <c r="B1797" s="16">
        <f>IF(Data!F3392="successful",Data!N3392,"")</f>
        <v>22</v>
      </c>
      <c r="D1797" s="16" t="str">
        <f>IF(Data!F347="failed",Data!A347,"")</f>
        <v/>
      </c>
      <c r="E1797" s="16" t="str">
        <f>IF(Data!F347="failed",Data!N347,"")</f>
        <v/>
      </c>
    </row>
    <row r="1798" spans="1:5" x14ac:dyDescent="0.25">
      <c r="A1798" s="16">
        <f>IF(Data!F3393="successful",Data!A3393,"")</f>
        <v>3391</v>
      </c>
      <c r="B1798" s="16">
        <f>IF(Data!F3393="successful",Data!N3393,"")</f>
        <v>18</v>
      </c>
      <c r="D1798" s="16" t="str">
        <f>IF(Data!F348="failed",Data!A348,"")</f>
        <v/>
      </c>
      <c r="E1798" s="16" t="str">
        <f>IF(Data!F348="failed",Data!N348,"")</f>
        <v/>
      </c>
    </row>
    <row r="1799" spans="1:5" x14ac:dyDescent="0.25">
      <c r="A1799" s="16">
        <f>IF(Data!F3394="successful",Data!A3394,"")</f>
        <v>3392</v>
      </c>
      <c r="B1799" s="16">
        <f>IF(Data!F3394="successful",Data!N3394,"")</f>
        <v>12</v>
      </c>
      <c r="D1799" s="16" t="str">
        <f>IF(Data!F349="failed",Data!A349,"")</f>
        <v/>
      </c>
      <c r="E1799" s="16" t="str">
        <f>IF(Data!F349="failed",Data!N349,"")</f>
        <v/>
      </c>
    </row>
    <row r="1800" spans="1:5" x14ac:dyDescent="0.25">
      <c r="A1800" s="16">
        <f>IF(Data!F3395="successful",Data!A3395,"")</f>
        <v>3393</v>
      </c>
      <c r="B1800" s="16">
        <f>IF(Data!F3395="successful",Data!N3395,"")</f>
        <v>44</v>
      </c>
      <c r="D1800" s="16" t="str">
        <f>IF(Data!F350="failed",Data!A350,"")</f>
        <v/>
      </c>
      <c r="E1800" s="16" t="str">
        <f>IF(Data!F350="failed",Data!N350,"")</f>
        <v/>
      </c>
    </row>
    <row r="1801" spans="1:5" x14ac:dyDescent="0.25">
      <c r="A1801" s="16">
        <f>IF(Data!F3396="successful",Data!A3396,"")</f>
        <v>3394</v>
      </c>
      <c r="B1801" s="16">
        <f>IF(Data!F3396="successful",Data!N3396,"")</f>
        <v>27</v>
      </c>
      <c r="D1801" s="16" t="str">
        <f>IF(Data!F351="failed",Data!A351,"")</f>
        <v/>
      </c>
      <c r="E1801" s="16" t="str">
        <f>IF(Data!F351="failed",Data!N351,"")</f>
        <v/>
      </c>
    </row>
    <row r="1802" spans="1:5" x14ac:dyDescent="0.25">
      <c r="A1802" s="16">
        <f>IF(Data!F3397="successful",Data!A3397,"")</f>
        <v>3395</v>
      </c>
      <c r="B1802" s="16">
        <f>IF(Data!F3397="successful",Data!N3397,"")</f>
        <v>38</v>
      </c>
      <c r="D1802" s="16" t="str">
        <f>IF(Data!F352="failed",Data!A352,"")</f>
        <v/>
      </c>
      <c r="E1802" s="16" t="str">
        <f>IF(Data!F352="failed",Data!N352,"")</f>
        <v/>
      </c>
    </row>
    <row r="1803" spans="1:5" x14ac:dyDescent="0.25">
      <c r="A1803" s="16">
        <f>IF(Data!F3398="successful",Data!A3398,"")</f>
        <v>3396</v>
      </c>
      <c r="B1803" s="16">
        <f>IF(Data!F3398="successful",Data!N3398,"")</f>
        <v>28</v>
      </c>
      <c r="D1803" s="16" t="str">
        <f>IF(Data!F353="failed",Data!A353,"")</f>
        <v/>
      </c>
      <c r="E1803" s="16" t="str">
        <f>IF(Data!F353="failed",Data!N353,"")</f>
        <v/>
      </c>
    </row>
    <row r="1804" spans="1:5" x14ac:dyDescent="0.25">
      <c r="A1804" s="16">
        <f>IF(Data!F3399="successful",Data!A3399,"")</f>
        <v>3397</v>
      </c>
      <c r="B1804" s="16">
        <f>IF(Data!F3399="successful",Data!N3399,"")</f>
        <v>24</v>
      </c>
      <c r="D1804" s="16" t="str">
        <f>IF(Data!F354="failed",Data!A354,"")</f>
        <v/>
      </c>
      <c r="E1804" s="16" t="str">
        <f>IF(Data!F354="failed",Data!N354,"")</f>
        <v/>
      </c>
    </row>
    <row r="1805" spans="1:5" x14ac:dyDescent="0.25">
      <c r="A1805" s="16">
        <f>IF(Data!F3400="successful",Data!A3400,"")</f>
        <v>3398</v>
      </c>
      <c r="B1805" s="16">
        <f>IF(Data!F3400="successful",Data!N3400,"")</f>
        <v>65</v>
      </c>
      <c r="D1805" s="16" t="str">
        <f>IF(Data!F355="failed",Data!A355,"")</f>
        <v/>
      </c>
      <c r="E1805" s="16" t="str">
        <f>IF(Data!F355="failed",Data!N355,"")</f>
        <v/>
      </c>
    </row>
    <row r="1806" spans="1:5" x14ac:dyDescent="0.25">
      <c r="A1806" s="16">
        <f>IF(Data!F3401="successful",Data!A3401,"")</f>
        <v>3399</v>
      </c>
      <c r="B1806" s="16">
        <f>IF(Data!F3401="successful",Data!N3401,"")</f>
        <v>46</v>
      </c>
      <c r="D1806" s="16" t="str">
        <f>IF(Data!F356="failed",Data!A356,"")</f>
        <v/>
      </c>
      <c r="E1806" s="16" t="str">
        <f>IF(Data!F356="failed",Data!N356,"")</f>
        <v/>
      </c>
    </row>
    <row r="1807" spans="1:5" x14ac:dyDescent="0.25">
      <c r="A1807" s="16">
        <f>IF(Data!F3402="successful",Data!A3402,"")</f>
        <v>3400</v>
      </c>
      <c r="B1807" s="16">
        <f>IF(Data!F3402="successful",Data!N3402,"")</f>
        <v>85</v>
      </c>
      <c r="D1807" s="16" t="str">
        <f>IF(Data!F357="failed",Data!A357,"")</f>
        <v/>
      </c>
      <c r="E1807" s="16" t="str">
        <f>IF(Data!F357="failed",Data!N357,"")</f>
        <v/>
      </c>
    </row>
    <row r="1808" spans="1:5" x14ac:dyDescent="0.25">
      <c r="A1808" s="16">
        <f>IF(Data!F3403="successful",Data!A3403,"")</f>
        <v>3401</v>
      </c>
      <c r="B1808" s="16">
        <f>IF(Data!F3403="successful",Data!N3403,"")</f>
        <v>66</v>
      </c>
      <c r="D1808" s="16" t="str">
        <f>IF(Data!F358="failed",Data!A358,"")</f>
        <v/>
      </c>
      <c r="E1808" s="16" t="str">
        <f>IF(Data!F358="failed",Data!N358,"")</f>
        <v/>
      </c>
    </row>
    <row r="1809" spans="1:5" x14ac:dyDescent="0.25">
      <c r="A1809" s="16">
        <f>IF(Data!F3404="successful",Data!A3404,"")</f>
        <v>3402</v>
      </c>
      <c r="B1809" s="16">
        <f>IF(Data!F3404="successful",Data!N3404,"")</f>
        <v>165</v>
      </c>
      <c r="D1809" s="16" t="str">
        <f>IF(Data!F359="failed",Data!A359,"")</f>
        <v/>
      </c>
      <c r="E1809" s="16" t="str">
        <f>IF(Data!F359="failed",Data!N359,"")</f>
        <v/>
      </c>
    </row>
    <row r="1810" spans="1:5" x14ac:dyDescent="0.25">
      <c r="A1810" s="16">
        <f>IF(Data!F3405="successful",Data!A3405,"")</f>
        <v>3403</v>
      </c>
      <c r="B1810" s="16">
        <f>IF(Data!F3405="successful",Data!N3405,"")</f>
        <v>17</v>
      </c>
      <c r="D1810" s="16" t="str">
        <f>IF(Data!F360="failed",Data!A360,"")</f>
        <v/>
      </c>
      <c r="E1810" s="16" t="str">
        <f>IF(Data!F360="failed",Data!N360,"")</f>
        <v/>
      </c>
    </row>
    <row r="1811" spans="1:5" x14ac:dyDescent="0.25">
      <c r="A1811" s="16">
        <f>IF(Data!F3406="successful",Data!A3406,"")</f>
        <v>3404</v>
      </c>
      <c r="B1811" s="16">
        <f>IF(Data!F3406="successful",Data!N3406,"")</f>
        <v>3</v>
      </c>
      <c r="D1811" s="16" t="str">
        <f>IF(Data!F361="failed",Data!A361,"")</f>
        <v/>
      </c>
      <c r="E1811" s="16" t="str">
        <f>IF(Data!F361="failed",Data!N361,"")</f>
        <v/>
      </c>
    </row>
    <row r="1812" spans="1:5" x14ac:dyDescent="0.25">
      <c r="A1812" s="16">
        <f>IF(Data!F3407="successful",Data!A3407,"")</f>
        <v>3405</v>
      </c>
      <c r="B1812" s="16">
        <f>IF(Data!F3407="successful",Data!N3407,"")</f>
        <v>17</v>
      </c>
      <c r="D1812" s="16" t="str">
        <f>IF(Data!F362="failed",Data!A362,"")</f>
        <v/>
      </c>
      <c r="E1812" s="16" t="str">
        <f>IF(Data!F362="failed",Data!N362,"")</f>
        <v/>
      </c>
    </row>
    <row r="1813" spans="1:5" x14ac:dyDescent="0.25">
      <c r="A1813" s="16">
        <f>IF(Data!F3408="successful",Data!A3408,"")</f>
        <v>3406</v>
      </c>
      <c r="B1813" s="16">
        <f>IF(Data!F3408="successful",Data!N3408,"")</f>
        <v>91</v>
      </c>
      <c r="D1813" s="16" t="str">
        <f>IF(Data!F363="failed",Data!A363,"")</f>
        <v/>
      </c>
      <c r="E1813" s="16" t="str">
        <f>IF(Data!F363="failed",Data!N363,"")</f>
        <v/>
      </c>
    </row>
    <row r="1814" spans="1:5" x14ac:dyDescent="0.25">
      <c r="A1814" s="16">
        <f>IF(Data!F3409="successful",Data!A3409,"")</f>
        <v>3407</v>
      </c>
      <c r="B1814" s="16">
        <f>IF(Data!F3409="successful",Data!N3409,"")</f>
        <v>67</v>
      </c>
      <c r="D1814" s="16" t="str">
        <f>IF(Data!F364="failed",Data!A364,"")</f>
        <v/>
      </c>
      <c r="E1814" s="16" t="str">
        <f>IF(Data!F364="failed",Data!N364,"")</f>
        <v/>
      </c>
    </row>
    <row r="1815" spans="1:5" x14ac:dyDescent="0.25">
      <c r="A1815" s="16">
        <f>IF(Data!F3410="successful",Data!A3410,"")</f>
        <v>3408</v>
      </c>
      <c r="B1815" s="16">
        <f>IF(Data!F3410="successful",Data!N3410,"")</f>
        <v>18</v>
      </c>
      <c r="D1815" s="16" t="str">
        <f>IF(Data!F365="failed",Data!A365,"")</f>
        <v/>
      </c>
      <c r="E1815" s="16" t="str">
        <f>IF(Data!F365="failed",Data!N365,"")</f>
        <v/>
      </c>
    </row>
    <row r="1816" spans="1:5" x14ac:dyDescent="0.25">
      <c r="A1816" s="16">
        <f>IF(Data!F3411="successful",Data!A3411,"")</f>
        <v>3409</v>
      </c>
      <c r="B1816" s="16">
        <f>IF(Data!F3411="successful",Data!N3411,"")</f>
        <v>21</v>
      </c>
      <c r="D1816" s="16" t="str">
        <f>IF(Data!F366="failed",Data!A366,"")</f>
        <v/>
      </c>
      <c r="E1816" s="16" t="str">
        <f>IF(Data!F366="failed",Data!N366,"")</f>
        <v/>
      </c>
    </row>
    <row r="1817" spans="1:5" x14ac:dyDescent="0.25">
      <c r="A1817" s="16">
        <f>IF(Data!F3412="successful",Data!A3412,"")</f>
        <v>3410</v>
      </c>
      <c r="B1817" s="16">
        <f>IF(Data!F3412="successful",Data!N3412,"")</f>
        <v>40</v>
      </c>
      <c r="D1817" s="16" t="str">
        <f>IF(Data!F367="failed",Data!A367,"")</f>
        <v/>
      </c>
      <c r="E1817" s="16" t="str">
        <f>IF(Data!F367="failed",Data!N367,"")</f>
        <v/>
      </c>
    </row>
    <row r="1818" spans="1:5" x14ac:dyDescent="0.25">
      <c r="A1818" s="16">
        <f>IF(Data!F3413="successful",Data!A3413,"")</f>
        <v>3411</v>
      </c>
      <c r="B1818" s="16">
        <f>IF(Data!F3413="successful",Data!N3413,"")</f>
        <v>78</v>
      </c>
      <c r="D1818" s="16" t="str">
        <f>IF(Data!F368="failed",Data!A368,"")</f>
        <v/>
      </c>
      <c r="E1818" s="16" t="str">
        <f>IF(Data!F368="failed",Data!N368,"")</f>
        <v/>
      </c>
    </row>
    <row r="1819" spans="1:5" x14ac:dyDescent="0.25">
      <c r="A1819" s="16">
        <f>IF(Data!F3414="successful",Data!A3414,"")</f>
        <v>3412</v>
      </c>
      <c r="B1819" s="16">
        <f>IF(Data!F3414="successful",Data!N3414,"")</f>
        <v>26</v>
      </c>
      <c r="D1819" s="16" t="str">
        <f>IF(Data!F369="failed",Data!A369,"")</f>
        <v/>
      </c>
      <c r="E1819" s="16" t="str">
        <f>IF(Data!F369="failed",Data!N369,"")</f>
        <v/>
      </c>
    </row>
    <row r="1820" spans="1:5" x14ac:dyDescent="0.25">
      <c r="A1820" s="16">
        <f>IF(Data!F3415="successful",Data!A3415,"")</f>
        <v>3413</v>
      </c>
      <c r="B1820" s="16">
        <f>IF(Data!F3415="successful",Data!N3415,"")</f>
        <v>14</v>
      </c>
      <c r="D1820" s="16" t="str">
        <f>IF(Data!F370="failed",Data!A370,"")</f>
        <v/>
      </c>
      <c r="E1820" s="16" t="str">
        <f>IF(Data!F370="failed",Data!N370,"")</f>
        <v/>
      </c>
    </row>
    <row r="1821" spans="1:5" x14ac:dyDescent="0.25">
      <c r="A1821" s="16">
        <f>IF(Data!F3416="successful",Data!A3416,"")</f>
        <v>3414</v>
      </c>
      <c r="B1821" s="16">
        <f>IF(Data!F3416="successful",Data!N3416,"")</f>
        <v>44</v>
      </c>
      <c r="D1821" s="16" t="str">
        <f>IF(Data!F371="failed",Data!A371,"")</f>
        <v/>
      </c>
      <c r="E1821" s="16" t="str">
        <f>IF(Data!F371="failed",Data!N371,"")</f>
        <v/>
      </c>
    </row>
    <row r="1822" spans="1:5" x14ac:dyDescent="0.25">
      <c r="A1822" s="16">
        <f>IF(Data!F3417="successful",Data!A3417,"")</f>
        <v>3415</v>
      </c>
      <c r="B1822" s="16">
        <f>IF(Data!F3417="successful",Data!N3417,"")</f>
        <v>9</v>
      </c>
      <c r="D1822" s="16" t="str">
        <f>IF(Data!F372="failed",Data!A372,"")</f>
        <v/>
      </c>
      <c r="E1822" s="16" t="str">
        <f>IF(Data!F372="failed",Data!N372,"")</f>
        <v/>
      </c>
    </row>
    <row r="1823" spans="1:5" x14ac:dyDescent="0.25">
      <c r="A1823" s="16">
        <f>IF(Data!F3418="successful",Data!A3418,"")</f>
        <v>3416</v>
      </c>
      <c r="B1823" s="16">
        <f>IF(Data!F3418="successful",Data!N3418,"")</f>
        <v>30</v>
      </c>
      <c r="D1823" s="16" t="str">
        <f>IF(Data!F373="failed",Data!A373,"")</f>
        <v/>
      </c>
      <c r="E1823" s="16" t="str">
        <f>IF(Data!F373="failed",Data!N373,"")</f>
        <v/>
      </c>
    </row>
    <row r="1824" spans="1:5" x14ac:dyDescent="0.25">
      <c r="A1824" s="16">
        <f>IF(Data!F3419="successful",Data!A3419,"")</f>
        <v>3417</v>
      </c>
      <c r="B1824" s="16">
        <f>IF(Data!F3419="successful",Data!N3419,"")</f>
        <v>45</v>
      </c>
      <c r="D1824" s="16" t="str">
        <f>IF(Data!F374="failed",Data!A374,"")</f>
        <v/>
      </c>
      <c r="E1824" s="16" t="str">
        <f>IF(Data!F374="failed",Data!N374,"")</f>
        <v/>
      </c>
    </row>
    <row r="1825" spans="1:5" x14ac:dyDescent="0.25">
      <c r="A1825" s="16">
        <f>IF(Data!F3420="successful",Data!A3420,"")</f>
        <v>3418</v>
      </c>
      <c r="B1825" s="16">
        <f>IF(Data!F3420="successful",Data!N3420,"")</f>
        <v>56</v>
      </c>
      <c r="D1825" s="16" t="str">
        <f>IF(Data!F375="failed",Data!A375,"")</f>
        <v/>
      </c>
      <c r="E1825" s="16" t="str">
        <f>IF(Data!F375="failed",Data!N375,"")</f>
        <v/>
      </c>
    </row>
    <row r="1826" spans="1:5" x14ac:dyDescent="0.25">
      <c r="A1826" s="16">
        <f>IF(Data!F3421="successful",Data!A3421,"")</f>
        <v>3419</v>
      </c>
      <c r="B1826" s="16">
        <f>IF(Data!F3421="successful",Data!N3421,"")</f>
        <v>46</v>
      </c>
      <c r="D1826" s="16" t="str">
        <f>IF(Data!F376="failed",Data!A376,"")</f>
        <v/>
      </c>
      <c r="E1826" s="16" t="str">
        <f>IF(Data!F376="failed",Data!N376,"")</f>
        <v/>
      </c>
    </row>
    <row r="1827" spans="1:5" x14ac:dyDescent="0.25">
      <c r="A1827" s="16">
        <f>IF(Data!F3422="successful",Data!A3422,"")</f>
        <v>3420</v>
      </c>
      <c r="B1827" s="16">
        <f>IF(Data!F3422="successful",Data!N3422,"")</f>
        <v>34</v>
      </c>
      <c r="D1827" s="16" t="str">
        <f>IF(Data!F377="failed",Data!A377,"")</f>
        <v/>
      </c>
      <c r="E1827" s="16" t="str">
        <f>IF(Data!F377="failed",Data!N377,"")</f>
        <v/>
      </c>
    </row>
    <row r="1828" spans="1:5" x14ac:dyDescent="0.25">
      <c r="A1828" s="16">
        <f>IF(Data!F3423="successful",Data!A3423,"")</f>
        <v>3421</v>
      </c>
      <c r="B1828" s="16">
        <f>IF(Data!F3423="successful",Data!N3423,"")</f>
        <v>98</v>
      </c>
      <c r="D1828" s="16" t="str">
        <f>IF(Data!F378="failed",Data!A378,"")</f>
        <v/>
      </c>
      <c r="E1828" s="16" t="str">
        <f>IF(Data!F378="failed",Data!N378,"")</f>
        <v/>
      </c>
    </row>
    <row r="1829" spans="1:5" x14ac:dyDescent="0.25">
      <c r="A1829" s="16">
        <f>IF(Data!F3424="successful",Data!A3424,"")</f>
        <v>3422</v>
      </c>
      <c r="B1829" s="16">
        <f>IF(Data!F3424="successful",Data!N3424,"")</f>
        <v>46</v>
      </c>
      <c r="D1829" s="16" t="str">
        <f>IF(Data!F379="failed",Data!A379,"")</f>
        <v/>
      </c>
      <c r="E1829" s="16" t="str">
        <f>IF(Data!F379="failed",Data!N379,"")</f>
        <v/>
      </c>
    </row>
    <row r="1830" spans="1:5" x14ac:dyDescent="0.25">
      <c r="A1830" s="16">
        <f>IF(Data!F3425="successful",Data!A3425,"")</f>
        <v>3423</v>
      </c>
      <c r="B1830" s="16">
        <f>IF(Data!F3425="successful",Data!N3425,"")</f>
        <v>10</v>
      </c>
      <c r="D1830" s="16" t="str">
        <f>IF(Data!F380="failed",Data!A380,"")</f>
        <v/>
      </c>
      <c r="E1830" s="16" t="str">
        <f>IF(Data!F380="failed",Data!N380,"")</f>
        <v/>
      </c>
    </row>
    <row r="1831" spans="1:5" x14ac:dyDescent="0.25">
      <c r="A1831" s="16">
        <f>IF(Data!F3426="successful",Data!A3426,"")</f>
        <v>3424</v>
      </c>
      <c r="B1831" s="16">
        <f>IF(Data!F3426="successful",Data!N3426,"")</f>
        <v>76</v>
      </c>
      <c r="D1831" s="16" t="str">
        <f>IF(Data!F381="failed",Data!A381,"")</f>
        <v/>
      </c>
      <c r="E1831" s="16" t="str">
        <f>IF(Data!F381="failed",Data!N381,"")</f>
        <v/>
      </c>
    </row>
    <row r="1832" spans="1:5" x14ac:dyDescent="0.25">
      <c r="A1832" s="16">
        <f>IF(Data!F3427="successful",Data!A3427,"")</f>
        <v>3425</v>
      </c>
      <c r="B1832" s="16">
        <f>IF(Data!F3427="successful",Data!N3427,"")</f>
        <v>104</v>
      </c>
      <c r="D1832" s="16" t="str">
        <f>IF(Data!F382="failed",Data!A382,"")</f>
        <v/>
      </c>
      <c r="E1832" s="16" t="str">
        <f>IF(Data!F382="failed",Data!N382,"")</f>
        <v/>
      </c>
    </row>
    <row r="1833" spans="1:5" x14ac:dyDescent="0.25">
      <c r="A1833" s="16">
        <f>IF(Data!F3428="successful",Data!A3428,"")</f>
        <v>3426</v>
      </c>
      <c r="B1833" s="16">
        <f>IF(Data!F3428="successful",Data!N3428,"")</f>
        <v>87</v>
      </c>
      <c r="D1833" s="16" t="str">
        <f>IF(Data!F383="failed",Data!A383,"")</f>
        <v/>
      </c>
      <c r="E1833" s="16" t="str">
        <f>IF(Data!F383="failed",Data!N383,"")</f>
        <v/>
      </c>
    </row>
    <row r="1834" spans="1:5" x14ac:dyDescent="0.25">
      <c r="A1834" s="16">
        <f>IF(Data!F3429="successful",Data!A3429,"")</f>
        <v>3427</v>
      </c>
      <c r="B1834" s="16">
        <f>IF(Data!F3429="successful",Data!N3429,"")</f>
        <v>29</v>
      </c>
      <c r="D1834" s="16" t="str">
        <f>IF(Data!F384="failed",Data!A384,"")</f>
        <v/>
      </c>
      <c r="E1834" s="16" t="str">
        <f>IF(Data!F384="failed",Data!N384,"")</f>
        <v/>
      </c>
    </row>
    <row r="1835" spans="1:5" x14ac:dyDescent="0.25">
      <c r="A1835" s="16">
        <f>IF(Data!F3430="successful",Data!A3430,"")</f>
        <v>3428</v>
      </c>
      <c r="B1835" s="16">
        <f>IF(Data!F3430="successful",Data!N3430,"")</f>
        <v>51</v>
      </c>
      <c r="D1835" s="16" t="str">
        <f>IF(Data!F385="failed",Data!A385,"")</f>
        <v/>
      </c>
      <c r="E1835" s="16" t="str">
        <f>IF(Data!F385="failed",Data!N385,"")</f>
        <v/>
      </c>
    </row>
    <row r="1836" spans="1:5" x14ac:dyDescent="0.25">
      <c r="A1836" s="16">
        <f>IF(Data!F3431="successful",Data!A3431,"")</f>
        <v>3429</v>
      </c>
      <c r="B1836" s="16">
        <f>IF(Data!F3431="successful",Data!N3431,"")</f>
        <v>12</v>
      </c>
      <c r="D1836" s="16" t="str">
        <f>IF(Data!F386="failed",Data!A386,"")</f>
        <v/>
      </c>
      <c r="E1836" s="16" t="str">
        <f>IF(Data!F386="failed",Data!N386,"")</f>
        <v/>
      </c>
    </row>
    <row r="1837" spans="1:5" x14ac:dyDescent="0.25">
      <c r="A1837" s="16">
        <f>IF(Data!F3432="successful",Data!A3432,"")</f>
        <v>3430</v>
      </c>
      <c r="B1837" s="16">
        <f>IF(Data!F3432="successful",Data!N3432,"")</f>
        <v>72</v>
      </c>
      <c r="D1837" s="16" t="str">
        <f>IF(Data!F387="failed",Data!A387,"")</f>
        <v/>
      </c>
      <c r="E1837" s="16" t="str">
        <f>IF(Data!F387="failed",Data!N387,"")</f>
        <v/>
      </c>
    </row>
    <row r="1838" spans="1:5" x14ac:dyDescent="0.25">
      <c r="A1838" s="16">
        <f>IF(Data!F3433="successful",Data!A3433,"")</f>
        <v>3431</v>
      </c>
      <c r="B1838" s="16">
        <f>IF(Data!F3433="successful",Data!N3433,"")</f>
        <v>21</v>
      </c>
      <c r="D1838" s="16" t="str">
        <f>IF(Data!F388="failed",Data!A388,"")</f>
        <v/>
      </c>
      <c r="E1838" s="16" t="str">
        <f>IF(Data!F388="failed",Data!N388,"")</f>
        <v/>
      </c>
    </row>
    <row r="1839" spans="1:5" x14ac:dyDescent="0.25">
      <c r="A1839" s="16">
        <f>IF(Data!F3434="successful",Data!A3434,"")</f>
        <v>3432</v>
      </c>
      <c r="B1839" s="16">
        <f>IF(Data!F3434="successful",Data!N3434,"")</f>
        <v>42</v>
      </c>
      <c r="D1839" s="16" t="str">
        <f>IF(Data!F389="failed",Data!A389,"")</f>
        <v/>
      </c>
      <c r="E1839" s="16" t="str">
        <f>IF(Data!F389="failed",Data!N389,"")</f>
        <v/>
      </c>
    </row>
    <row r="1840" spans="1:5" x14ac:dyDescent="0.25">
      <c r="A1840" s="16">
        <f>IF(Data!F3435="successful",Data!A3435,"")</f>
        <v>3433</v>
      </c>
      <c r="B1840" s="16">
        <f>IF(Data!F3435="successful",Data!N3435,"")</f>
        <v>71</v>
      </c>
      <c r="D1840" s="16" t="str">
        <f>IF(Data!F390="failed",Data!A390,"")</f>
        <v/>
      </c>
      <c r="E1840" s="16" t="str">
        <f>IF(Data!F390="failed",Data!N390,"")</f>
        <v/>
      </c>
    </row>
    <row r="1841" spans="1:5" x14ac:dyDescent="0.25">
      <c r="A1841" s="16">
        <f>IF(Data!F3436="successful",Data!A3436,"")</f>
        <v>3434</v>
      </c>
      <c r="B1841" s="16">
        <f>IF(Data!F3436="successful",Data!N3436,"")</f>
        <v>168</v>
      </c>
      <c r="D1841" s="16" t="str">
        <f>IF(Data!F391="failed",Data!A391,"")</f>
        <v/>
      </c>
      <c r="E1841" s="16" t="str">
        <f>IF(Data!F391="failed",Data!N391,"")</f>
        <v/>
      </c>
    </row>
    <row r="1842" spans="1:5" x14ac:dyDescent="0.25">
      <c r="A1842" s="16">
        <f>IF(Data!F3437="successful",Data!A3437,"")</f>
        <v>3435</v>
      </c>
      <c r="B1842" s="16">
        <f>IF(Data!F3437="successful",Data!N3437,"")</f>
        <v>19</v>
      </c>
      <c r="D1842" s="16" t="str">
        <f>IF(Data!F392="failed",Data!A392,"")</f>
        <v/>
      </c>
      <c r="E1842" s="16" t="str">
        <f>IF(Data!F392="failed",Data!N392,"")</f>
        <v/>
      </c>
    </row>
    <row r="1843" spans="1:5" x14ac:dyDescent="0.25">
      <c r="A1843" s="16">
        <f>IF(Data!F3438="successful",Data!A3438,"")</f>
        <v>3436</v>
      </c>
      <c r="B1843" s="16">
        <f>IF(Data!F3438="successful",Data!N3438,"")</f>
        <v>37</v>
      </c>
      <c r="D1843" s="16" t="str">
        <f>IF(Data!F393="failed",Data!A393,"")</f>
        <v/>
      </c>
      <c r="E1843" s="16" t="str">
        <f>IF(Data!F393="failed",Data!N393,"")</f>
        <v/>
      </c>
    </row>
    <row r="1844" spans="1:5" x14ac:dyDescent="0.25">
      <c r="A1844" s="16">
        <f>IF(Data!F3439="successful",Data!A3439,"")</f>
        <v>3437</v>
      </c>
      <c r="B1844" s="16">
        <f>IF(Data!F3439="successful",Data!N3439,"")</f>
        <v>36</v>
      </c>
      <c r="D1844" s="16" t="str">
        <f>IF(Data!F394="failed",Data!A394,"")</f>
        <v/>
      </c>
      <c r="E1844" s="16" t="str">
        <f>IF(Data!F394="failed",Data!N394,"")</f>
        <v/>
      </c>
    </row>
    <row r="1845" spans="1:5" x14ac:dyDescent="0.25">
      <c r="A1845" s="16">
        <f>IF(Data!F3440="successful",Data!A3440,"")</f>
        <v>3438</v>
      </c>
      <c r="B1845" s="16">
        <f>IF(Data!F3440="successful",Data!N3440,"")</f>
        <v>14</v>
      </c>
      <c r="D1845" s="16" t="str">
        <f>IF(Data!F395="failed",Data!A395,"")</f>
        <v/>
      </c>
      <c r="E1845" s="16" t="str">
        <f>IF(Data!F395="failed",Data!N395,"")</f>
        <v/>
      </c>
    </row>
    <row r="1846" spans="1:5" x14ac:dyDescent="0.25">
      <c r="A1846" s="16">
        <f>IF(Data!F3441="successful",Data!A3441,"")</f>
        <v>3439</v>
      </c>
      <c r="B1846" s="16">
        <f>IF(Data!F3441="successful",Data!N3441,"")</f>
        <v>18</v>
      </c>
      <c r="D1846" s="16" t="str">
        <f>IF(Data!F396="failed",Data!A396,"")</f>
        <v/>
      </c>
      <c r="E1846" s="16" t="str">
        <f>IF(Data!F396="failed",Data!N396,"")</f>
        <v/>
      </c>
    </row>
    <row r="1847" spans="1:5" x14ac:dyDescent="0.25">
      <c r="A1847" s="16">
        <f>IF(Data!F3442="successful",Data!A3442,"")</f>
        <v>3440</v>
      </c>
      <c r="B1847" s="16">
        <f>IF(Data!F3442="successful",Data!N3442,"")</f>
        <v>82</v>
      </c>
      <c r="D1847" s="16" t="str">
        <f>IF(Data!F397="failed",Data!A397,"")</f>
        <v/>
      </c>
      <c r="E1847" s="16" t="str">
        <f>IF(Data!F397="failed",Data!N397,"")</f>
        <v/>
      </c>
    </row>
    <row r="1848" spans="1:5" x14ac:dyDescent="0.25">
      <c r="A1848" s="16">
        <f>IF(Data!F3443="successful",Data!A3443,"")</f>
        <v>3441</v>
      </c>
      <c r="B1848" s="16">
        <f>IF(Data!F3443="successful",Data!N3443,"")</f>
        <v>43</v>
      </c>
      <c r="D1848" s="16" t="str">
        <f>IF(Data!F398="failed",Data!A398,"")</f>
        <v/>
      </c>
      <c r="E1848" s="16" t="str">
        <f>IF(Data!F398="failed",Data!N398,"")</f>
        <v/>
      </c>
    </row>
    <row r="1849" spans="1:5" x14ac:dyDescent="0.25">
      <c r="A1849" s="16">
        <f>IF(Data!F3444="successful",Data!A3444,"")</f>
        <v>3442</v>
      </c>
      <c r="B1849" s="16">
        <f>IF(Data!F3444="successful",Data!N3444,"")</f>
        <v>8</v>
      </c>
      <c r="D1849" s="16" t="str">
        <f>IF(Data!F399="failed",Data!A399,"")</f>
        <v/>
      </c>
      <c r="E1849" s="16" t="str">
        <f>IF(Data!F399="failed",Data!N399,"")</f>
        <v/>
      </c>
    </row>
    <row r="1850" spans="1:5" x14ac:dyDescent="0.25">
      <c r="A1850" s="16">
        <f>IF(Data!F3445="successful",Data!A3445,"")</f>
        <v>3443</v>
      </c>
      <c r="B1850" s="16">
        <f>IF(Data!F3445="successful",Data!N3445,"")</f>
        <v>45</v>
      </c>
      <c r="D1850" s="16" t="str">
        <f>IF(Data!F400="failed",Data!A400,"")</f>
        <v/>
      </c>
      <c r="E1850" s="16" t="str">
        <f>IF(Data!F400="failed",Data!N400,"")</f>
        <v/>
      </c>
    </row>
    <row r="1851" spans="1:5" x14ac:dyDescent="0.25">
      <c r="A1851" s="16">
        <f>IF(Data!F3446="successful",Data!A3446,"")</f>
        <v>3444</v>
      </c>
      <c r="B1851" s="16">
        <f>IF(Data!F3446="successful",Data!N3446,"")</f>
        <v>20</v>
      </c>
      <c r="D1851" s="16" t="str">
        <f>IF(Data!F401="failed",Data!A401,"")</f>
        <v/>
      </c>
      <c r="E1851" s="16" t="str">
        <f>IF(Data!F401="failed",Data!N401,"")</f>
        <v/>
      </c>
    </row>
    <row r="1852" spans="1:5" x14ac:dyDescent="0.25">
      <c r="A1852" s="16">
        <f>IF(Data!F3447="successful",Data!A3447,"")</f>
        <v>3445</v>
      </c>
      <c r="B1852" s="16">
        <f>IF(Data!F3447="successful",Data!N3447,"")</f>
        <v>31</v>
      </c>
      <c r="D1852" s="16" t="str">
        <f>IF(Data!F402="failed",Data!A402,"")</f>
        <v/>
      </c>
      <c r="E1852" s="16" t="str">
        <f>IF(Data!F402="failed",Data!N402,"")</f>
        <v/>
      </c>
    </row>
    <row r="1853" spans="1:5" x14ac:dyDescent="0.25">
      <c r="A1853" s="16">
        <f>IF(Data!F3448="successful",Data!A3448,"")</f>
        <v>3446</v>
      </c>
      <c r="B1853" s="16">
        <f>IF(Data!F3448="successful",Data!N3448,"")</f>
        <v>25</v>
      </c>
      <c r="D1853" s="16" t="str">
        <f>IF(Data!F403="failed",Data!A403,"")</f>
        <v/>
      </c>
      <c r="E1853" s="16" t="str">
        <f>IF(Data!F403="failed",Data!N403,"")</f>
        <v/>
      </c>
    </row>
    <row r="1854" spans="1:5" x14ac:dyDescent="0.25">
      <c r="A1854" s="16">
        <f>IF(Data!F3449="successful",Data!A3449,"")</f>
        <v>3447</v>
      </c>
      <c r="B1854" s="16">
        <f>IF(Data!F3449="successful",Data!N3449,"")</f>
        <v>14</v>
      </c>
      <c r="D1854" s="16" t="str">
        <f>IF(Data!F404="failed",Data!A404,"")</f>
        <v/>
      </c>
      <c r="E1854" s="16" t="str">
        <f>IF(Data!F404="failed",Data!N404,"")</f>
        <v/>
      </c>
    </row>
    <row r="1855" spans="1:5" x14ac:dyDescent="0.25">
      <c r="A1855" s="16">
        <f>IF(Data!F3450="successful",Data!A3450,"")</f>
        <v>3448</v>
      </c>
      <c r="B1855" s="16">
        <f>IF(Data!F3450="successful",Data!N3450,"")</f>
        <v>45</v>
      </c>
      <c r="D1855" s="16" t="str">
        <f>IF(Data!F405="failed",Data!A405,"")</f>
        <v/>
      </c>
      <c r="E1855" s="16" t="str">
        <f>IF(Data!F405="failed",Data!N405,"")</f>
        <v/>
      </c>
    </row>
    <row r="1856" spans="1:5" x14ac:dyDescent="0.25">
      <c r="A1856" s="16">
        <f>IF(Data!F3451="successful",Data!A3451,"")</f>
        <v>3449</v>
      </c>
      <c r="B1856" s="16">
        <f>IF(Data!F3451="successful",Data!N3451,"")</f>
        <v>20</v>
      </c>
      <c r="D1856" s="16" t="str">
        <f>IF(Data!F406="failed",Data!A406,"")</f>
        <v/>
      </c>
      <c r="E1856" s="16" t="str">
        <f>IF(Data!F406="failed",Data!N406,"")</f>
        <v/>
      </c>
    </row>
    <row r="1857" spans="1:5" x14ac:dyDescent="0.25">
      <c r="A1857" s="16">
        <f>IF(Data!F3452="successful",Data!A3452,"")</f>
        <v>3450</v>
      </c>
      <c r="B1857" s="16">
        <f>IF(Data!F3452="successful",Data!N3452,"")</f>
        <v>39</v>
      </c>
      <c r="D1857" s="16" t="str">
        <f>IF(Data!F407="failed",Data!A407,"")</f>
        <v/>
      </c>
      <c r="E1857" s="16" t="str">
        <f>IF(Data!F407="failed",Data!N407,"")</f>
        <v/>
      </c>
    </row>
    <row r="1858" spans="1:5" x14ac:dyDescent="0.25">
      <c r="A1858" s="16">
        <f>IF(Data!F3453="successful",Data!A3453,"")</f>
        <v>3451</v>
      </c>
      <c r="B1858" s="16">
        <f>IF(Data!F3453="successful",Data!N3453,"")</f>
        <v>16</v>
      </c>
      <c r="D1858" s="16" t="str">
        <f>IF(Data!F408="failed",Data!A408,"")</f>
        <v/>
      </c>
      <c r="E1858" s="16" t="str">
        <f>IF(Data!F408="failed",Data!N408,"")</f>
        <v/>
      </c>
    </row>
    <row r="1859" spans="1:5" x14ac:dyDescent="0.25">
      <c r="A1859" s="16">
        <f>IF(Data!F3454="successful",Data!A3454,"")</f>
        <v>3452</v>
      </c>
      <c r="B1859" s="16">
        <f>IF(Data!F3454="successful",Data!N3454,"")</f>
        <v>37</v>
      </c>
      <c r="D1859" s="16" t="str">
        <f>IF(Data!F409="failed",Data!A409,"")</f>
        <v/>
      </c>
      <c r="E1859" s="16" t="str">
        <f>IF(Data!F409="failed",Data!N409,"")</f>
        <v/>
      </c>
    </row>
    <row r="1860" spans="1:5" x14ac:dyDescent="0.25">
      <c r="A1860" s="16">
        <f>IF(Data!F3455="successful",Data!A3455,"")</f>
        <v>3453</v>
      </c>
      <c r="B1860" s="16">
        <f>IF(Data!F3455="successful",Data!N3455,"")</f>
        <v>14</v>
      </c>
      <c r="D1860" s="16" t="str">
        <f>IF(Data!F410="failed",Data!A410,"")</f>
        <v/>
      </c>
      <c r="E1860" s="16" t="str">
        <f>IF(Data!F410="failed",Data!N410,"")</f>
        <v/>
      </c>
    </row>
    <row r="1861" spans="1:5" x14ac:dyDescent="0.25">
      <c r="A1861" s="16">
        <f>IF(Data!F3456="successful",Data!A3456,"")</f>
        <v>3454</v>
      </c>
      <c r="B1861" s="16">
        <f>IF(Data!F3456="successful",Data!N3456,"")</f>
        <v>21</v>
      </c>
      <c r="D1861" s="16" t="str">
        <f>IF(Data!F411="failed",Data!A411,"")</f>
        <v/>
      </c>
      <c r="E1861" s="16" t="str">
        <f>IF(Data!F411="failed",Data!N411,"")</f>
        <v/>
      </c>
    </row>
    <row r="1862" spans="1:5" x14ac:dyDescent="0.25">
      <c r="A1862" s="16">
        <f>IF(Data!F3457="successful",Data!A3457,"")</f>
        <v>3455</v>
      </c>
      <c r="B1862" s="16">
        <f>IF(Data!F3457="successful",Data!N3457,"")</f>
        <v>69</v>
      </c>
      <c r="D1862" s="16" t="str">
        <f>IF(Data!F412="failed",Data!A412,"")</f>
        <v/>
      </c>
      <c r="E1862" s="16" t="str">
        <f>IF(Data!F412="failed",Data!N412,"")</f>
        <v/>
      </c>
    </row>
    <row r="1863" spans="1:5" x14ac:dyDescent="0.25">
      <c r="A1863" s="16">
        <f>IF(Data!F3458="successful",Data!A3458,"")</f>
        <v>3456</v>
      </c>
      <c r="B1863" s="16">
        <f>IF(Data!F3458="successful",Data!N3458,"")</f>
        <v>16</v>
      </c>
      <c r="D1863" s="16" t="str">
        <f>IF(Data!F413="failed",Data!A413,"")</f>
        <v/>
      </c>
      <c r="E1863" s="16" t="str">
        <f>IF(Data!F413="failed",Data!N413,"")</f>
        <v/>
      </c>
    </row>
    <row r="1864" spans="1:5" x14ac:dyDescent="0.25">
      <c r="A1864" s="16">
        <f>IF(Data!F3459="successful",Data!A3459,"")</f>
        <v>3457</v>
      </c>
      <c r="B1864" s="16">
        <f>IF(Data!F3459="successful",Data!N3459,"")</f>
        <v>55</v>
      </c>
      <c r="D1864" s="16" t="str">
        <f>IF(Data!F414="failed",Data!A414,"")</f>
        <v/>
      </c>
      <c r="E1864" s="16" t="str">
        <f>IF(Data!F414="failed",Data!N414,"")</f>
        <v/>
      </c>
    </row>
    <row r="1865" spans="1:5" x14ac:dyDescent="0.25">
      <c r="A1865" s="16">
        <f>IF(Data!F3460="successful",Data!A3460,"")</f>
        <v>3458</v>
      </c>
      <c r="B1865" s="16">
        <f>IF(Data!F3460="successful",Data!N3460,"")</f>
        <v>27</v>
      </c>
      <c r="D1865" s="16" t="str">
        <f>IF(Data!F415="failed",Data!A415,"")</f>
        <v/>
      </c>
      <c r="E1865" s="16" t="str">
        <f>IF(Data!F415="failed",Data!N415,"")</f>
        <v/>
      </c>
    </row>
    <row r="1866" spans="1:5" x14ac:dyDescent="0.25">
      <c r="A1866" s="16">
        <f>IF(Data!F3461="successful",Data!A3461,"")</f>
        <v>3459</v>
      </c>
      <c r="B1866" s="16">
        <f>IF(Data!F3461="successful",Data!N3461,"")</f>
        <v>36</v>
      </c>
      <c r="D1866" s="16" t="str">
        <f>IF(Data!F416="failed",Data!A416,"")</f>
        <v/>
      </c>
      <c r="E1866" s="16" t="str">
        <f>IF(Data!F416="failed",Data!N416,"")</f>
        <v/>
      </c>
    </row>
    <row r="1867" spans="1:5" x14ac:dyDescent="0.25">
      <c r="A1867" s="16">
        <f>IF(Data!F3462="successful",Data!A3462,"")</f>
        <v>3460</v>
      </c>
      <c r="B1867" s="16">
        <f>IF(Data!F3462="successful",Data!N3462,"")</f>
        <v>19</v>
      </c>
      <c r="D1867" s="16" t="str">
        <f>IF(Data!F417="failed",Data!A417,"")</f>
        <v/>
      </c>
      <c r="E1867" s="16" t="str">
        <f>IF(Data!F417="failed",Data!N417,"")</f>
        <v/>
      </c>
    </row>
    <row r="1868" spans="1:5" x14ac:dyDescent="0.25">
      <c r="A1868" s="16">
        <f>IF(Data!F3463="successful",Data!A3463,"")</f>
        <v>3461</v>
      </c>
      <c r="B1868" s="16">
        <f>IF(Data!F3463="successful",Data!N3463,"")</f>
        <v>12</v>
      </c>
      <c r="D1868" s="16" t="str">
        <f>IF(Data!F418="failed",Data!A418,"")</f>
        <v/>
      </c>
      <c r="E1868" s="16" t="str">
        <f>IF(Data!F418="failed",Data!N418,"")</f>
        <v/>
      </c>
    </row>
    <row r="1869" spans="1:5" x14ac:dyDescent="0.25">
      <c r="A1869" s="16">
        <f>IF(Data!F3464="successful",Data!A3464,"")</f>
        <v>3462</v>
      </c>
      <c r="B1869" s="16">
        <f>IF(Data!F3464="successful",Data!N3464,"")</f>
        <v>17</v>
      </c>
      <c r="D1869" s="16" t="str">
        <f>IF(Data!F419="failed",Data!A419,"")</f>
        <v/>
      </c>
      <c r="E1869" s="16" t="str">
        <f>IF(Data!F419="failed",Data!N419,"")</f>
        <v/>
      </c>
    </row>
    <row r="1870" spans="1:5" x14ac:dyDescent="0.25">
      <c r="A1870" s="16">
        <f>IF(Data!F3465="successful",Data!A3465,"")</f>
        <v>3463</v>
      </c>
      <c r="B1870" s="16">
        <f>IF(Data!F3465="successful",Data!N3465,"")</f>
        <v>114</v>
      </c>
      <c r="D1870" s="16" t="str">
        <f>IF(Data!F420="failed",Data!A420,"")</f>
        <v/>
      </c>
      <c r="E1870" s="16" t="str">
        <f>IF(Data!F420="failed",Data!N420,"")</f>
        <v/>
      </c>
    </row>
    <row r="1871" spans="1:5" x14ac:dyDescent="0.25">
      <c r="A1871" s="16">
        <f>IF(Data!F3466="successful",Data!A3466,"")</f>
        <v>3464</v>
      </c>
      <c r="B1871" s="16">
        <f>IF(Data!F3466="successful",Data!N3466,"")</f>
        <v>93</v>
      </c>
      <c r="D1871" s="16" t="str">
        <f>IF(Data!F421="failed",Data!A421,"")</f>
        <v/>
      </c>
      <c r="E1871" s="16" t="str">
        <f>IF(Data!F421="failed",Data!N421,"")</f>
        <v/>
      </c>
    </row>
    <row r="1872" spans="1:5" x14ac:dyDescent="0.25">
      <c r="A1872" s="16">
        <f>IF(Data!F3467="successful",Data!A3467,"")</f>
        <v>3465</v>
      </c>
      <c r="B1872" s="16">
        <f>IF(Data!F3467="successful",Data!N3467,"")</f>
        <v>36</v>
      </c>
      <c r="D1872" s="16" t="str">
        <f>IF(Data!F522="failed",Data!A522,"")</f>
        <v/>
      </c>
      <c r="E1872" s="16" t="str">
        <f>IF(Data!F522="failed",Data!N522,"")</f>
        <v/>
      </c>
    </row>
    <row r="1873" spans="1:5" x14ac:dyDescent="0.25">
      <c r="A1873" s="16">
        <f>IF(Data!F3468="successful",Data!A3468,"")</f>
        <v>3466</v>
      </c>
      <c r="B1873" s="16">
        <f>IF(Data!F3468="successful",Data!N3468,"")</f>
        <v>61</v>
      </c>
      <c r="D1873" s="16" t="str">
        <f>IF(Data!F523="failed",Data!A523,"")</f>
        <v/>
      </c>
      <c r="E1873" s="16" t="str">
        <f>IF(Data!F523="failed",Data!N523,"")</f>
        <v/>
      </c>
    </row>
    <row r="1874" spans="1:5" x14ac:dyDescent="0.25">
      <c r="A1874" s="16">
        <f>IF(Data!F3469="successful",Data!A3469,"")</f>
        <v>3467</v>
      </c>
      <c r="B1874" s="16">
        <f>IF(Data!F3469="successful",Data!N3469,"")</f>
        <v>47</v>
      </c>
      <c r="D1874" s="16" t="str">
        <f>IF(Data!F524="failed",Data!A524,"")</f>
        <v/>
      </c>
      <c r="E1874" s="16" t="str">
        <f>IF(Data!F524="failed",Data!N524,"")</f>
        <v/>
      </c>
    </row>
    <row r="1875" spans="1:5" x14ac:dyDescent="0.25">
      <c r="A1875" s="16">
        <f>IF(Data!F3470="successful",Data!A3470,"")</f>
        <v>3468</v>
      </c>
      <c r="B1875" s="16">
        <f>IF(Data!F3470="successful",Data!N3470,"")</f>
        <v>17</v>
      </c>
      <c r="D1875" s="16" t="str">
        <f>IF(Data!F525="failed",Data!A525,"")</f>
        <v/>
      </c>
      <c r="E1875" s="16" t="str">
        <f>IF(Data!F525="failed",Data!N525,"")</f>
        <v/>
      </c>
    </row>
    <row r="1876" spans="1:5" x14ac:dyDescent="0.25">
      <c r="A1876" s="16">
        <f>IF(Data!F3471="successful",Data!A3471,"")</f>
        <v>3469</v>
      </c>
      <c r="B1876" s="16">
        <f>IF(Data!F3471="successful",Data!N3471,"")</f>
        <v>63</v>
      </c>
      <c r="D1876" s="16" t="str">
        <f>IF(Data!F526="failed",Data!A526,"")</f>
        <v/>
      </c>
      <c r="E1876" s="16" t="str">
        <f>IF(Data!F526="failed",Data!N526,"")</f>
        <v/>
      </c>
    </row>
    <row r="1877" spans="1:5" x14ac:dyDescent="0.25">
      <c r="A1877" s="16">
        <f>IF(Data!F3472="successful",Data!A3472,"")</f>
        <v>3470</v>
      </c>
      <c r="B1877" s="16">
        <f>IF(Data!F3472="successful",Data!N3472,"")</f>
        <v>9</v>
      </c>
      <c r="D1877" s="16" t="str">
        <f>IF(Data!F527="failed",Data!A527,"")</f>
        <v/>
      </c>
      <c r="E1877" s="16" t="str">
        <f>IF(Data!F527="failed",Data!N527,"")</f>
        <v/>
      </c>
    </row>
    <row r="1878" spans="1:5" x14ac:dyDescent="0.25">
      <c r="A1878" s="16">
        <f>IF(Data!F3473="successful",Data!A3473,"")</f>
        <v>3471</v>
      </c>
      <c r="B1878" s="16">
        <f>IF(Data!F3473="successful",Data!N3473,"")</f>
        <v>30</v>
      </c>
      <c r="D1878" s="16" t="str">
        <f>IF(Data!F528="failed",Data!A528,"")</f>
        <v/>
      </c>
      <c r="E1878" s="16" t="str">
        <f>IF(Data!F528="failed",Data!N528,"")</f>
        <v/>
      </c>
    </row>
    <row r="1879" spans="1:5" x14ac:dyDescent="0.25">
      <c r="A1879" s="16">
        <f>IF(Data!F3474="successful",Data!A3474,"")</f>
        <v>3472</v>
      </c>
      <c r="B1879" s="16">
        <f>IF(Data!F3474="successful",Data!N3474,"")</f>
        <v>23</v>
      </c>
      <c r="D1879" s="16" t="str">
        <f>IF(Data!F529="failed",Data!A529,"")</f>
        <v/>
      </c>
      <c r="E1879" s="16" t="str">
        <f>IF(Data!F529="failed",Data!N529,"")</f>
        <v/>
      </c>
    </row>
    <row r="1880" spans="1:5" x14ac:dyDescent="0.25">
      <c r="A1880" s="16">
        <f>IF(Data!F3475="successful",Data!A3475,"")</f>
        <v>3473</v>
      </c>
      <c r="B1880" s="16">
        <f>IF(Data!F3475="successful",Data!N3475,"")</f>
        <v>33</v>
      </c>
      <c r="D1880" s="16" t="str">
        <f>IF(Data!F530="failed",Data!A530,"")</f>
        <v/>
      </c>
      <c r="E1880" s="16" t="str">
        <f>IF(Data!F530="failed",Data!N530,"")</f>
        <v/>
      </c>
    </row>
    <row r="1881" spans="1:5" x14ac:dyDescent="0.25">
      <c r="A1881" s="16">
        <f>IF(Data!F3476="successful",Data!A3476,"")</f>
        <v>3474</v>
      </c>
      <c r="B1881" s="16">
        <f>IF(Data!F3476="successful",Data!N3476,"")</f>
        <v>39</v>
      </c>
      <c r="D1881" s="16" t="str">
        <f>IF(Data!F531="failed",Data!A531,"")</f>
        <v/>
      </c>
      <c r="E1881" s="16" t="str">
        <f>IF(Data!F531="failed",Data!N531,"")</f>
        <v/>
      </c>
    </row>
    <row r="1882" spans="1:5" x14ac:dyDescent="0.25">
      <c r="A1882" s="16">
        <f>IF(Data!F3477="successful",Data!A3477,"")</f>
        <v>3475</v>
      </c>
      <c r="B1882" s="16">
        <f>IF(Data!F3477="successful",Data!N3477,"")</f>
        <v>17</v>
      </c>
      <c r="D1882" s="16" t="str">
        <f>IF(Data!F532="failed",Data!A532,"")</f>
        <v/>
      </c>
      <c r="E1882" s="16" t="str">
        <f>IF(Data!F532="failed",Data!N532,"")</f>
        <v/>
      </c>
    </row>
    <row r="1883" spans="1:5" x14ac:dyDescent="0.25">
      <c r="A1883" s="16">
        <f>IF(Data!F3478="successful",Data!A3478,"")</f>
        <v>3476</v>
      </c>
      <c r="B1883" s="16">
        <f>IF(Data!F3478="successful",Data!N3478,"")</f>
        <v>6</v>
      </c>
      <c r="D1883" s="16" t="str">
        <f>IF(Data!F533="failed",Data!A533,"")</f>
        <v/>
      </c>
      <c r="E1883" s="16" t="str">
        <f>IF(Data!F533="failed",Data!N533,"")</f>
        <v/>
      </c>
    </row>
    <row r="1884" spans="1:5" x14ac:dyDescent="0.25">
      <c r="A1884" s="16">
        <f>IF(Data!F3479="successful",Data!A3479,"")</f>
        <v>3477</v>
      </c>
      <c r="B1884" s="16">
        <f>IF(Data!F3479="successful",Data!N3479,"")</f>
        <v>39</v>
      </c>
      <c r="D1884" s="16" t="str">
        <f>IF(Data!F534="failed",Data!A534,"")</f>
        <v/>
      </c>
      <c r="E1884" s="16" t="str">
        <f>IF(Data!F534="failed",Data!N534,"")</f>
        <v/>
      </c>
    </row>
    <row r="1885" spans="1:5" x14ac:dyDescent="0.25">
      <c r="A1885" s="16">
        <f>IF(Data!F3480="successful",Data!A3480,"")</f>
        <v>3478</v>
      </c>
      <c r="B1885" s="16">
        <f>IF(Data!F3480="successful",Data!N3480,"")</f>
        <v>57</v>
      </c>
      <c r="D1885" s="16" t="str">
        <f>IF(Data!F535="failed",Data!A535,"")</f>
        <v/>
      </c>
      <c r="E1885" s="16" t="str">
        <f>IF(Data!F535="failed",Data!N535,"")</f>
        <v/>
      </c>
    </row>
    <row r="1886" spans="1:5" x14ac:dyDescent="0.25">
      <c r="A1886" s="16">
        <f>IF(Data!F3481="successful",Data!A3481,"")</f>
        <v>3479</v>
      </c>
      <c r="B1886" s="16">
        <f>IF(Data!F3481="successful",Data!N3481,"")</f>
        <v>56</v>
      </c>
      <c r="D1886" s="16" t="str">
        <f>IF(Data!F536="failed",Data!A536,"")</f>
        <v/>
      </c>
      <c r="E1886" s="16" t="str">
        <f>IF(Data!F536="failed",Data!N536,"")</f>
        <v/>
      </c>
    </row>
    <row r="1887" spans="1:5" x14ac:dyDescent="0.25">
      <c r="A1887" s="16">
        <f>IF(Data!F3482="successful",Data!A3482,"")</f>
        <v>3480</v>
      </c>
      <c r="B1887" s="16">
        <f>IF(Data!F3482="successful",Data!N3482,"")</f>
        <v>13</v>
      </c>
      <c r="D1887" s="16" t="str">
        <f>IF(Data!F537="failed",Data!A537,"")</f>
        <v/>
      </c>
      <c r="E1887" s="16" t="str">
        <f>IF(Data!F537="failed",Data!N537,"")</f>
        <v/>
      </c>
    </row>
    <row r="1888" spans="1:5" x14ac:dyDescent="0.25">
      <c r="A1888" s="16">
        <f>IF(Data!F3483="successful",Data!A3483,"")</f>
        <v>3481</v>
      </c>
      <c r="B1888" s="16">
        <f>IF(Data!F3483="successful",Data!N3483,"")</f>
        <v>95</v>
      </c>
      <c r="D1888" s="16" t="str">
        <f>IF(Data!F538="failed",Data!A538,"")</f>
        <v/>
      </c>
      <c r="E1888" s="16" t="str">
        <f>IF(Data!F538="failed",Data!N538,"")</f>
        <v/>
      </c>
    </row>
    <row r="1889" spans="1:5" x14ac:dyDescent="0.25">
      <c r="A1889" s="16">
        <f>IF(Data!F3484="successful",Data!A3484,"")</f>
        <v>3482</v>
      </c>
      <c r="B1889" s="16">
        <f>IF(Data!F3484="successful",Data!N3484,"")</f>
        <v>80</v>
      </c>
      <c r="D1889" s="16" t="str">
        <f>IF(Data!F539="failed",Data!A539,"")</f>
        <v/>
      </c>
      <c r="E1889" s="16" t="str">
        <f>IF(Data!F539="failed",Data!N539,"")</f>
        <v/>
      </c>
    </row>
    <row r="1890" spans="1:5" x14ac:dyDescent="0.25">
      <c r="A1890" s="16">
        <f>IF(Data!F3485="successful",Data!A3485,"")</f>
        <v>3483</v>
      </c>
      <c r="B1890" s="16">
        <f>IF(Data!F3485="successful",Data!N3485,"")</f>
        <v>133</v>
      </c>
      <c r="D1890" s="16" t="str">
        <f>IF(Data!F540="failed",Data!A540,"")</f>
        <v/>
      </c>
      <c r="E1890" s="16" t="str">
        <f>IF(Data!F540="failed",Data!N540,"")</f>
        <v/>
      </c>
    </row>
    <row r="1891" spans="1:5" x14ac:dyDescent="0.25">
      <c r="A1891" s="16">
        <f>IF(Data!F3486="successful",Data!A3486,"")</f>
        <v>3484</v>
      </c>
      <c r="B1891" s="16">
        <f>IF(Data!F3486="successful",Data!N3486,"")</f>
        <v>44</v>
      </c>
      <c r="D1891" s="16" t="str">
        <f>IF(Data!F541="failed",Data!A541,"")</f>
        <v/>
      </c>
      <c r="E1891" s="16" t="str">
        <f>IF(Data!F541="failed",Data!N541,"")</f>
        <v/>
      </c>
    </row>
    <row r="1892" spans="1:5" x14ac:dyDescent="0.25">
      <c r="A1892" s="16">
        <f>IF(Data!F3487="successful",Data!A3487,"")</f>
        <v>3485</v>
      </c>
      <c r="B1892" s="16">
        <f>IF(Data!F3487="successful",Data!N3487,"")</f>
        <v>30</v>
      </c>
      <c r="D1892" s="16" t="str">
        <f>IF(Data!F602="failed",Data!A602,"")</f>
        <v/>
      </c>
      <c r="E1892" s="16" t="str">
        <f>IF(Data!F602="failed",Data!N602,"")</f>
        <v/>
      </c>
    </row>
    <row r="1893" spans="1:5" x14ac:dyDescent="0.25">
      <c r="A1893" s="16">
        <f>IF(Data!F3488="successful",Data!A3488,"")</f>
        <v>3486</v>
      </c>
      <c r="B1893" s="16">
        <f>IF(Data!F3488="successful",Data!N3488,"")</f>
        <v>56</v>
      </c>
      <c r="D1893" s="16" t="str">
        <f>IF(Data!F603="failed",Data!A603,"")</f>
        <v/>
      </c>
      <c r="E1893" s="16" t="str">
        <f>IF(Data!F603="failed",Data!N603,"")</f>
        <v/>
      </c>
    </row>
    <row r="1894" spans="1:5" x14ac:dyDescent="0.25">
      <c r="A1894" s="16">
        <f>IF(Data!F3489="successful",Data!A3489,"")</f>
        <v>3487</v>
      </c>
      <c r="B1894" s="16">
        <f>IF(Data!F3489="successful",Data!N3489,"")</f>
        <v>66</v>
      </c>
      <c r="D1894" s="16" t="str">
        <f>IF(Data!F604="failed",Data!A604,"")</f>
        <v/>
      </c>
      <c r="E1894" s="16" t="str">
        <f>IF(Data!F604="failed",Data!N604,"")</f>
        <v/>
      </c>
    </row>
    <row r="1895" spans="1:5" x14ac:dyDescent="0.25">
      <c r="A1895" s="16">
        <f>IF(Data!F3490="successful",Data!A3490,"")</f>
        <v>3488</v>
      </c>
      <c r="B1895" s="16">
        <f>IF(Data!F3490="successful",Data!N3490,"")</f>
        <v>29</v>
      </c>
      <c r="D1895" s="16" t="str">
        <f>IF(Data!F605="failed",Data!A605,"")</f>
        <v/>
      </c>
      <c r="E1895" s="16" t="str">
        <f>IF(Data!F605="failed",Data!N605,"")</f>
        <v/>
      </c>
    </row>
    <row r="1896" spans="1:5" x14ac:dyDescent="0.25">
      <c r="A1896" s="16">
        <f>IF(Data!F3491="successful",Data!A3491,"")</f>
        <v>3489</v>
      </c>
      <c r="B1896" s="16">
        <f>IF(Data!F3491="successful",Data!N3491,"")</f>
        <v>72</v>
      </c>
      <c r="D1896" s="16" t="str">
        <f>IF(Data!F606="failed",Data!A606,"")</f>
        <v/>
      </c>
      <c r="E1896" s="16" t="str">
        <f>IF(Data!F606="failed",Data!N606,"")</f>
        <v/>
      </c>
    </row>
    <row r="1897" spans="1:5" x14ac:dyDescent="0.25">
      <c r="A1897" s="16">
        <f>IF(Data!F3492="successful",Data!A3492,"")</f>
        <v>3490</v>
      </c>
      <c r="B1897" s="16">
        <f>IF(Data!F3492="successful",Data!N3492,"")</f>
        <v>27</v>
      </c>
      <c r="D1897" s="16" t="str">
        <f>IF(Data!F607="failed",Data!A607,"")</f>
        <v/>
      </c>
      <c r="E1897" s="16" t="str">
        <f>IF(Data!F607="failed",Data!N607,"")</f>
        <v/>
      </c>
    </row>
    <row r="1898" spans="1:5" x14ac:dyDescent="0.25">
      <c r="A1898" s="16">
        <f>IF(Data!F3493="successful",Data!A3493,"")</f>
        <v>3491</v>
      </c>
      <c r="B1898" s="16">
        <f>IF(Data!F3493="successful",Data!N3493,"")</f>
        <v>10</v>
      </c>
      <c r="D1898" s="16" t="str">
        <f>IF(Data!F608="failed",Data!A608,"")</f>
        <v/>
      </c>
      <c r="E1898" s="16" t="str">
        <f>IF(Data!F608="failed",Data!N608,"")</f>
        <v/>
      </c>
    </row>
    <row r="1899" spans="1:5" x14ac:dyDescent="0.25">
      <c r="A1899" s="16">
        <f>IF(Data!F3494="successful",Data!A3494,"")</f>
        <v>3492</v>
      </c>
      <c r="B1899" s="16">
        <f>IF(Data!F3494="successful",Data!N3494,"")</f>
        <v>35</v>
      </c>
      <c r="D1899" s="16" t="str">
        <f>IF(Data!F609="failed",Data!A609,"")</f>
        <v/>
      </c>
      <c r="E1899" s="16" t="str">
        <f>IF(Data!F609="failed",Data!N609,"")</f>
        <v/>
      </c>
    </row>
    <row r="1900" spans="1:5" x14ac:dyDescent="0.25">
      <c r="A1900" s="16">
        <f>IF(Data!F3495="successful",Data!A3495,"")</f>
        <v>3493</v>
      </c>
      <c r="B1900" s="16">
        <f>IF(Data!F3495="successful",Data!N3495,"")</f>
        <v>29</v>
      </c>
      <c r="D1900" s="16" t="str">
        <f>IF(Data!F610="failed",Data!A610,"")</f>
        <v/>
      </c>
      <c r="E1900" s="16" t="str">
        <f>IF(Data!F610="failed",Data!N610,"")</f>
        <v/>
      </c>
    </row>
    <row r="1901" spans="1:5" x14ac:dyDescent="0.25">
      <c r="A1901" s="16">
        <f>IF(Data!F3496="successful",Data!A3496,"")</f>
        <v>3494</v>
      </c>
      <c r="B1901" s="16">
        <f>IF(Data!F3496="successful",Data!N3496,"")</f>
        <v>13</v>
      </c>
      <c r="D1901" s="16" t="str">
        <f>IF(Data!F611="failed",Data!A611,"")</f>
        <v/>
      </c>
      <c r="E1901" s="16" t="str">
        <f>IF(Data!F611="failed",Data!N611,"")</f>
        <v/>
      </c>
    </row>
    <row r="1902" spans="1:5" x14ac:dyDescent="0.25">
      <c r="A1902" s="16">
        <f>IF(Data!F3497="successful",Data!A3497,"")</f>
        <v>3495</v>
      </c>
      <c r="B1902" s="16">
        <f>IF(Data!F3497="successful",Data!N3497,"")</f>
        <v>72</v>
      </c>
      <c r="D1902" s="16" t="str">
        <f>IF(Data!F612="failed",Data!A612,"")</f>
        <v/>
      </c>
      <c r="E1902" s="16" t="str">
        <f>IF(Data!F612="failed",Data!N612,"")</f>
        <v/>
      </c>
    </row>
    <row r="1903" spans="1:5" x14ac:dyDescent="0.25">
      <c r="A1903" s="16">
        <f>IF(Data!F3498="successful",Data!A3498,"")</f>
        <v>3496</v>
      </c>
      <c r="B1903" s="16">
        <f>IF(Data!F3498="successful",Data!N3498,"")</f>
        <v>78</v>
      </c>
      <c r="D1903" s="16" t="str">
        <f>IF(Data!F613="failed",Data!A613,"")</f>
        <v/>
      </c>
      <c r="E1903" s="16" t="str">
        <f>IF(Data!F613="failed",Data!N613,"")</f>
        <v/>
      </c>
    </row>
    <row r="1904" spans="1:5" x14ac:dyDescent="0.25">
      <c r="A1904" s="16">
        <f>IF(Data!F3499="successful",Data!A3499,"")</f>
        <v>3497</v>
      </c>
      <c r="B1904" s="16">
        <f>IF(Data!F3499="successful",Data!N3499,"")</f>
        <v>49</v>
      </c>
      <c r="D1904" s="16" t="str">
        <f>IF(Data!F614="failed",Data!A614,"")</f>
        <v/>
      </c>
      <c r="E1904" s="16" t="str">
        <f>IF(Data!F614="failed",Data!N614,"")</f>
        <v/>
      </c>
    </row>
    <row r="1905" spans="1:5" x14ac:dyDescent="0.25">
      <c r="A1905" s="16">
        <f>IF(Data!F3500="successful",Data!A3500,"")</f>
        <v>3498</v>
      </c>
      <c r="B1905" s="16">
        <f>IF(Data!F3500="successful",Data!N3500,"")</f>
        <v>42</v>
      </c>
      <c r="D1905" s="16" t="str">
        <f>IF(Data!F615="failed",Data!A615,"")</f>
        <v/>
      </c>
      <c r="E1905" s="16" t="str">
        <f>IF(Data!F615="failed",Data!N615,"")</f>
        <v/>
      </c>
    </row>
    <row r="1906" spans="1:5" x14ac:dyDescent="0.25">
      <c r="A1906" s="16">
        <f>IF(Data!F3501="successful",Data!A3501,"")</f>
        <v>3499</v>
      </c>
      <c r="B1906" s="16">
        <f>IF(Data!F3501="successful",Data!N3501,"")</f>
        <v>35</v>
      </c>
      <c r="D1906" s="16" t="str">
        <f>IF(Data!F616="failed",Data!A616,"")</f>
        <v/>
      </c>
      <c r="E1906" s="16" t="str">
        <f>IF(Data!F616="failed",Data!N616,"")</f>
        <v/>
      </c>
    </row>
    <row r="1907" spans="1:5" x14ac:dyDescent="0.25">
      <c r="A1907" s="16">
        <f>IF(Data!F3502="successful",Data!A3502,"")</f>
        <v>3500</v>
      </c>
      <c r="B1907" s="16">
        <f>IF(Data!F3502="successful",Data!N3502,"")</f>
        <v>42</v>
      </c>
      <c r="D1907" s="16" t="str">
        <f>IF(Data!F617="failed",Data!A617,"")</f>
        <v/>
      </c>
      <c r="E1907" s="16" t="str">
        <f>IF(Data!F617="failed",Data!N617,"")</f>
        <v/>
      </c>
    </row>
    <row r="1908" spans="1:5" x14ac:dyDescent="0.25">
      <c r="A1908" s="16">
        <f>IF(Data!F3503="successful",Data!A3503,"")</f>
        <v>3501</v>
      </c>
      <c r="B1908" s="16">
        <f>IF(Data!F3503="successful",Data!N3503,"")</f>
        <v>42</v>
      </c>
      <c r="D1908" s="16" t="str">
        <f>IF(Data!F618="failed",Data!A618,"")</f>
        <v/>
      </c>
      <c r="E1908" s="16" t="str">
        <f>IF(Data!F618="failed",Data!N618,"")</f>
        <v/>
      </c>
    </row>
    <row r="1909" spans="1:5" x14ac:dyDescent="0.25">
      <c r="A1909" s="16">
        <f>IF(Data!F3504="successful",Data!A3504,"")</f>
        <v>3502</v>
      </c>
      <c r="B1909" s="16">
        <f>IF(Data!F3504="successful",Data!N3504,"")</f>
        <v>31</v>
      </c>
      <c r="D1909" s="16" t="str">
        <f>IF(Data!F619="failed",Data!A619,"")</f>
        <v/>
      </c>
      <c r="E1909" s="16" t="str">
        <f>IF(Data!F619="failed",Data!N619,"")</f>
        <v/>
      </c>
    </row>
    <row r="1910" spans="1:5" x14ac:dyDescent="0.25">
      <c r="A1910" s="16">
        <f>IF(Data!F3505="successful",Data!A3505,"")</f>
        <v>3503</v>
      </c>
      <c r="B1910" s="16">
        <f>IF(Data!F3505="successful",Data!N3505,"")</f>
        <v>38</v>
      </c>
      <c r="D1910" s="16" t="str">
        <f>IF(Data!F620="failed",Data!A620,"")</f>
        <v/>
      </c>
      <c r="E1910" s="16" t="str">
        <f>IF(Data!F620="failed",Data!N620,"")</f>
        <v/>
      </c>
    </row>
    <row r="1911" spans="1:5" x14ac:dyDescent="0.25">
      <c r="A1911" s="16">
        <f>IF(Data!F3506="successful",Data!A3506,"")</f>
        <v>3504</v>
      </c>
      <c r="B1911" s="16">
        <f>IF(Data!F3506="successful",Data!N3506,"")</f>
        <v>8</v>
      </c>
      <c r="D1911" s="16" t="str">
        <f>IF(Data!F621="failed",Data!A621,"")</f>
        <v/>
      </c>
      <c r="E1911" s="16" t="str">
        <f>IF(Data!F621="failed",Data!N621,"")</f>
        <v/>
      </c>
    </row>
    <row r="1912" spans="1:5" x14ac:dyDescent="0.25">
      <c r="A1912" s="16">
        <f>IF(Data!F3507="successful",Data!A3507,"")</f>
        <v>3505</v>
      </c>
      <c r="B1912" s="16">
        <f>IF(Data!F3507="successful",Data!N3507,"")</f>
        <v>39</v>
      </c>
      <c r="D1912" s="16" t="str">
        <f>IF(Data!F622="failed",Data!A622,"")</f>
        <v/>
      </c>
      <c r="E1912" s="16" t="str">
        <f>IF(Data!F622="failed",Data!N622,"")</f>
        <v/>
      </c>
    </row>
    <row r="1913" spans="1:5" x14ac:dyDescent="0.25">
      <c r="A1913" s="16">
        <f>IF(Data!F3508="successful",Data!A3508,"")</f>
        <v>3506</v>
      </c>
      <c r="B1913" s="16">
        <f>IF(Data!F3508="successful",Data!N3508,"")</f>
        <v>29</v>
      </c>
      <c r="D1913" s="16" t="str">
        <f>IF(Data!F623="failed",Data!A623,"")</f>
        <v/>
      </c>
      <c r="E1913" s="16" t="str">
        <f>IF(Data!F623="failed",Data!N623,"")</f>
        <v/>
      </c>
    </row>
    <row r="1914" spans="1:5" x14ac:dyDescent="0.25">
      <c r="A1914" s="16">
        <f>IF(Data!F3509="successful",Data!A3509,"")</f>
        <v>3507</v>
      </c>
      <c r="B1914" s="16">
        <f>IF(Data!F3509="successful",Data!N3509,"")</f>
        <v>72</v>
      </c>
      <c r="D1914" s="16" t="str">
        <f>IF(Data!F624="failed",Data!A624,"")</f>
        <v/>
      </c>
      <c r="E1914" s="16" t="str">
        <f>IF(Data!F624="failed",Data!N624,"")</f>
        <v/>
      </c>
    </row>
    <row r="1915" spans="1:5" x14ac:dyDescent="0.25">
      <c r="A1915" s="16">
        <f>IF(Data!F3510="successful",Data!A3510,"")</f>
        <v>3508</v>
      </c>
      <c r="B1915" s="16">
        <f>IF(Data!F3510="successful",Data!N3510,"")</f>
        <v>15</v>
      </c>
      <c r="D1915" s="16" t="str">
        <f>IF(Data!F625="failed",Data!A625,"")</f>
        <v/>
      </c>
      <c r="E1915" s="16" t="str">
        <f>IF(Data!F625="failed",Data!N625,"")</f>
        <v/>
      </c>
    </row>
    <row r="1916" spans="1:5" x14ac:dyDescent="0.25">
      <c r="A1916" s="16">
        <f>IF(Data!F3511="successful",Data!A3511,"")</f>
        <v>3509</v>
      </c>
      <c r="B1916" s="16">
        <f>IF(Data!F3511="successful",Data!N3511,"")</f>
        <v>33</v>
      </c>
      <c r="D1916" s="16" t="str">
        <f>IF(Data!F626="failed",Data!A626,"")</f>
        <v/>
      </c>
      <c r="E1916" s="16" t="str">
        <f>IF(Data!F626="failed",Data!N626,"")</f>
        <v/>
      </c>
    </row>
    <row r="1917" spans="1:5" x14ac:dyDescent="0.25">
      <c r="A1917" s="16">
        <f>IF(Data!F3512="successful",Data!A3512,"")</f>
        <v>3510</v>
      </c>
      <c r="B1917" s="16">
        <f>IF(Data!F3512="successful",Data!N3512,"")</f>
        <v>15</v>
      </c>
      <c r="D1917" s="16" t="str">
        <f>IF(Data!F627="failed",Data!A627,"")</f>
        <v/>
      </c>
      <c r="E1917" s="16" t="str">
        <f>IF(Data!F627="failed",Data!N627,"")</f>
        <v/>
      </c>
    </row>
    <row r="1918" spans="1:5" x14ac:dyDescent="0.25">
      <c r="A1918" s="16">
        <f>IF(Data!F3513="successful",Data!A3513,"")</f>
        <v>3511</v>
      </c>
      <c r="B1918" s="16">
        <f>IF(Data!F3513="successful",Data!N3513,"")</f>
        <v>19</v>
      </c>
      <c r="D1918" s="16" t="str">
        <f>IF(Data!F628="failed",Data!A628,"")</f>
        <v/>
      </c>
      <c r="E1918" s="16" t="str">
        <f>IF(Data!F628="failed",Data!N628,"")</f>
        <v/>
      </c>
    </row>
    <row r="1919" spans="1:5" x14ac:dyDescent="0.25">
      <c r="A1919" s="16">
        <f>IF(Data!F3514="successful",Data!A3514,"")</f>
        <v>3512</v>
      </c>
      <c r="B1919" s="16">
        <f>IF(Data!F3514="successful",Data!N3514,"")</f>
        <v>17</v>
      </c>
      <c r="D1919" s="16" t="str">
        <f>IF(Data!F629="failed",Data!A629,"")</f>
        <v/>
      </c>
      <c r="E1919" s="16" t="str">
        <f>IF(Data!F629="failed",Data!N629,"")</f>
        <v/>
      </c>
    </row>
    <row r="1920" spans="1:5" x14ac:dyDescent="0.25">
      <c r="A1920" s="16">
        <f>IF(Data!F3515="successful",Data!A3515,"")</f>
        <v>3513</v>
      </c>
      <c r="B1920" s="16">
        <f>IF(Data!F3515="successful",Data!N3515,"")</f>
        <v>44</v>
      </c>
      <c r="D1920" s="16" t="str">
        <f>IF(Data!F630="failed",Data!A630,"")</f>
        <v/>
      </c>
      <c r="E1920" s="16" t="str">
        <f>IF(Data!F630="failed",Data!N630,"")</f>
        <v/>
      </c>
    </row>
    <row r="1921" spans="1:5" x14ac:dyDescent="0.25">
      <c r="A1921" s="16">
        <f>IF(Data!F3516="successful",Data!A3516,"")</f>
        <v>3514</v>
      </c>
      <c r="B1921" s="16">
        <f>IF(Data!F3516="successful",Data!N3516,"")</f>
        <v>10</v>
      </c>
      <c r="D1921" s="16" t="str">
        <f>IF(Data!F631="failed",Data!A631,"")</f>
        <v/>
      </c>
      <c r="E1921" s="16" t="str">
        <f>IF(Data!F631="failed",Data!N631,"")</f>
        <v/>
      </c>
    </row>
    <row r="1922" spans="1:5" x14ac:dyDescent="0.25">
      <c r="A1922" s="16">
        <f>IF(Data!F3517="successful",Data!A3517,"")</f>
        <v>3515</v>
      </c>
      <c r="B1922" s="16">
        <f>IF(Data!F3517="successful",Data!N3517,"")</f>
        <v>46</v>
      </c>
      <c r="D1922" s="16" t="str">
        <f>IF(Data!F632="failed",Data!A632,"")</f>
        <v/>
      </c>
      <c r="E1922" s="16" t="str">
        <f>IF(Data!F632="failed",Data!N632,"")</f>
        <v/>
      </c>
    </row>
    <row r="1923" spans="1:5" x14ac:dyDescent="0.25">
      <c r="A1923" s="16">
        <f>IF(Data!F3518="successful",Data!A3518,"")</f>
        <v>3516</v>
      </c>
      <c r="B1923" s="16">
        <f>IF(Data!F3518="successful",Data!N3518,"")</f>
        <v>11</v>
      </c>
      <c r="D1923" s="16" t="str">
        <f>IF(Data!F633="failed",Data!A633,"")</f>
        <v/>
      </c>
      <c r="E1923" s="16" t="str">
        <f>IF(Data!F633="failed",Data!N633,"")</f>
        <v/>
      </c>
    </row>
    <row r="1924" spans="1:5" x14ac:dyDescent="0.25">
      <c r="A1924" s="16">
        <f>IF(Data!F3519="successful",Data!A3519,"")</f>
        <v>3517</v>
      </c>
      <c r="B1924" s="16">
        <f>IF(Data!F3519="successful",Data!N3519,"")</f>
        <v>13</v>
      </c>
      <c r="D1924" s="16" t="str">
        <f>IF(Data!F634="failed",Data!A634,"")</f>
        <v/>
      </c>
      <c r="E1924" s="16" t="str">
        <f>IF(Data!F634="failed",Data!N634,"")</f>
        <v/>
      </c>
    </row>
    <row r="1925" spans="1:5" x14ac:dyDescent="0.25">
      <c r="A1925" s="16">
        <f>IF(Data!F3520="successful",Data!A3520,"")</f>
        <v>3518</v>
      </c>
      <c r="B1925" s="16">
        <f>IF(Data!F3520="successful",Data!N3520,"")</f>
        <v>33</v>
      </c>
      <c r="D1925" s="16" t="str">
        <f>IF(Data!F635="failed",Data!A635,"")</f>
        <v/>
      </c>
      <c r="E1925" s="16" t="str">
        <f>IF(Data!F635="failed",Data!N635,"")</f>
        <v/>
      </c>
    </row>
    <row r="1926" spans="1:5" x14ac:dyDescent="0.25">
      <c r="A1926" s="16">
        <f>IF(Data!F3521="successful",Data!A3521,"")</f>
        <v>3519</v>
      </c>
      <c r="B1926" s="16">
        <f>IF(Data!F3521="successful",Data!N3521,"")</f>
        <v>28</v>
      </c>
      <c r="D1926" s="16" t="str">
        <f>IF(Data!F636="failed",Data!A636,"")</f>
        <v/>
      </c>
      <c r="E1926" s="16" t="str">
        <f>IF(Data!F636="failed",Data!N636,"")</f>
        <v/>
      </c>
    </row>
    <row r="1927" spans="1:5" x14ac:dyDescent="0.25">
      <c r="A1927" s="16">
        <f>IF(Data!F3522="successful",Data!A3522,"")</f>
        <v>3520</v>
      </c>
      <c r="B1927" s="16">
        <f>IF(Data!F3522="successful",Data!N3522,"")</f>
        <v>21</v>
      </c>
      <c r="D1927" s="16" t="str">
        <f>IF(Data!F637="failed",Data!A637,"")</f>
        <v/>
      </c>
      <c r="E1927" s="16" t="str">
        <f>IF(Data!F637="failed",Data!N637,"")</f>
        <v/>
      </c>
    </row>
    <row r="1928" spans="1:5" x14ac:dyDescent="0.25">
      <c r="A1928" s="16">
        <f>IF(Data!F3523="successful",Data!A3523,"")</f>
        <v>3521</v>
      </c>
      <c r="B1928" s="16">
        <f>IF(Data!F3523="successful",Data!N3523,"")</f>
        <v>13</v>
      </c>
      <c r="D1928" s="16" t="str">
        <f>IF(Data!F638="failed",Data!A638,"")</f>
        <v/>
      </c>
      <c r="E1928" s="16" t="str">
        <f>IF(Data!F638="failed",Data!N638,"")</f>
        <v/>
      </c>
    </row>
    <row r="1929" spans="1:5" x14ac:dyDescent="0.25">
      <c r="A1929" s="16">
        <f>IF(Data!F3524="successful",Data!A3524,"")</f>
        <v>3522</v>
      </c>
      <c r="B1929" s="16">
        <f>IF(Data!F3524="successful",Data!N3524,"")</f>
        <v>34</v>
      </c>
      <c r="D1929" s="16" t="str">
        <f>IF(Data!F639="failed",Data!A639,"")</f>
        <v/>
      </c>
      <c r="E1929" s="16" t="str">
        <f>IF(Data!F639="failed",Data!N639,"")</f>
        <v/>
      </c>
    </row>
    <row r="1930" spans="1:5" x14ac:dyDescent="0.25">
      <c r="A1930" s="16">
        <f>IF(Data!F3525="successful",Data!A3525,"")</f>
        <v>3523</v>
      </c>
      <c r="B1930" s="16">
        <f>IF(Data!F3525="successful",Data!N3525,"")</f>
        <v>80</v>
      </c>
      <c r="D1930" s="16" t="str">
        <f>IF(Data!F640="failed",Data!A640,"")</f>
        <v/>
      </c>
      <c r="E1930" s="16" t="str">
        <f>IF(Data!F640="failed",Data!N640,"")</f>
        <v/>
      </c>
    </row>
    <row r="1931" spans="1:5" x14ac:dyDescent="0.25">
      <c r="A1931" s="16">
        <f>IF(Data!F3526="successful",Data!A3526,"")</f>
        <v>3524</v>
      </c>
      <c r="B1931" s="16">
        <f>IF(Data!F3526="successful",Data!N3526,"")</f>
        <v>74</v>
      </c>
      <c r="D1931" s="16" t="str">
        <f>IF(Data!F641="failed",Data!A641,"")</f>
        <v/>
      </c>
      <c r="E1931" s="16" t="str">
        <f>IF(Data!F641="failed",Data!N641,"")</f>
        <v/>
      </c>
    </row>
    <row r="1932" spans="1:5" x14ac:dyDescent="0.25">
      <c r="A1932" s="16">
        <f>IF(Data!F3527="successful",Data!A3527,"")</f>
        <v>3525</v>
      </c>
      <c r="B1932" s="16">
        <f>IF(Data!F3527="successful",Data!N3527,"")</f>
        <v>7</v>
      </c>
      <c r="D1932" s="16" t="str">
        <f>IF(Data!F642="failed",Data!A642,"")</f>
        <v/>
      </c>
      <c r="E1932" s="16" t="str">
        <f>IF(Data!F642="failed",Data!N642,"")</f>
        <v/>
      </c>
    </row>
    <row r="1933" spans="1:5" x14ac:dyDescent="0.25">
      <c r="A1933" s="16">
        <f>IF(Data!F3528="successful",Data!A3528,"")</f>
        <v>3526</v>
      </c>
      <c r="B1933" s="16">
        <f>IF(Data!F3528="successful",Data!N3528,"")</f>
        <v>34</v>
      </c>
      <c r="D1933" s="16" t="str">
        <f>IF(Data!F643="failed",Data!A643,"")</f>
        <v/>
      </c>
      <c r="E1933" s="16" t="str">
        <f>IF(Data!F643="failed",Data!N643,"")</f>
        <v/>
      </c>
    </row>
    <row r="1934" spans="1:5" x14ac:dyDescent="0.25">
      <c r="A1934" s="16">
        <f>IF(Data!F3529="successful",Data!A3529,"")</f>
        <v>3527</v>
      </c>
      <c r="B1934" s="16">
        <f>IF(Data!F3529="successful",Data!N3529,"")</f>
        <v>86</v>
      </c>
      <c r="D1934" s="16" t="str">
        <f>IF(Data!F644="failed",Data!A644,"")</f>
        <v/>
      </c>
      <c r="E1934" s="16" t="str">
        <f>IF(Data!F644="failed",Data!N644,"")</f>
        <v/>
      </c>
    </row>
    <row r="1935" spans="1:5" x14ac:dyDescent="0.25">
      <c r="A1935" s="16">
        <f>IF(Data!F3530="successful",Data!A3530,"")</f>
        <v>3528</v>
      </c>
      <c r="B1935" s="16">
        <f>IF(Data!F3530="successful",Data!N3530,"")</f>
        <v>37</v>
      </c>
      <c r="D1935" s="16" t="str">
        <f>IF(Data!F645="failed",Data!A645,"")</f>
        <v/>
      </c>
      <c r="E1935" s="16" t="str">
        <f>IF(Data!F645="failed",Data!N645,"")</f>
        <v/>
      </c>
    </row>
    <row r="1936" spans="1:5" x14ac:dyDescent="0.25">
      <c r="A1936" s="16">
        <f>IF(Data!F3531="successful",Data!A3531,"")</f>
        <v>3529</v>
      </c>
      <c r="B1936" s="16">
        <f>IF(Data!F3531="successful",Data!N3531,"")</f>
        <v>18</v>
      </c>
      <c r="D1936" s="16" t="str">
        <f>IF(Data!F646="failed",Data!A646,"")</f>
        <v/>
      </c>
      <c r="E1936" s="16" t="str">
        <f>IF(Data!F646="failed",Data!N646,"")</f>
        <v/>
      </c>
    </row>
    <row r="1937" spans="1:5" x14ac:dyDescent="0.25">
      <c r="A1937" s="16">
        <f>IF(Data!F3532="successful",Data!A3532,"")</f>
        <v>3530</v>
      </c>
      <c r="B1937" s="16">
        <f>IF(Data!F3532="successful",Data!N3532,"")</f>
        <v>22</v>
      </c>
      <c r="D1937" s="16" t="str">
        <f>IF(Data!F647="failed",Data!A647,"")</f>
        <v/>
      </c>
      <c r="E1937" s="16" t="str">
        <f>IF(Data!F647="failed",Data!N647,"")</f>
        <v/>
      </c>
    </row>
    <row r="1938" spans="1:5" x14ac:dyDescent="0.25">
      <c r="A1938" s="16">
        <f>IF(Data!F3533="successful",Data!A3533,"")</f>
        <v>3531</v>
      </c>
      <c r="B1938" s="16">
        <f>IF(Data!F3533="successful",Data!N3533,"")</f>
        <v>26</v>
      </c>
      <c r="D1938" s="16" t="str">
        <f>IF(Data!F648="failed",Data!A648,"")</f>
        <v/>
      </c>
      <c r="E1938" s="16" t="str">
        <f>IF(Data!F648="failed",Data!N648,"")</f>
        <v/>
      </c>
    </row>
    <row r="1939" spans="1:5" x14ac:dyDescent="0.25">
      <c r="A1939" s="16">
        <f>IF(Data!F3534="successful",Data!A3534,"")</f>
        <v>3532</v>
      </c>
      <c r="B1939" s="16">
        <f>IF(Data!F3534="successful",Data!N3534,"")</f>
        <v>27</v>
      </c>
      <c r="D1939" s="16" t="str">
        <f>IF(Data!F649="failed",Data!A649,"")</f>
        <v/>
      </c>
      <c r="E1939" s="16" t="str">
        <f>IF(Data!F649="failed",Data!N649,"")</f>
        <v/>
      </c>
    </row>
    <row r="1940" spans="1:5" x14ac:dyDescent="0.25">
      <c r="A1940" s="16">
        <f>IF(Data!F3535="successful",Data!A3535,"")</f>
        <v>3533</v>
      </c>
      <c r="B1940" s="16">
        <f>IF(Data!F3535="successful",Data!N3535,"")</f>
        <v>8</v>
      </c>
      <c r="D1940" s="16" t="str">
        <f>IF(Data!F650="failed",Data!A650,"")</f>
        <v/>
      </c>
      <c r="E1940" s="16" t="str">
        <f>IF(Data!F650="failed",Data!N650,"")</f>
        <v/>
      </c>
    </row>
    <row r="1941" spans="1:5" x14ac:dyDescent="0.25">
      <c r="A1941" s="16">
        <f>IF(Data!F3536="successful",Data!A3536,"")</f>
        <v>3534</v>
      </c>
      <c r="B1941" s="16">
        <f>IF(Data!F3536="successful",Data!N3536,"")</f>
        <v>204</v>
      </c>
      <c r="D1941" s="16" t="str">
        <f>IF(Data!F651="failed",Data!A651,"")</f>
        <v/>
      </c>
      <c r="E1941" s="16" t="str">
        <f>IF(Data!F651="failed",Data!N651,"")</f>
        <v/>
      </c>
    </row>
    <row r="1942" spans="1:5" x14ac:dyDescent="0.25">
      <c r="A1942" s="16">
        <f>IF(Data!F3537="successful",Data!A3537,"")</f>
        <v>3535</v>
      </c>
      <c r="B1942" s="16">
        <f>IF(Data!F3537="successful",Data!N3537,"")</f>
        <v>46</v>
      </c>
      <c r="D1942" s="16" t="str">
        <f>IF(Data!F652="failed",Data!A652,"")</f>
        <v/>
      </c>
      <c r="E1942" s="16" t="str">
        <f>IF(Data!F652="failed",Data!N652,"")</f>
        <v/>
      </c>
    </row>
    <row r="1943" spans="1:5" x14ac:dyDescent="0.25">
      <c r="A1943" s="16">
        <f>IF(Data!F3538="successful",Data!A3538,"")</f>
        <v>3536</v>
      </c>
      <c r="B1943" s="16">
        <f>IF(Data!F3538="successful",Data!N3538,"")</f>
        <v>17</v>
      </c>
      <c r="D1943" s="16" t="str">
        <f>IF(Data!F653="failed",Data!A653,"")</f>
        <v/>
      </c>
      <c r="E1943" s="16" t="str">
        <f>IF(Data!F653="failed",Data!N653,"")</f>
        <v/>
      </c>
    </row>
    <row r="1944" spans="1:5" x14ac:dyDescent="0.25">
      <c r="A1944" s="16">
        <f>IF(Data!F3539="successful",Data!A3539,"")</f>
        <v>3537</v>
      </c>
      <c r="B1944" s="16">
        <f>IF(Data!F3539="successful",Data!N3539,"")</f>
        <v>28</v>
      </c>
      <c r="D1944" s="16" t="str">
        <f>IF(Data!F654="failed",Data!A654,"")</f>
        <v/>
      </c>
      <c r="E1944" s="16" t="str">
        <f>IF(Data!F654="failed",Data!N654,"")</f>
        <v/>
      </c>
    </row>
    <row r="1945" spans="1:5" x14ac:dyDescent="0.25">
      <c r="A1945" s="16">
        <f>IF(Data!F3540="successful",Data!A3540,"")</f>
        <v>3538</v>
      </c>
      <c r="B1945" s="16">
        <f>IF(Data!F3540="successful",Data!N3540,"")</f>
        <v>83</v>
      </c>
      <c r="D1945" s="16" t="str">
        <f>IF(Data!F655="failed",Data!A655,"")</f>
        <v/>
      </c>
      <c r="E1945" s="16" t="str">
        <f>IF(Data!F655="failed",Data!N655,"")</f>
        <v/>
      </c>
    </row>
    <row r="1946" spans="1:5" x14ac:dyDescent="0.25">
      <c r="A1946" s="16">
        <f>IF(Data!F3541="successful",Data!A3541,"")</f>
        <v>3539</v>
      </c>
      <c r="B1946" s="16">
        <f>IF(Data!F3541="successful",Data!N3541,"")</f>
        <v>13</v>
      </c>
      <c r="D1946" s="16" t="str">
        <f>IF(Data!F656="failed",Data!A656,"")</f>
        <v/>
      </c>
      <c r="E1946" s="16" t="str">
        <f>IF(Data!F656="failed",Data!N656,"")</f>
        <v/>
      </c>
    </row>
    <row r="1947" spans="1:5" x14ac:dyDescent="0.25">
      <c r="A1947" s="16">
        <f>IF(Data!F3542="successful",Data!A3542,"")</f>
        <v>3540</v>
      </c>
      <c r="B1947" s="16">
        <f>IF(Data!F3542="successful",Data!N3542,"")</f>
        <v>8</v>
      </c>
      <c r="D1947" s="16" t="str">
        <f>IF(Data!F657="failed",Data!A657,"")</f>
        <v/>
      </c>
      <c r="E1947" s="16" t="str">
        <f>IF(Data!F657="failed",Data!N657,"")</f>
        <v/>
      </c>
    </row>
    <row r="1948" spans="1:5" x14ac:dyDescent="0.25">
      <c r="A1948" s="16">
        <f>IF(Data!F3543="successful",Data!A3543,"")</f>
        <v>3541</v>
      </c>
      <c r="B1948" s="16">
        <f>IF(Data!F3543="successful",Data!N3543,"")</f>
        <v>32</v>
      </c>
      <c r="D1948" s="16" t="str">
        <f>IF(Data!F658="failed",Data!A658,"")</f>
        <v/>
      </c>
      <c r="E1948" s="16" t="str">
        <f>IF(Data!F658="failed",Data!N658,"")</f>
        <v/>
      </c>
    </row>
    <row r="1949" spans="1:5" x14ac:dyDescent="0.25">
      <c r="A1949" s="16">
        <f>IF(Data!F3544="successful",Data!A3544,"")</f>
        <v>3542</v>
      </c>
      <c r="B1949" s="16">
        <f>IF(Data!F3544="successful",Data!N3544,"")</f>
        <v>85</v>
      </c>
      <c r="D1949" s="16" t="str">
        <f>IF(Data!F659="failed",Data!A659,"")</f>
        <v/>
      </c>
      <c r="E1949" s="16" t="str">
        <f>IF(Data!F659="failed",Data!N659,"")</f>
        <v/>
      </c>
    </row>
    <row r="1950" spans="1:5" x14ac:dyDescent="0.25">
      <c r="A1950" s="16">
        <f>IF(Data!F3545="successful",Data!A3545,"")</f>
        <v>3543</v>
      </c>
      <c r="B1950" s="16">
        <f>IF(Data!F3545="successful",Data!N3545,"")</f>
        <v>29</v>
      </c>
      <c r="D1950" s="16" t="str">
        <f>IF(Data!F660="failed",Data!A660,"")</f>
        <v/>
      </c>
      <c r="E1950" s="16" t="str">
        <f>IF(Data!F660="failed",Data!N660,"")</f>
        <v/>
      </c>
    </row>
    <row r="1951" spans="1:5" x14ac:dyDescent="0.25">
      <c r="A1951" s="16">
        <f>IF(Data!F3546="successful",Data!A3546,"")</f>
        <v>3544</v>
      </c>
      <c r="B1951" s="16">
        <f>IF(Data!F3546="successful",Data!N3546,"")</f>
        <v>24</v>
      </c>
      <c r="D1951" s="16" t="str">
        <f>IF(Data!F661="failed",Data!A661,"")</f>
        <v/>
      </c>
      <c r="E1951" s="16" t="str">
        <f>IF(Data!F661="failed",Data!N661,"")</f>
        <v/>
      </c>
    </row>
    <row r="1952" spans="1:5" x14ac:dyDescent="0.25">
      <c r="A1952" s="16">
        <f>IF(Data!F3547="successful",Data!A3547,"")</f>
        <v>3545</v>
      </c>
      <c r="B1952" s="16">
        <f>IF(Data!F3547="successful",Data!N3547,"")</f>
        <v>8</v>
      </c>
      <c r="D1952" s="16" t="str">
        <f>IF(Data!F722="failed",Data!A722,"")</f>
        <v/>
      </c>
      <c r="E1952" s="16" t="str">
        <f>IF(Data!F722="failed",Data!N722,"")</f>
        <v/>
      </c>
    </row>
    <row r="1953" spans="1:5" x14ac:dyDescent="0.25">
      <c r="A1953" s="16">
        <f>IF(Data!F3548="successful",Data!A3548,"")</f>
        <v>3546</v>
      </c>
      <c r="B1953" s="16">
        <f>IF(Data!F3548="successful",Data!N3548,"")</f>
        <v>19</v>
      </c>
      <c r="D1953" s="16" t="str">
        <f>IF(Data!F723="failed",Data!A723,"")</f>
        <v/>
      </c>
      <c r="E1953" s="16" t="str">
        <f>IF(Data!F723="failed",Data!N723,"")</f>
        <v/>
      </c>
    </row>
    <row r="1954" spans="1:5" x14ac:dyDescent="0.25">
      <c r="A1954" s="16">
        <f>IF(Data!F3549="successful",Data!A3549,"")</f>
        <v>3547</v>
      </c>
      <c r="B1954" s="16">
        <f>IF(Data!F3549="successful",Data!N3549,"")</f>
        <v>336</v>
      </c>
      <c r="D1954" s="16" t="str">
        <f>IF(Data!F724="failed",Data!A724,"")</f>
        <v/>
      </c>
      <c r="E1954" s="16" t="str">
        <f>IF(Data!F724="failed",Data!N724,"")</f>
        <v/>
      </c>
    </row>
    <row r="1955" spans="1:5" x14ac:dyDescent="0.25">
      <c r="A1955" s="16">
        <f>IF(Data!F3550="successful",Data!A3550,"")</f>
        <v>3548</v>
      </c>
      <c r="B1955" s="16">
        <f>IF(Data!F3550="successful",Data!N3550,"")</f>
        <v>13</v>
      </c>
      <c r="D1955" s="16" t="str">
        <f>IF(Data!F725="failed",Data!A725,"")</f>
        <v/>
      </c>
      <c r="E1955" s="16" t="str">
        <f>IF(Data!F725="failed",Data!N725,"")</f>
        <v/>
      </c>
    </row>
    <row r="1956" spans="1:5" x14ac:dyDescent="0.25">
      <c r="A1956" s="16">
        <f>IF(Data!F3551="successful",Data!A3551,"")</f>
        <v>3549</v>
      </c>
      <c r="B1956" s="16">
        <f>IF(Data!F3551="successful",Data!N3551,"")</f>
        <v>42</v>
      </c>
      <c r="D1956" s="16" t="str">
        <f>IF(Data!F726="failed",Data!A726,"")</f>
        <v/>
      </c>
      <c r="E1956" s="16" t="str">
        <f>IF(Data!F726="failed",Data!N726,"")</f>
        <v/>
      </c>
    </row>
    <row r="1957" spans="1:5" x14ac:dyDescent="0.25">
      <c r="A1957" s="16">
        <f>IF(Data!F3552="successful",Data!A3552,"")</f>
        <v>3550</v>
      </c>
      <c r="B1957" s="16">
        <f>IF(Data!F3552="successful",Data!N3552,"")</f>
        <v>64</v>
      </c>
      <c r="D1957" s="16" t="str">
        <f>IF(Data!F727="failed",Data!A727,"")</f>
        <v/>
      </c>
      <c r="E1957" s="16" t="str">
        <f>IF(Data!F727="failed",Data!N727,"")</f>
        <v/>
      </c>
    </row>
    <row r="1958" spans="1:5" x14ac:dyDescent="0.25">
      <c r="A1958" s="16">
        <f>IF(Data!F3553="successful",Data!A3553,"")</f>
        <v>3551</v>
      </c>
      <c r="B1958" s="16">
        <f>IF(Data!F3553="successful",Data!N3553,"")</f>
        <v>25</v>
      </c>
      <c r="D1958" s="16" t="str">
        <f>IF(Data!F728="failed",Data!A728,"")</f>
        <v/>
      </c>
      <c r="E1958" s="16" t="str">
        <f>IF(Data!F728="failed",Data!N728,"")</f>
        <v/>
      </c>
    </row>
    <row r="1959" spans="1:5" x14ac:dyDescent="0.25">
      <c r="A1959" s="16">
        <f>IF(Data!F3554="successful",Data!A3554,"")</f>
        <v>3552</v>
      </c>
      <c r="B1959" s="16">
        <f>IF(Data!F3554="successful",Data!N3554,"")</f>
        <v>20</v>
      </c>
      <c r="D1959" s="16" t="str">
        <f>IF(Data!F729="failed",Data!A729,"")</f>
        <v/>
      </c>
      <c r="E1959" s="16" t="str">
        <f>IF(Data!F729="failed",Data!N729,"")</f>
        <v/>
      </c>
    </row>
    <row r="1960" spans="1:5" x14ac:dyDescent="0.25">
      <c r="A1960" s="16">
        <f>IF(Data!F3555="successful",Data!A3555,"")</f>
        <v>3553</v>
      </c>
      <c r="B1960" s="16">
        <f>IF(Data!F3555="successful",Data!N3555,"")</f>
        <v>104</v>
      </c>
      <c r="D1960" s="16" t="str">
        <f>IF(Data!F730="failed",Data!A730,"")</f>
        <v/>
      </c>
      <c r="E1960" s="16" t="str">
        <f>IF(Data!F730="failed",Data!N730,"")</f>
        <v/>
      </c>
    </row>
    <row r="1961" spans="1:5" x14ac:dyDescent="0.25">
      <c r="A1961" s="16">
        <f>IF(Data!F3556="successful",Data!A3556,"")</f>
        <v>3554</v>
      </c>
      <c r="B1961" s="16">
        <f>IF(Data!F3556="successful",Data!N3556,"")</f>
        <v>53</v>
      </c>
      <c r="D1961" s="16" t="str">
        <f>IF(Data!F731="failed",Data!A731,"")</f>
        <v/>
      </c>
      <c r="E1961" s="16" t="str">
        <f>IF(Data!F731="failed",Data!N731,"")</f>
        <v/>
      </c>
    </row>
    <row r="1962" spans="1:5" x14ac:dyDescent="0.25">
      <c r="A1962" s="16">
        <f>IF(Data!F3557="successful",Data!A3557,"")</f>
        <v>3555</v>
      </c>
      <c r="B1962" s="16">
        <f>IF(Data!F3557="successful",Data!N3557,"")</f>
        <v>14</v>
      </c>
      <c r="D1962" s="16" t="str">
        <f>IF(Data!F732="failed",Data!A732,"")</f>
        <v/>
      </c>
      <c r="E1962" s="16" t="str">
        <f>IF(Data!F732="failed",Data!N732,"")</f>
        <v/>
      </c>
    </row>
    <row r="1963" spans="1:5" x14ac:dyDescent="0.25">
      <c r="A1963" s="16">
        <f>IF(Data!F3558="successful",Data!A3558,"")</f>
        <v>3556</v>
      </c>
      <c r="B1963" s="16">
        <f>IF(Data!F3558="successful",Data!N3558,"")</f>
        <v>20</v>
      </c>
      <c r="D1963" s="16" t="str">
        <f>IF(Data!F733="failed",Data!A733,"")</f>
        <v/>
      </c>
      <c r="E1963" s="16" t="str">
        <f>IF(Data!F733="failed",Data!N733,"")</f>
        <v/>
      </c>
    </row>
    <row r="1964" spans="1:5" x14ac:dyDescent="0.25">
      <c r="A1964" s="16">
        <f>IF(Data!F3559="successful",Data!A3559,"")</f>
        <v>3557</v>
      </c>
      <c r="B1964" s="16">
        <f>IF(Data!F3559="successful",Data!N3559,"")</f>
        <v>558</v>
      </c>
      <c r="D1964" s="16" t="str">
        <f>IF(Data!F734="failed",Data!A734,"")</f>
        <v/>
      </c>
      <c r="E1964" s="16" t="str">
        <f>IF(Data!F734="failed",Data!N734,"")</f>
        <v/>
      </c>
    </row>
    <row r="1965" spans="1:5" x14ac:dyDescent="0.25">
      <c r="A1965" s="16">
        <f>IF(Data!F3560="successful",Data!A3560,"")</f>
        <v>3558</v>
      </c>
      <c r="B1965" s="16">
        <f>IF(Data!F3560="successful",Data!N3560,"")</f>
        <v>22</v>
      </c>
      <c r="D1965" s="16" t="str">
        <f>IF(Data!F735="failed",Data!A735,"")</f>
        <v/>
      </c>
      <c r="E1965" s="16" t="str">
        <f>IF(Data!F735="failed",Data!N735,"")</f>
        <v/>
      </c>
    </row>
    <row r="1966" spans="1:5" x14ac:dyDescent="0.25">
      <c r="A1966" s="16">
        <f>IF(Data!F3561="successful",Data!A3561,"")</f>
        <v>3559</v>
      </c>
      <c r="B1966" s="16">
        <f>IF(Data!F3561="successful",Data!N3561,"")</f>
        <v>24</v>
      </c>
      <c r="D1966" s="16" t="str">
        <f>IF(Data!F736="failed",Data!A736,"")</f>
        <v/>
      </c>
      <c r="E1966" s="16" t="str">
        <f>IF(Data!F736="failed",Data!N736,"")</f>
        <v/>
      </c>
    </row>
    <row r="1967" spans="1:5" x14ac:dyDescent="0.25">
      <c r="A1967" s="16">
        <f>IF(Data!F3562="successful",Data!A3562,"")</f>
        <v>3560</v>
      </c>
      <c r="B1967" s="16">
        <f>IF(Data!F3562="successful",Data!N3562,"")</f>
        <v>74</v>
      </c>
      <c r="D1967" s="16" t="str">
        <f>IF(Data!F737="failed",Data!A737,"")</f>
        <v/>
      </c>
      <c r="E1967" s="16" t="str">
        <f>IF(Data!F737="failed",Data!N737,"")</f>
        <v/>
      </c>
    </row>
    <row r="1968" spans="1:5" x14ac:dyDescent="0.25">
      <c r="A1968" s="16">
        <f>IF(Data!F3563="successful",Data!A3563,"")</f>
        <v>3561</v>
      </c>
      <c r="B1968" s="16">
        <f>IF(Data!F3563="successful",Data!N3563,"")</f>
        <v>54</v>
      </c>
      <c r="D1968" s="16" t="str">
        <f>IF(Data!F738="failed",Data!A738,"")</f>
        <v/>
      </c>
      <c r="E1968" s="16" t="str">
        <f>IF(Data!F738="failed",Data!N738,"")</f>
        <v/>
      </c>
    </row>
    <row r="1969" spans="1:5" x14ac:dyDescent="0.25">
      <c r="A1969" s="16">
        <f>IF(Data!F3564="successful",Data!A3564,"")</f>
        <v>3562</v>
      </c>
      <c r="B1969" s="16">
        <f>IF(Data!F3564="successful",Data!N3564,"")</f>
        <v>31</v>
      </c>
      <c r="D1969" s="16" t="str">
        <f>IF(Data!F739="failed",Data!A739,"")</f>
        <v/>
      </c>
      <c r="E1969" s="16" t="str">
        <f>IF(Data!F739="failed",Data!N739,"")</f>
        <v/>
      </c>
    </row>
    <row r="1970" spans="1:5" x14ac:dyDescent="0.25">
      <c r="A1970" s="16">
        <f>IF(Data!F3565="successful",Data!A3565,"")</f>
        <v>3563</v>
      </c>
      <c r="B1970" s="16">
        <f>IF(Data!F3565="successful",Data!N3565,"")</f>
        <v>25</v>
      </c>
      <c r="D1970" s="16" t="str">
        <f>IF(Data!F740="failed",Data!A740,"")</f>
        <v/>
      </c>
      <c r="E1970" s="16" t="str">
        <f>IF(Data!F740="failed",Data!N740,"")</f>
        <v/>
      </c>
    </row>
    <row r="1971" spans="1:5" x14ac:dyDescent="0.25">
      <c r="A1971" s="16">
        <f>IF(Data!F3566="successful",Data!A3566,"")</f>
        <v>3564</v>
      </c>
      <c r="B1971" s="16">
        <f>IF(Data!F3566="successful",Data!N3566,"")</f>
        <v>17</v>
      </c>
      <c r="D1971" s="16" t="str">
        <f>IF(Data!F741="failed",Data!A741,"")</f>
        <v/>
      </c>
      <c r="E1971" s="16" t="str">
        <f>IF(Data!F741="failed",Data!N741,"")</f>
        <v/>
      </c>
    </row>
    <row r="1972" spans="1:5" x14ac:dyDescent="0.25">
      <c r="A1972" s="16">
        <f>IF(Data!F3567="successful",Data!A3567,"")</f>
        <v>3565</v>
      </c>
      <c r="B1972" s="16">
        <f>IF(Data!F3567="successful",Data!N3567,"")</f>
        <v>12</v>
      </c>
      <c r="D1972" s="16" t="str">
        <f>IF(Data!F742="failed",Data!A742,"")</f>
        <v/>
      </c>
      <c r="E1972" s="16" t="str">
        <f>IF(Data!F742="failed",Data!N742,"")</f>
        <v/>
      </c>
    </row>
    <row r="1973" spans="1:5" x14ac:dyDescent="0.25">
      <c r="A1973" s="16">
        <f>IF(Data!F3568="successful",Data!A3568,"")</f>
        <v>3566</v>
      </c>
      <c r="B1973" s="16">
        <f>IF(Data!F3568="successful",Data!N3568,"")</f>
        <v>38</v>
      </c>
      <c r="D1973" s="16" t="str">
        <f>IF(Data!F743="failed",Data!A743,"")</f>
        <v/>
      </c>
      <c r="E1973" s="16" t="str">
        <f>IF(Data!F743="failed",Data!N743,"")</f>
        <v/>
      </c>
    </row>
    <row r="1974" spans="1:5" x14ac:dyDescent="0.25">
      <c r="A1974" s="16">
        <f>IF(Data!F3569="successful",Data!A3569,"")</f>
        <v>3567</v>
      </c>
      <c r="B1974" s="16">
        <f>IF(Data!F3569="successful",Data!N3569,"")</f>
        <v>41</v>
      </c>
      <c r="D1974" s="16" t="str">
        <f>IF(Data!F744="failed",Data!A744,"")</f>
        <v/>
      </c>
      <c r="E1974" s="16" t="str">
        <f>IF(Data!F744="failed",Data!N744,"")</f>
        <v/>
      </c>
    </row>
    <row r="1975" spans="1:5" x14ac:dyDescent="0.25">
      <c r="A1975" s="16">
        <f>IF(Data!F3570="successful",Data!A3570,"")</f>
        <v>3568</v>
      </c>
      <c r="B1975" s="16">
        <f>IF(Data!F3570="successful",Data!N3570,"")</f>
        <v>19</v>
      </c>
      <c r="D1975" s="16" t="str">
        <f>IF(Data!F745="failed",Data!A745,"")</f>
        <v/>
      </c>
      <c r="E1975" s="16" t="str">
        <f>IF(Data!F745="failed",Data!N745,"")</f>
        <v/>
      </c>
    </row>
    <row r="1976" spans="1:5" x14ac:dyDescent="0.25">
      <c r="A1976" s="16">
        <f>IF(Data!F3571="successful",Data!A3571,"")</f>
        <v>3569</v>
      </c>
      <c r="B1976" s="16">
        <f>IF(Data!F3571="successful",Data!N3571,"")</f>
        <v>41</v>
      </c>
      <c r="D1976" s="16" t="str">
        <f>IF(Data!F746="failed",Data!A746,"")</f>
        <v/>
      </c>
      <c r="E1976" s="16" t="str">
        <f>IF(Data!F746="failed",Data!N746,"")</f>
        <v/>
      </c>
    </row>
    <row r="1977" spans="1:5" x14ac:dyDescent="0.25">
      <c r="A1977" s="16">
        <f>IF(Data!F3572="successful",Data!A3572,"")</f>
        <v>3570</v>
      </c>
      <c r="B1977" s="16">
        <f>IF(Data!F3572="successful",Data!N3572,"")</f>
        <v>26</v>
      </c>
      <c r="D1977" s="16" t="str">
        <f>IF(Data!F747="failed",Data!A747,"")</f>
        <v/>
      </c>
      <c r="E1977" s="16" t="str">
        <f>IF(Data!F747="failed",Data!N747,"")</f>
        <v/>
      </c>
    </row>
    <row r="1978" spans="1:5" x14ac:dyDescent="0.25">
      <c r="A1978" s="16">
        <f>IF(Data!F3573="successful",Data!A3573,"")</f>
        <v>3571</v>
      </c>
      <c r="B1978" s="16">
        <f>IF(Data!F3573="successful",Data!N3573,"")</f>
        <v>25</v>
      </c>
      <c r="D1978" s="16" t="str">
        <f>IF(Data!F748="failed",Data!A748,"")</f>
        <v/>
      </c>
      <c r="E1978" s="16" t="str">
        <f>IF(Data!F748="failed",Data!N748,"")</f>
        <v/>
      </c>
    </row>
    <row r="1979" spans="1:5" x14ac:dyDescent="0.25">
      <c r="A1979" s="16">
        <f>IF(Data!F3574="successful",Data!A3574,"")</f>
        <v>3572</v>
      </c>
      <c r="B1979" s="16">
        <f>IF(Data!F3574="successful",Data!N3574,"")</f>
        <v>9</v>
      </c>
      <c r="D1979" s="16" t="str">
        <f>IF(Data!F749="failed",Data!A749,"")</f>
        <v/>
      </c>
      <c r="E1979" s="16" t="str">
        <f>IF(Data!F749="failed",Data!N749,"")</f>
        <v/>
      </c>
    </row>
    <row r="1980" spans="1:5" x14ac:dyDescent="0.25">
      <c r="A1980" s="16">
        <f>IF(Data!F3575="successful",Data!A3575,"")</f>
        <v>3573</v>
      </c>
      <c r="B1980" s="16">
        <f>IF(Data!F3575="successful",Data!N3575,"")</f>
        <v>78</v>
      </c>
      <c r="D1980" s="16" t="str">
        <f>IF(Data!F750="failed",Data!A750,"")</f>
        <v/>
      </c>
      <c r="E1980" s="16" t="str">
        <f>IF(Data!F750="failed",Data!N750,"")</f>
        <v/>
      </c>
    </row>
    <row r="1981" spans="1:5" x14ac:dyDescent="0.25">
      <c r="A1981" s="16">
        <f>IF(Data!F3576="successful",Data!A3576,"")</f>
        <v>3574</v>
      </c>
      <c r="B1981" s="16">
        <f>IF(Data!F3576="successful",Data!N3576,"")</f>
        <v>45</v>
      </c>
      <c r="D1981" s="16" t="str">
        <f>IF(Data!F751="failed",Data!A751,"")</f>
        <v/>
      </c>
      <c r="E1981" s="16" t="str">
        <f>IF(Data!F751="failed",Data!N751,"")</f>
        <v/>
      </c>
    </row>
    <row r="1982" spans="1:5" x14ac:dyDescent="0.25">
      <c r="A1982" s="16">
        <f>IF(Data!F3577="successful",Data!A3577,"")</f>
        <v>3575</v>
      </c>
      <c r="B1982" s="16">
        <f>IF(Data!F3577="successful",Data!N3577,"")</f>
        <v>102</v>
      </c>
      <c r="D1982" s="16" t="str">
        <f>IF(Data!F752="failed",Data!A752,"")</f>
        <v/>
      </c>
      <c r="E1982" s="16" t="str">
        <f>IF(Data!F752="failed",Data!N752,"")</f>
        <v/>
      </c>
    </row>
    <row r="1983" spans="1:5" x14ac:dyDescent="0.25">
      <c r="A1983" s="16">
        <f>IF(Data!F3578="successful",Data!A3578,"")</f>
        <v>3576</v>
      </c>
      <c r="B1983" s="16">
        <f>IF(Data!F3578="successful",Data!N3578,"")</f>
        <v>5</v>
      </c>
      <c r="D1983" s="16" t="str">
        <f>IF(Data!F753="failed",Data!A753,"")</f>
        <v/>
      </c>
      <c r="E1983" s="16" t="str">
        <f>IF(Data!F753="failed",Data!N753,"")</f>
        <v/>
      </c>
    </row>
    <row r="1984" spans="1:5" x14ac:dyDescent="0.25">
      <c r="A1984" s="16">
        <f>IF(Data!F3579="successful",Data!A3579,"")</f>
        <v>3577</v>
      </c>
      <c r="B1984" s="16">
        <f>IF(Data!F3579="successful",Data!N3579,"")</f>
        <v>27</v>
      </c>
      <c r="D1984" s="16" t="str">
        <f>IF(Data!F754="failed",Data!A754,"")</f>
        <v/>
      </c>
      <c r="E1984" s="16" t="str">
        <f>IF(Data!F754="failed",Data!N754,"")</f>
        <v/>
      </c>
    </row>
    <row r="1985" spans="1:5" x14ac:dyDescent="0.25">
      <c r="A1985" s="16">
        <f>IF(Data!F3580="successful",Data!A3580,"")</f>
        <v>3578</v>
      </c>
      <c r="B1985" s="16">
        <f>IF(Data!F3580="successful",Data!N3580,"")</f>
        <v>37</v>
      </c>
      <c r="D1985" s="16" t="str">
        <f>IF(Data!F755="failed",Data!A755,"")</f>
        <v/>
      </c>
      <c r="E1985" s="16" t="str">
        <f>IF(Data!F755="failed",Data!N755,"")</f>
        <v/>
      </c>
    </row>
    <row r="1986" spans="1:5" x14ac:dyDescent="0.25">
      <c r="A1986" s="16">
        <f>IF(Data!F3581="successful",Data!A3581,"")</f>
        <v>3579</v>
      </c>
      <c r="B1986" s="16">
        <f>IF(Data!F3581="successful",Data!N3581,"")</f>
        <v>14</v>
      </c>
      <c r="D1986" s="16" t="str">
        <f>IF(Data!F756="failed",Data!A756,"")</f>
        <v/>
      </c>
      <c r="E1986" s="16" t="str">
        <f>IF(Data!F756="failed",Data!N756,"")</f>
        <v/>
      </c>
    </row>
    <row r="1987" spans="1:5" x14ac:dyDescent="0.25">
      <c r="A1987" s="16">
        <f>IF(Data!F3582="successful",Data!A3582,"")</f>
        <v>3580</v>
      </c>
      <c r="B1987" s="16">
        <f>IF(Data!F3582="successful",Data!N3582,"")</f>
        <v>27</v>
      </c>
      <c r="D1987" s="16" t="str">
        <f>IF(Data!F757="failed",Data!A757,"")</f>
        <v/>
      </c>
      <c r="E1987" s="16" t="str">
        <f>IF(Data!F757="failed",Data!N757,"")</f>
        <v/>
      </c>
    </row>
    <row r="1988" spans="1:5" x14ac:dyDescent="0.25">
      <c r="A1988" s="16">
        <f>IF(Data!F3583="successful",Data!A3583,"")</f>
        <v>3581</v>
      </c>
      <c r="B1988" s="16">
        <f>IF(Data!F3583="successful",Data!N3583,"")</f>
        <v>45</v>
      </c>
      <c r="D1988" s="16" t="str">
        <f>IF(Data!F758="failed",Data!A758,"")</f>
        <v/>
      </c>
      <c r="E1988" s="16" t="str">
        <f>IF(Data!F758="failed",Data!N758,"")</f>
        <v/>
      </c>
    </row>
    <row r="1989" spans="1:5" x14ac:dyDescent="0.25">
      <c r="A1989" s="16">
        <f>IF(Data!F3584="successful",Data!A3584,"")</f>
        <v>3582</v>
      </c>
      <c r="B1989" s="16">
        <f>IF(Data!F3584="successful",Data!N3584,"")</f>
        <v>49</v>
      </c>
      <c r="D1989" s="16" t="str">
        <f>IF(Data!F759="failed",Data!A759,"")</f>
        <v/>
      </c>
      <c r="E1989" s="16" t="str">
        <f>IF(Data!F759="failed",Data!N759,"")</f>
        <v/>
      </c>
    </row>
    <row r="1990" spans="1:5" x14ac:dyDescent="0.25">
      <c r="A1990" s="16">
        <f>IF(Data!F3585="successful",Data!A3585,"")</f>
        <v>3583</v>
      </c>
      <c r="B1990" s="16">
        <f>IF(Data!F3585="successful",Data!N3585,"")</f>
        <v>24</v>
      </c>
      <c r="D1990" s="16" t="str">
        <f>IF(Data!F760="failed",Data!A760,"")</f>
        <v/>
      </c>
      <c r="E1990" s="16" t="str">
        <f>IF(Data!F760="failed",Data!N760,"")</f>
        <v/>
      </c>
    </row>
    <row r="1991" spans="1:5" x14ac:dyDescent="0.25">
      <c r="A1991" s="16">
        <f>IF(Data!F3586="successful",Data!A3586,"")</f>
        <v>3584</v>
      </c>
      <c r="B1991" s="16">
        <f>IF(Data!F3586="successful",Data!N3586,"")</f>
        <v>112</v>
      </c>
      <c r="D1991" s="16" t="str">
        <f>IF(Data!F761="failed",Data!A761,"")</f>
        <v/>
      </c>
      <c r="E1991" s="16" t="str">
        <f>IF(Data!F761="failed",Data!N761,"")</f>
        <v/>
      </c>
    </row>
    <row r="1992" spans="1:5" x14ac:dyDescent="0.25">
      <c r="A1992" s="16">
        <f>IF(Data!F3587="successful",Data!A3587,"")</f>
        <v>3585</v>
      </c>
      <c r="B1992" s="16">
        <f>IF(Data!F3587="successful",Data!N3587,"")</f>
        <v>23</v>
      </c>
      <c r="D1992" s="16" t="str">
        <f>IF(Data!F782="failed",Data!A782,"")</f>
        <v/>
      </c>
      <c r="E1992" s="16" t="str">
        <f>IF(Data!F782="failed",Data!N782,"")</f>
        <v/>
      </c>
    </row>
    <row r="1993" spans="1:5" x14ac:dyDescent="0.25">
      <c r="A1993" s="16">
        <f>IF(Data!F3588="successful",Data!A3588,"")</f>
        <v>3586</v>
      </c>
      <c r="B1993" s="16">
        <f>IF(Data!F3588="successful",Data!N3588,"")</f>
        <v>54</v>
      </c>
      <c r="D1993" s="16" t="str">
        <f>IF(Data!F783="failed",Data!A783,"")</f>
        <v/>
      </c>
      <c r="E1993" s="16" t="str">
        <f>IF(Data!F783="failed",Data!N783,"")</f>
        <v/>
      </c>
    </row>
    <row r="1994" spans="1:5" x14ac:dyDescent="0.25">
      <c r="A1994" s="16">
        <f>IF(Data!F3589="successful",Data!A3589,"")</f>
        <v>3587</v>
      </c>
      <c r="B1994" s="16">
        <f>IF(Data!F3589="successful",Data!N3589,"")</f>
        <v>28</v>
      </c>
      <c r="D1994" s="16" t="str">
        <f>IF(Data!F784="failed",Data!A784,"")</f>
        <v/>
      </c>
      <c r="E1994" s="16" t="str">
        <f>IF(Data!F784="failed",Data!N784,"")</f>
        <v/>
      </c>
    </row>
    <row r="1995" spans="1:5" x14ac:dyDescent="0.25">
      <c r="A1995" s="16">
        <f>IF(Data!F3590="successful",Data!A3590,"")</f>
        <v>3588</v>
      </c>
      <c r="B1995" s="16">
        <f>IF(Data!F3590="successful",Data!N3590,"")</f>
        <v>11</v>
      </c>
      <c r="D1995" s="16" t="str">
        <f>IF(Data!F785="failed",Data!A785,"")</f>
        <v/>
      </c>
      <c r="E1995" s="16" t="str">
        <f>IF(Data!F785="failed",Data!N785,"")</f>
        <v/>
      </c>
    </row>
    <row r="1996" spans="1:5" x14ac:dyDescent="0.25">
      <c r="A1996" s="16">
        <f>IF(Data!F3591="successful",Data!A3591,"")</f>
        <v>3589</v>
      </c>
      <c r="B1996" s="16">
        <f>IF(Data!F3591="successful",Data!N3591,"")</f>
        <v>62</v>
      </c>
      <c r="D1996" s="16" t="str">
        <f>IF(Data!F786="failed",Data!A786,"")</f>
        <v/>
      </c>
      <c r="E1996" s="16" t="str">
        <f>IF(Data!F786="failed",Data!N786,"")</f>
        <v/>
      </c>
    </row>
    <row r="1997" spans="1:5" x14ac:dyDescent="0.25">
      <c r="A1997" s="16">
        <f>IF(Data!F3592="successful",Data!A3592,"")</f>
        <v>3590</v>
      </c>
      <c r="B1997" s="16">
        <f>IF(Data!F3592="successful",Data!N3592,"")</f>
        <v>73</v>
      </c>
      <c r="D1997" s="16" t="str">
        <f>IF(Data!F787="failed",Data!A787,"")</f>
        <v/>
      </c>
      <c r="E1997" s="16" t="str">
        <f>IF(Data!F787="failed",Data!N787,"")</f>
        <v/>
      </c>
    </row>
    <row r="1998" spans="1:5" x14ac:dyDescent="0.25">
      <c r="A1998" s="16">
        <f>IF(Data!F3593="successful",Data!A3593,"")</f>
        <v>3591</v>
      </c>
      <c r="B1998" s="16">
        <f>IF(Data!F3593="successful",Data!N3593,"")</f>
        <v>18</v>
      </c>
      <c r="D1998" s="16" t="str">
        <f>IF(Data!F788="failed",Data!A788,"")</f>
        <v/>
      </c>
      <c r="E1998" s="16" t="str">
        <f>IF(Data!F788="failed",Data!N788,"")</f>
        <v/>
      </c>
    </row>
    <row r="1999" spans="1:5" x14ac:dyDescent="0.25">
      <c r="A1999" s="16">
        <f>IF(Data!F3594="successful",Data!A3594,"")</f>
        <v>3592</v>
      </c>
      <c r="B1999" s="16">
        <f>IF(Data!F3594="successful",Data!N3594,"")</f>
        <v>35</v>
      </c>
      <c r="D1999" s="16" t="str">
        <f>IF(Data!F789="failed",Data!A789,"")</f>
        <v/>
      </c>
      <c r="E1999" s="16" t="str">
        <f>IF(Data!F789="failed",Data!N789,"")</f>
        <v/>
      </c>
    </row>
    <row r="2000" spans="1:5" x14ac:dyDescent="0.25">
      <c r="A2000" s="16">
        <f>IF(Data!F3595="successful",Data!A3595,"")</f>
        <v>3593</v>
      </c>
      <c r="B2000" s="16">
        <f>IF(Data!F3595="successful",Data!N3595,"")</f>
        <v>43</v>
      </c>
      <c r="D2000" s="16" t="str">
        <f>IF(Data!F790="failed",Data!A790,"")</f>
        <v/>
      </c>
      <c r="E2000" s="16" t="str">
        <f>IF(Data!F790="failed",Data!N790,"")</f>
        <v/>
      </c>
    </row>
    <row r="2001" spans="1:5" x14ac:dyDescent="0.25">
      <c r="A2001" s="16">
        <f>IF(Data!F3596="successful",Data!A3596,"")</f>
        <v>3594</v>
      </c>
      <c r="B2001" s="16">
        <f>IF(Data!F3596="successful",Data!N3596,"")</f>
        <v>36</v>
      </c>
      <c r="D2001" s="16" t="str">
        <f>IF(Data!F791="failed",Data!A791,"")</f>
        <v/>
      </c>
      <c r="E2001" s="16" t="str">
        <f>IF(Data!F791="failed",Data!N791,"")</f>
        <v/>
      </c>
    </row>
    <row r="2002" spans="1:5" x14ac:dyDescent="0.25">
      <c r="A2002" s="16">
        <f>IF(Data!F3597="successful",Data!A3597,"")</f>
        <v>3595</v>
      </c>
      <c r="B2002" s="16">
        <f>IF(Data!F3597="successful",Data!N3597,"")</f>
        <v>62</v>
      </c>
      <c r="D2002" s="16" t="str">
        <f>IF(Data!F792="failed",Data!A792,"")</f>
        <v/>
      </c>
      <c r="E2002" s="16" t="str">
        <f>IF(Data!F792="failed",Data!N792,"")</f>
        <v/>
      </c>
    </row>
    <row r="2003" spans="1:5" x14ac:dyDescent="0.25">
      <c r="A2003" s="16">
        <f>IF(Data!F3598="successful",Data!A3598,"")</f>
        <v>3596</v>
      </c>
      <c r="B2003" s="16">
        <f>IF(Data!F3598="successful",Data!N3598,"")</f>
        <v>15</v>
      </c>
      <c r="D2003" s="16" t="str">
        <f>IF(Data!F793="failed",Data!A793,"")</f>
        <v/>
      </c>
      <c r="E2003" s="16" t="str">
        <f>IF(Data!F793="failed",Data!N793,"")</f>
        <v/>
      </c>
    </row>
    <row r="2004" spans="1:5" x14ac:dyDescent="0.25">
      <c r="A2004" s="16">
        <f>IF(Data!F3599="successful",Data!A3599,"")</f>
        <v>3597</v>
      </c>
      <c r="B2004" s="16">
        <f>IF(Data!F3599="successful",Data!N3599,"")</f>
        <v>33</v>
      </c>
      <c r="D2004" s="16" t="str">
        <f>IF(Data!F794="failed",Data!A794,"")</f>
        <v/>
      </c>
      <c r="E2004" s="16" t="str">
        <f>IF(Data!F794="failed",Data!N794,"")</f>
        <v/>
      </c>
    </row>
    <row r="2005" spans="1:5" x14ac:dyDescent="0.25">
      <c r="A2005" s="16">
        <f>IF(Data!F3600="successful",Data!A3600,"")</f>
        <v>3598</v>
      </c>
      <c r="B2005" s="16">
        <f>IF(Data!F3600="successful",Data!N3600,"")</f>
        <v>27</v>
      </c>
      <c r="D2005" s="16" t="str">
        <f>IF(Data!F795="failed",Data!A795,"")</f>
        <v/>
      </c>
      <c r="E2005" s="16" t="str">
        <f>IF(Data!F795="failed",Data!N795,"")</f>
        <v/>
      </c>
    </row>
    <row r="2006" spans="1:5" x14ac:dyDescent="0.25">
      <c r="A2006" s="16">
        <f>IF(Data!F3601="successful",Data!A3601,"")</f>
        <v>3599</v>
      </c>
      <c r="B2006" s="16">
        <f>IF(Data!F3601="successful",Data!N3601,"")</f>
        <v>17</v>
      </c>
      <c r="D2006" s="16" t="str">
        <f>IF(Data!F796="failed",Data!A796,"")</f>
        <v/>
      </c>
      <c r="E2006" s="16" t="str">
        <f>IF(Data!F796="failed",Data!N796,"")</f>
        <v/>
      </c>
    </row>
    <row r="2007" spans="1:5" x14ac:dyDescent="0.25">
      <c r="A2007" s="16">
        <f>IF(Data!F3602="successful",Data!A3602,"")</f>
        <v>3600</v>
      </c>
      <c r="B2007" s="16">
        <f>IF(Data!F3602="successful",Data!N3602,"")</f>
        <v>4</v>
      </c>
      <c r="D2007" s="16" t="str">
        <f>IF(Data!F797="failed",Data!A797,"")</f>
        <v/>
      </c>
      <c r="E2007" s="16" t="str">
        <f>IF(Data!F797="failed",Data!N797,"")</f>
        <v/>
      </c>
    </row>
    <row r="2008" spans="1:5" x14ac:dyDescent="0.25">
      <c r="A2008" s="16">
        <f>IF(Data!F3603="successful",Data!A3603,"")</f>
        <v>3601</v>
      </c>
      <c r="B2008" s="16">
        <f>IF(Data!F3603="successful",Data!N3603,"")</f>
        <v>53</v>
      </c>
      <c r="D2008" s="16" t="str">
        <f>IF(Data!F798="failed",Data!A798,"")</f>
        <v/>
      </c>
      <c r="E2008" s="16" t="str">
        <f>IF(Data!F798="failed",Data!N798,"")</f>
        <v/>
      </c>
    </row>
    <row r="2009" spans="1:5" x14ac:dyDescent="0.25">
      <c r="A2009" s="16">
        <f>IF(Data!F3604="successful",Data!A3604,"")</f>
        <v>3602</v>
      </c>
      <c r="B2009" s="16">
        <f>IF(Data!F3604="successful",Data!N3604,"")</f>
        <v>49</v>
      </c>
      <c r="D2009" s="16" t="str">
        <f>IF(Data!F799="failed",Data!A799,"")</f>
        <v/>
      </c>
      <c r="E2009" s="16" t="str">
        <f>IF(Data!F799="failed",Data!N799,"")</f>
        <v/>
      </c>
    </row>
    <row r="2010" spans="1:5" x14ac:dyDescent="0.25">
      <c r="A2010" s="16">
        <f>IF(Data!F3605="successful",Data!A3605,"")</f>
        <v>3603</v>
      </c>
      <c r="B2010" s="16">
        <f>IF(Data!F3605="successful",Data!N3605,"")</f>
        <v>57</v>
      </c>
      <c r="D2010" s="16" t="str">
        <f>IF(Data!F800="failed",Data!A800,"")</f>
        <v/>
      </c>
      <c r="E2010" s="16" t="str">
        <f>IF(Data!F800="failed",Data!N800,"")</f>
        <v/>
      </c>
    </row>
    <row r="2011" spans="1:5" x14ac:dyDescent="0.25">
      <c r="A2011" s="16">
        <f>IF(Data!F3606="successful",Data!A3606,"")</f>
        <v>3604</v>
      </c>
      <c r="B2011" s="16">
        <f>IF(Data!F3606="successful",Data!N3606,"")</f>
        <v>69</v>
      </c>
      <c r="D2011" s="16" t="str">
        <f>IF(Data!F801="failed",Data!A801,"")</f>
        <v/>
      </c>
      <c r="E2011" s="16" t="str">
        <f>IF(Data!F801="failed",Data!N801,"")</f>
        <v/>
      </c>
    </row>
    <row r="2012" spans="1:5" x14ac:dyDescent="0.25">
      <c r="A2012" s="16">
        <f>IF(Data!F3607="successful",Data!A3607,"")</f>
        <v>3605</v>
      </c>
      <c r="B2012" s="16">
        <f>IF(Data!F3607="successful",Data!N3607,"")</f>
        <v>15</v>
      </c>
      <c r="D2012" s="16" t="str">
        <f>IF(Data!F802="failed",Data!A802,"")</f>
        <v/>
      </c>
      <c r="E2012" s="16" t="str">
        <f>IF(Data!F802="failed",Data!N802,"")</f>
        <v/>
      </c>
    </row>
    <row r="2013" spans="1:5" x14ac:dyDescent="0.25">
      <c r="A2013" s="16">
        <f>IF(Data!F3608="successful",Data!A3608,"")</f>
        <v>3606</v>
      </c>
      <c r="B2013" s="16">
        <f>IF(Data!F3608="successful",Data!N3608,"")</f>
        <v>64</v>
      </c>
      <c r="D2013" s="16" t="str">
        <f>IF(Data!F803="failed",Data!A803,"")</f>
        <v/>
      </c>
      <c r="E2013" s="16" t="str">
        <f>IF(Data!F803="failed",Data!N803,"")</f>
        <v/>
      </c>
    </row>
    <row r="2014" spans="1:5" x14ac:dyDescent="0.25">
      <c r="A2014" s="16">
        <f>IF(Data!F3609="successful",Data!A3609,"")</f>
        <v>3607</v>
      </c>
      <c r="B2014" s="16">
        <f>IF(Data!F3609="successful",Data!N3609,"")</f>
        <v>20</v>
      </c>
      <c r="D2014" s="16" t="str">
        <f>IF(Data!F804="failed",Data!A804,"")</f>
        <v/>
      </c>
      <c r="E2014" s="16" t="str">
        <f>IF(Data!F804="failed",Data!N804,"")</f>
        <v/>
      </c>
    </row>
    <row r="2015" spans="1:5" x14ac:dyDescent="0.25">
      <c r="A2015" s="16">
        <f>IF(Data!F3610="successful",Data!A3610,"")</f>
        <v>3608</v>
      </c>
      <c r="B2015" s="16">
        <f>IF(Data!F3610="successful",Data!N3610,"")</f>
        <v>27</v>
      </c>
      <c r="D2015" s="16" t="str">
        <f>IF(Data!F805="failed",Data!A805,"")</f>
        <v/>
      </c>
      <c r="E2015" s="16" t="str">
        <f>IF(Data!F805="failed",Data!N805,"")</f>
        <v/>
      </c>
    </row>
    <row r="2016" spans="1:5" x14ac:dyDescent="0.25">
      <c r="A2016" s="16">
        <f>IF(Data!F3611="successful",Data!A3611,"")</f>
        <v>3609</v>
      </c>
      <c r="B2016" s="16">
        <f>IF(Data!F3611="successful",Data!N3611,"")</f>
        <v>21</v>
      </c>
      <c r="D2016" s="16" t="str">
        <f>IF(Data!F806="failed",Data!A806,"")</f>
        <v/>
      </c>
      <c r="E2016" s="16" t="str">
        <f>IF(Data!F806="failed",Data!N806,"")</f>
        <v/>
      </c>
    </row>
    <row r="2017" spans="1:5" x14ac:dyDescent="0.25">
      <c r="A2017" s="16">
        <f>IF(Data!F3612="successful",Data!A3612,"")</f>
        <v>3610</v>
      </c>
      <c r="B2017" s="16">
        <f>IF(Data!F3612="successful",Data!N3612,"")</f>
        <v>31</v>
      </c>
      <c r="D2017" s="16" t="str">
        <f>IF(Data!F807="failed",Data!A807,"")</f>
        <v/>
      </c>
      <c r="E2017" s="16" t="str">
        <f>IF(Data!F807="failed",Data!N807,"")</f>
        <v/>
      </c>
    </row>
    <row r="2018" spans="1:5" x14ac:dyDescent="0.25">
      <c r="A2018" s="16">
        <f>IF(Data!F3613="successful",Data!A3613,"")</f>
        <v>3611</v>
      </c>
      <c r="B2018" s="16">
        <f>IF(Data!F3613="successful",Data!N3613,"")</f>
        <v>51</v>
      </c>
      <c r="D2018" s="16" t="str">
        <f>IF(Data!F808="failed",Data!A808,"")</f>
        <v/>
      </c>
      <c r="E2018" s="16" t="str">
        <f>IF(Data!F808="failed",Data!N808,"")</f>
        <v/>
      </c>
    </row>
    <row r="2019" spans="1:5" x14ac:dyDescent="0.25">
      <c r="A2019" s="16">
        <f>IF(Data!F3614="successful",Data!A3614,"")</f>
        <v>3612</v>
      </c>
      <c r="B2019" s="16">
        <f>IF(Data!F3614="successful",Data!N3614,"")</f>
        <v>57</v>
      </c>
      <c r="D2019" s="16" t="str">
        <f>IF(Data!F809="failed",Data!A809,"")</f>
        <v/>
      </c>
      <c r="E2019" s="16" t="str">
        <f>IF(Data!F809="failed",Data!N809,"")</f>
        <v/>
      </c>
    </row>
    <row r="2020" spans="1:5" x14ac:dyDescent="0.25">
      <c r="A2020" s="16">
        <f>IF(Data!F3615="successful",Data!A3615,"")</f>
        <v>3613</v>
      </c>
      <c r="B2020" s="16">
        <f>IF(Data!F3615="successful",Data!N3615,"")</f>
        <v>20</v>
      </c>
      <c r="D2020" s="16" t="str">
        <f>IF(Data!F810="failed",Data!A810,"")</f>
        <v/>
      </c>
      <c r="E2020" s="16" t="str">
        <f>IF(Data!F810="failed",Data!N810,"")</f>
        <v/>
      </c>
    </row>
    <row r="2021" spans="1:5" x14ac:dyDescent="0.25">
      <c r="A2021" s="16">
        <f>IF(Data!F3616="successful",Data!A3616,"")</f>
        <v>3614</v>
      </c>
      <c r="B2021" s="16">
        <f>IF(Data!F3616="successful",Data!N3616,"")</f>
        <v>71</v>
      </c>
      <c r="D2021" s="16" t="str">
        <f>IF(Data!F811="failed",Data!A811,"")</f>
        <v/>
      </c>
      <c r="E2021" s="16" t="str">
        <f>IF(Data!F811="failed",Data!N811,"")</f>
        <v/>
      </c>
    </row>
    <row r="2022" spans="1:5" x14ac:dyDescent="0.25">
      <c r="A2022" s="16">
        <f>IF(Data!F3617="successful",Data!A3617,"")</f>
        <v>3615</v>
      </c>
      <c r="B2022" s="16">
        <f>IF(Data!F3617="successful",Data!N3617,"")</f>
        <v>72</v>
      </c>
      <c r="D2022" s="16" t="str">
        <f>IF(Data!F812="failed",Data!A812,"")</f>
        <v/>
      </c>
      <c r="E2022" s="16" t="str">
        <f>IF(Data!F812="failed",Data!N812,"")</f>
        <v/>
      </c>
    </row>
    <row r="2023" spans="1:5" x14ac:dyDescent="0.25">
      <c r="A2023" s="16">
        <f>IF(Data!F3618="successful",Data!A3618,"")</f>
        <v>3616</v>
      </c>
      <c r="B2023" s="16">
        <f>IF(Data!F3618="successful",Data!N3618,"")</f>
        <v>45</v>
      </c>
      <c r="D2023" s="16" t="str">
        <f>IF(Data!F813="failed",Data!A813,"")</f>
        <v/>
      </c>
      <c r="E2023" s="16" t="str">
        <f>IF(Data!F813="failed",Data!N813,"")</f>
        <v/>
      </c>
    </row>
    <row r="2024" spans="1:5" x14ac:dyDescent="0.25">
      <c r="A2024" s="16">
        <f>IF(Data!F3619="successful",Data!A3619,"")</f>
        <v>3617</v>
      </c>
      <c r="B2024" s="16">
        <f>IF(Data!F3619="successful",Data!N3619,"")</f>
        <v>51</v>
      </c>
      <c r="D2024" s="16" t="str">
        <f>IF(Data!F814="failed",Data!A814,"")</f>
        <v/>
      </c>
      <c r="E2024" s="16" t="str">
        <f>IF(Data!F814="failed",Data!N814,"")</f>
        <v/>
      </c>
    </row>
    <row r="2025" spans="1:5" x14ac:dyDescent="0.25">
      <c r="A2025" s="16">
        <f>IF(Data!F3620="successful",Data!A3620,"")</f>
        <v>3618</v>
      </c>
      <c r="B2025" s="16">
        <f>IF(Data!F3620="successful",Data!N3620,"")</f>
        <v>56</v>
      </c>
      <c r="D2025" s="16" t="str">
        <f>IF(Data!F815="failed",Data!A815,"")</f>
        <v/>
      </c>
      <c r="E2025" s="16" t="str">
        <f>IF(Data!F815="failed",Data!N815,"")</f>
        <v/>
      </c>
    </row>
    <row r="2026" spans="1:5" x14ac:dyDescent="0.25">
      <c r="A2026" s="16">
        <f>IF(Data!F3621="successful",Data!A3621,"")</f>
        <v>3619</v>
      </c>
      <c r="B2026" s="16">
        <f>IF(Data!F3621="successful",Data!N3621,"")</f>
        <v>17</v>
      </c>
      <c r="D2026" s="16" t="str">
        <f>IF(Data!F816="failed",Data!A816,"")</f>
        <v/>
      </c>
      <c r="E2026" s="16" t="str">
        <f>IF(Data!F816="failed",Data!N816,"")</f>
        <v/>
      </c>
    </row>
    <row r="2027" spans="1:5" x14ac:dyDescent="0.25">
      <c r="A2027" s="16">
        <f>IF(Data!F3622="successful",Data!A3622,"")</f>
        <v>3620</v>
      </c>
      <c r="B2027" s="16">
        <f>IF(Data!F3622="successful",Data!N3622,"")</f>
        <v>197</v>
      </c>
      <c r="D2027" s="16" t="str">
        <f>IF(Data!F817="failed",Data!A817,"")</f>
        <v/>
      </c>
      <c r="E2027" s="16" t="str">
        <f>IF(Data!F817="failed",Data!N817,"")</f>
        <v/>
      </c>
    </row>
    <row r="2028" spans="1:5" x14ac:dyDescent="0.25">
      <c r="A2028" s="16">
        <f>IF(Data!F3623="successful",Data!A3623,"")</f>
        <v>3621</v>
      </c>
      <c r="B2028" s="16">
        <f>IF(Data!F3623="successful",Data!N3623,"")</f>
        <v>70</v>
      </c>
      <c r="D2028" s="16" t="str">
        <f>IF(Data!F818="failed",Data!A818,"")</f>
        <v/>
      </c>
      <c r="E2028" s="16" t="str">
        <f>IF(Data!F818="failed",Data!N818,"")</f>
        <v/>
      </c>
    </row>
    <row r="2029" spans="1:5" x14ac:dyDescent="0.25">
      <c r="A2029" s="16">
        <f>IF(Data!F3624="successful",Data!A3624,"")</f>
        <v>3622</v>
      </c>
      <c r="B2029" s="16">
        <f>IF(Data!F3624="successful",Data!N3624,"")</f>
        <v>21</v>
      </c>
      <c r="D2029" s="16" t="str">
        <f>IF(Data!F819="failed",Data!A819,"")</f>
        <v/>
      </c>
      <c r="E2029" s="16" t="str">
        <f>IF(Data!F819="failed",Data!N819,"")</f>
        <v/>
      </c>
    </row>
    <row r="2030" spans="1:5" x14ac:dyDescent="0.25">
      <c r="A2030" s="16">
        <f>IF(Data!F3625="successful",Data!A3625,"")</f>
        <v>3623</v>
      </c>
      <c r="B2030" s="16">
        <f>IF(Data!F3625="successful",Data!N3625,"")</f>
        <v>34</v>
      </c>
      <c r="D2030" s="16" t="str">
        <f>IF(Data!F820="failed",Data!A820,"")</f>
        <v/>
      </c>
      <c r="E2030" s="16" t="str">
        <f>IF(Data!F820="failed",Data!N820,"")</f>
        <v/>
      </c>
    </row>
    <row r="2031" spans="1:5" x14ac:dyDescent="0.25">
      <c r="A2031" s="16">
        <f>IF(Data!F3626="successful",Data!A3626,"")</f>
        <v>3624</v>
      </c>
      <c r="B2031" s="16">
        <f>IF(Data!F3626="successful",Data!N3626,"")</f>
        <v>39</v>
      </c>
      <c r="D2031" s="16" t="str">
        <f>IF(Data!F821="failed",Data!A821,"")</f>
        <v/>
      </c>
      <c r="E2031" s="16" t="str">
        <f>IF(Data!F821="failed",Data!N821,"")</f>
        <v/>
      </c>
    </row>
    <row r="2032" spans="1:5" x14ac:dyDescent="0.25">
      <c r="A2032" s="16">
        <f>IF(Data!F3627="successful",Data!A3627,"")</f>
        <v>3625</v>
      </c>
      <c r="B2032" s="16">
        <f>IF(Data!F3627="successful",Data!N3627,"")</f>
        <v>78</v>
      </c>
      <c r="D2032" s="16" t="str">
        <f>IF(Data!F822="failed",Data!A822,"")</f>
        <v/>
      </c>
      <c r="E2032" s="16" t="str">
        <f>IF(Data!F822="failed",Data!N822,"")</f>
        <v/>
      </c>
    </row>
    <row r="2033" spans="1:5" x14ac:dyDescent="0.25">
      <c r="A2033" s="16">
        <f>IF(Data!F3628="successful",Data!A3628,"")</f>
        <v>3626</v>
      </c>
      <c r="B2033" s="16">
        <f>IF(Data!F3628="successful",Data!N3628,"")</f>
        <v>48</v>
      </c>
      <c r="D2033" s="16" t="str">
        <f>IF(Data!F823="failed",Data!A823,"")</f>
        <v/>
      </c>
      <c r="E2033" s="16" t="str">
        <f>IF(Data!F823="failed",Data!N823,"")</f>
        <v/>
      </c>
    </row>
    <row r="2034" spans="1:5" x14ac:dyDescent="0.25">
      <c r="A2034" s="16">
        <f>IF(Data!F3629="successful",Data!A3629,"")</f>
        <v>3627</v>
      </c>
      <c r="B2034" s="16">
        <f>IF(Data!F3629="successful",Data!N3629,"")</f>
        <v>29</v>
      </c>
      <c r="D2034" s="16" t="str">
        <f>IF(Data!F824="failed",Data!A824,"")</f>
        <v/>
      </c>
      <c r="E2034" s="16" t="str">
        <f>IF(Data!F824="failed",Data!N824,"")</f>
        <v/>
      </c>
    </row>
    <row r="2035" spans="1:5" x14ac:dyDescent="0.25">
      <c r="A2035" s="16">
        <f>IF(Data!F3650="successful",Data!A3650,"")</f>
        <v>3648</v>
      </c>
      <c r="B2035" s="16">
        <f>IF(Data!F3650="successful",Data!N3650,"")</f>
        <v>73</v>
      </c>
      <c r="D2035" s="16" t="str">
        <f>IF(Data!F825="failed",Data!A825,"")</f>
        <v/>
      </c>
      <c r="E2035" s="16" t="str">
        <f>IF(Data!F825="failed",Data!N825,"")</f>
        <v/>
      </c>
    </row>
    <row r="2036" spans="1:5" x14ac:dyDescent="0.25">
      <c r="A2036" s="16">
        <f>IF(Data!F3651="successful",Data!A3651,"")</f>
        <v>3649</v>
      </c>
      <c r="B2036" s="16">
        <f>IF(Data!F3651="successful",Data!N3651,"")</f>
        <v>8</v>
      </c>
      <c r="D2036" s="16" t="str">
        <f>IF(Data!F826="failed",Data!A826,"")</f>
        <v/>
      </c>
      <c r="E2036" s="16" t="str">
        <f>IF(Data!F826="failed",Data!N826,"")</f>
        <v/>
      </c>
    </row>
    <row r="2037" spans="1:5" x14ac:dyDescent="0.25">
      <c r="A2037" s="16">
        <f>IF(Data!F3652="successful",Data!A3652,"")</f>
        <v>3650</v>
      </c>
      <c r="B2037" s="16">
        <f>IF(Data!F3652="successful",Data!N3652,"")</f>
        <v>17</v>
      </c>
      <c r="D2037" s="16" t="str">
        <f>IF(Data!F827="failed",Data!A827,"")</f>
        <v/>
      </c>
      <c r="E2037" s="16" t="str">
        <f>IF(Data!F827="failed",Data!N827,"")</f>
        <v/>
      </c>
    </row>
    <row r="2038" spans="1:5" x14ac:dyDescent="0.25">
      <c r="A2038" s="16">
        <f>IF(Data!F3653="successful",Data!A3653,"")</f>
        <v>3651</v>
      </c>
      <c r="B2038" s="16">
        <f>IF(Data!F3653="successful",Data!N3653,"")</f>
        <v>9</v>
      </c>
      <c r="D2038" s="16" t="str">
        <f>IF(Data!F828="failed",Data!A828,"")</f>
        <v/>
      </c>
      <c r="E2038" s="16" t="str">
        <f>IF(Data!F828="failed",Data!N828,"")</f>
        <v/>
      </c>
    </row>
    <row r="2039" spans="1:5" x14ac:dyDescent="0.25">
      <c r="A2039" s="16">
        <f>IF(Data!F3654="successful",Data!A3654,"")</f>
        <v>3652</v>
      </c>
      <c r="B2039" s="16">
        <f>IF(Data!F3654="successful",Data!N3654,"")</f>
        <v>17</v>
      </c>
      <c r="D2039" s="16" t="str">
        <f>IF(Data!F829="failed",Data!A829,"")</f>
        <v/>
      </c>
      <c r="E2039" s="16" t="str">
        <f>IF(Data!F829="failed",Data!N829,"")</f>
        <v/>
      </c>
    </row>
    <row r="2040" spans="1:5" x14ac:dyDescent="0.25">
      <c r="A2040" s="16">
        <f>IF(Data!F3655="successful",Data!A3655,"")</f>
        <v>3653</v>
      </c>
      <c r="B2040" s="16">
        <f>IF(Data!F3655="successful",Data!N3655,"")</f>
        <v>33</v>
      </c>
      <c r="D2040" s="16" t="str">
        <f>IF(Data!F830="failed",Data!A830,"")</f>
        <v/>
      </c>
      <c r="E2040" s="16" t="str">
        <f>IF(Data!F830="failed",Data!N830,"")</f>
        <v/>
      </c>
    </row>
    <row r="2041" spans="1:5" x14ac:dyDescent="0.25">
      <c r="A2041" s="16">
        <f>IF(Data!F3656="successful",Data!A3656,"")</f>
        <v>3654</v>
      </c>
      <c r="B2041" s="16">
        <f>IF(Data!F3656="successful",Data!N3656,"")</f>
        <v>38</v>
      </c>
      <c r="D2041" s="16" t="str">
        <f>IF(Data!F831="failed",Data!A831,"")</f>
        <v/>
      </c>
      <c r="E2041" s="16" t="str">
        <f>IF(Data!F831="failed",Data!N831,"")</f>
        <v/>
      </c>
    </row>
    <row r="2042" spans="1:5" x14ac:dyDescent="0.25">
      <c r="A2042" s="16">
        <f>IF(Data!F3657="successful",Data!A3657,"")</f>
        <v>3655</v>
      </c>
      <c r="B2042" s="16">
        <f>IF(Data!F3657="successful",Data!N3657,"")</f>
        <v>79</v>
      </c>
      <c r="D2042" s="16" t="str">
        <f>IF(Data!F832="failed",Data!A832,"")</f>
        <v/>
      </c>
      <c r="E2042" s="16" t="str">
        <f>IF(Data!F832="failed",Data!N832,"")</f>
        <v/>
      </c>
    </row>
    <row r="2043" spans="1:5" x14ac:dyDescent="0.25">
      <c r="A2043" s="16">
        <f>IF(Data!F3658="successful",Data!A3658,"")</f>
        <v>3656</v>
      </c>
      <c r="B2043" s="16">
        <f>IF(Data!F3658="successful",Data!N3658,"")</f>
        <v>46</v>
      </c>
      <c r="D2043" s="16" t="str">
        <f>IF(Data!F833="failed",Data!A833,"")</f>
        <v/>
      </c>
      <c r="E2043" s="16" t="str">
        <f>IF(Data!F833="failed",Data!N833,"")</f>
        <v/>
      </c>
    </row>
    <row r="2044" spans="1:5" x14ac:dyDescent="0.25">
      <c r="A2044" s="16">
        <f>IF(Data!F3659="successful",Data!A3659,"")</f>
        <v>3657</v>
      </c>
      <c r="B2044" s="16">
        <f>IF(Data!F3659="successful",Data!N3659,"")</f>
        <v>20</v>
      </c>
      <c r="D2044" s="16" t="str">
        <f>IF(Data!F834="failed",Data!A834,"")</f>
        <v/>
      </c>
      <c r="E2044" s="16" t="str">
        <f>IF(Data!F834="failed",Data!N834,"")</f>
        <v/>
      </c>
    </row>
    <row r="2045" spans="1:5" x14ac:dyDescent="0.25">
      <c r="A2045" s="16">
        <f>IF(Data!F3660="successful",Data!A3660,"")</f>
        <v>3658</v>
      </c>
      <c r="B2045" s="16">
        <f>IF(Data!F3660="successful",Data!N3660,"")</f>
        <v>20</v>
      </c>
      <c r="D2045" s="16" t="str">
        <f>IF(Data!F835="failed",Data!A835,"")</f>
        <v/>
      </c>
      <c r="E2045" s="16" t="str">
        <f>IF(Data!F835="failed",Data!N835,"")</f>
        <v/>
      </c>
    </row>
    <row r="2046" spans="1:5" x14ac:dyDescent="0.25">
      <c r="A2046" s="16">
        <f>IF(Data!F3661="successful",Data!A3661,"")</f>
        <v>3659</v>
      </c>
      <c r="B2046" s="16">
        <f>IF(Data!F3661="successful",Data!N3661,"")</f>
        <v>13</v>
      </c>
      <c r="D2046" s="16" t="str">
        <f>IF(Data!F836="failed",Data!A836,"")</f>
        <v/>
      </c>
      <c r="E2046" s="16" t="str">
        <f>IF(Data!F836="failed",Data!N836,"")</f>
        <v/>
      </c>
    </row>
    <row r="2047" spans="1:5" x14ac:dyDescent="0.25">
      <c r="A2047" s="16">
        <f>IF(Data!F3662="successful",Data!A3662,"")</f>
        <v>3660</v>
      </c>
      <c r="B2047" s="16">
        <f>IF(Data!F3662="successful",Data!N3662,"")</f>
        <v>22</v>
      </c>
      <c r="D2047" s="16" t="str">
        <f>IF(Data!F837="failed",Data!A837,"")</f>
        <v/>
      </c>
      <c r="E2047" s="16" t="str">
        <f>IF(Data!F837="failed",Data!N837,"")</f>
        <v/>
      </c>
    </row>
    <row r="2048" spans="1:5" x14ac:dyDescent="0.25">
      <c r="A2048" s="16">
        <f>IF(Data!F3663="successful",Data!A3663,"")</f>
        <v>3661</v>
      </c>
      <c r="B2048" s="16">
        <f>IF(Data!F3663="successful",Data!N3663,"")</f>
        <v>36</v>
      </c>
      <c r="D2048" s="16" t="str">
        <f>IF(Data!F838="failed",Data!A838,"")</f>
        <v/>
      </c>
      <c r="E2048" s="16" t="str">
        <f>IF(Data!F838="failed",Data!N838,"")</f>
        <v/>
      </c>
    </row>
    <row r="2049" spans="1:5" x14ac:dyDescent="0.25">
      <c r="A2049" s="16">
        <f>IF(Data!F3664="successful",Data!A3664,"")</f>
        <v>3662</v>
      </c>
      <c r="B2049" s="16">
        <f>IF(Data!F3664="successful",Data!N3664,"")</f>
        <v>40</v>
      </c>
      <c r="D2049" s="16" t="str">
        <f>IF(Data!F839="failed",Data!A839,"")</f>
        <v/>
      </c>
      <c r="E2049" s="16" t="str">
        <f>IF(Data!F839="failed",Data!N839,"")</f>
        <v/>
      </c>
    </row>
    <row r="2050" spans="1:5" x14ac:dyDescent="0.25">
      <c r="A2050" s="16">
        <f>IF(Data!F3665="successful",Data!A3665,"")</f>
        <v>3663</v>
      </c>
      <c r="B2050" s="16">
        <f>IF(Data!F3665="successful",Data!N3665,"")</f>
        <v>9</v>
      </c>
      <c r="D2050" s="16" t="str">
        <f>IF(Data!F840="failed",Data!A840,"")</f>
        <v/>
      </c>
      <c r="E2050" s="16" t="str">
        <f>IF(Data!F840="failed",Data!N840,"")</f>
        <v/>
      </c>
    </row>
    <row r="2051" spans="1:5" x14ac:dyDescent="0.25">
      <c r="A2051" s="16">
        <f>IF(Data!F3666="successful",Data!A3666,"")</f>
        <v>3664</v>
      </c>
      <c r="B2051" s="16">
        <f>IF(Data!F3666="successful",Data!N3666,"")</f>
        <v>19</v>
      </c>
      <c r="D2051" s="16" t="str">
        <f>IF(Data!F841="failed",Data!A841,"")</f>
        <v/>
      </c>
      <c r="E2051" s="16" t="str">
        <f>IF(Data!F841="failed",Data!N841,"")</f>
        <v/>
      </c>
    </row>
    <row r="2052" spans="1:5" x14ac:dyDescent="0.25">
      <c r="A2052" s="16">
        <f>IF(Data!F3667="successful",Data!A3667,"")</f>
        <v>3665</v>
      </c>
      <c r="B2052" s="16">
        <f>IF(Data!F3667="successful",Data!N3667,"")</f>
        <v>14</v>
      </c>
      <c r="D2052" s="16" t="str">
        <f>IF(Data!F842="failed",Data!A842,"")</f>
        <v/>
      </c>
      <c r="E2052" s="16" t="str">
        <f>IF(Data!F842="failed",Data!N842,"")</f>
        <v/>
      </c>
    </row>
    <row r="2053" spans="1:5" x14ac:dyDescent="0.25">
      <c r="A2053" s="16">
        <f>IF(Data!F3668="successful",Data!A3668,"")</f>
        <v>3666</v>
      </c>
      <c r="B2053" s="16">
        <f>IF(Data!F3668="successful",Data!N3668,"")</f>
        <v>38</v>
      </c>
      <c r="D2053" s="16" t="str">
        <f>IF(Data!F843="failed",Data!A843,"")</f>
        <v/>
      </c>
      <c r="E2053" s="16" t="str">
        <f>IF(Data!F843="failed",Data!N843,"")</f>
        <v/>
      </c>
    </row>
    <row r="2054" spans="1:5" x14ac:dyDescent="0.25">
      <c r="A2054" s="16">
        <f>IF(Data!F3669="successful",Data!A3669,"")</f>
        <v>3667</v>
      </c>
      <c r="B2054" s="16">
        <f>IF(Data!F3669="successful",Data!N3669,"")</f>
        <v>58</v>
      </c>
      <c r="D2054" s="16" t="str">
        <f>IF(Data!F844="failed",Data!A844,"")</f>
        <v/>
      </c>
      <c r="E2054" s="16" t="str">
        <f>IF(Data!F844="failed",Data!N844,"")</f>
        <v/>
      </c>
    </row>
    <row r="2055" spans="1:5" x14ac:dyDescent="0.25">
      <c r="A2055" s="16">
        <f>IF(Data!F3670="successful",Data!A3670,"")</f>
        <v>3668</v>
      </c>
      <c r="B2055" s="16">
        <f>IF(Data!F3670="successful",Data!N3670,"")</f>
        <v>28</v>
      </c>
      <c r="D2055" s="16" t="str">
        <f>IF(Data!F845="failed",Data!A845,"")</f>
        <v/>
      </c>
      <c r="E2055" s="16" t="str">
        <f>IF(Data!F845="failed",Data!N845,"")</f>
        <v/>
      </c>
    </row>
    <row r="2056" spans="1:5" x14ac:dyDescent="0.25">
      <c r="A2056" s="16">
        <f>IF(Data!F3671="successful",Data!A3671,"")</f>
        <v>3669</v>
      </c>
      <c r="B2056" s="16">
        <f>IF(Data!F3671="successful",Data!N3671,"")</f>
        <v>17</v>
      </c>
      <c r="D2056" s="16" t="str">
        <f>IF(Data!F846="failed",Data!A846,"")</f>
        <v/>
      </c>
      <c r="E2056" s="16" t="str">
        <f>IF(Data!F846="failed",Data!N846,"")</f>
        <v/>
      </c>
    </row>
    <row r="2057" spans="1:5" x14ac:dyDescent="0.25">
      <c r="A2057" s="16">
        <f>IF(Data!F3672="successful",Data!A3672,"")</f>
        <v>3670</v>
      </c>
      <c r="B2057" s="16">
        <f>IF(Data!F3672="successful",Data!N3672,"")</f>
        <v>12</v>
      </c>
      <c r="D2057" s="16" t="str">
        <f>IF(Data!F847="failed",Data!A847,"")</f>
        <v/>
      </c>
      <c r="E2057" s="16" t="str">
        <f>IF(Data!F847="failed",Data!N847,"")</f>
        <v/>
      </c>
    </row>
    <row r="2058" spans="1:5" x14ac:dyDescent="0.25">
      <c r="A2058" s="16">
        <f>IF(Data!F3673="successful",Data!A3673,"")</f>
        <v>3671</v>
      </c>
      <c r="B2058" s="16">
        <f>IF(Data!F3673="successful",Data!N3673,"")</f>
        <v>40</v>
      </c>
      <c r="D2058" s="16" t="str">
        <f>IF(Data!F848="failed",Data!A848,"")</f>
        <v/>
      </c>
      <c r="E2058" s="16" t="str">
        <f>IF(Data!F848="failed",Data!N848,"")</f>
        <v/>
      </c>
    </row>
    <row r="2059" spans="1:5" x14ac:dyDescent="0.25">
      <c r="A2059" s="16">
        <f>IF(Data!F3674="successful",Data!A3674,"")</f>
        <v>3672</v>
      </c>
      <c r="B2059" s="16">
        <f>IF(Data!F3674="successful",Data!N3674,"")</f>
        <v>57</v>
      </c>
      <c r="D2059" s="16" t="str">
        <f>IF(Data!F849="failed",Data!A849,"")</f>
        <v/>
      </c>
      <c r="E2059" s="16" t="str">
        <f>IF(Data!F849="failed",Data!N849,"")</f>
        <v/>
      </c>
    </row>
    <row r="2060" spans="1:5" x14ac:dyDescent="0.25">
      <c r="A2060" s="16">
        <f>IF(Data!F3675="successful",Data!A3675,"")</f>
        <v>3673</v>
      </c>
      <c r="B2060" s="16">
        <f>IF(Data!F3675="successful",Data!N3675,"")</f>
        <v>114</v>
      </c>
      <c r="D2060" s="16" t="str">
        <f>IF(Data!F850="failed",Data!A850,"")</f>
        <v/>
      </c>
      <c r="E2060" s="16" t="str">
        <f>IF(Data!F850="failed",Data!N850,"")</f>
        <v/>
      </c>
    </row>
    <row r="2061" spans="1:5" x14ac:dyDescent="0.25">
      <c r="A2061" s="16">
        <f>IF(Data!F3676="successful",Data!A3676,"")</f>
        <v>3674</v>
      </c>
      <c r="B2061" s="16">
        <f>IF(Data!F3676="successful",Data!N3676,"")</f>
        <v>31</v>
      </c>
      <c r="D2061" s="16" t="str">
        <f>IF(Data!F851="failed",Data!A851,"")</f>
        <v/>
      </c>
      <c r="E2061" s="16" t="str">
        <f>IF(Data!F851="failed",Data!N851,"")</f>
        <v/>
      </c>
    </row>
    <row r="2062" spans="1:5" x14ac:dyDescent="0.25">
      <c r="A2062" s="16">
        <f>IF(Data!F3677="successful",Data!A3677,"")</f>
        <v>3675</v>
      </c>
      <c r="B2062" s="16">
        <f>IF(Data!F3677="successful",Data!N3677,"")</f>
        <v>3</v>
      </c>
      <c r="D2062" s="16" t="str">
        <f>IF(Data!F852="failed",Data!A852,"")</f>
        <v/>
      </c>
      <c r="E2062" s="16" t="str">
        <f>IF(Data!F852="failed",Data!N852,"")</f>
        <v/>
      </c>
    </row>
    <row r="2063" spans="1:5" x14ac:dyDescent="0.25">
      <c r="A2063" s="16">
        <f>IF(Data!F3678="successful",Data!A3678,"")</f>
        <v>3676</v>
      </c>
      <c r="B2063" s="16">
        <f>IF(Data!F3678="successful",Data!N3678,"")</f>
        <v>16</v>
      </c>
      <c r="D2063" s="16" t="str">
        <f>IF(Data!F853="failed",Data!A853,"")</f>
        <v/>
      </c>
      <c r="E2063" s="16" t="str">
        <f>IF(Data!F853="failed",Data!N853,"")</f>
        <v/>
      </c>
    </row>
    <row r="2064" spans="1:5" x14ac:dyDescent="0.25">
      <c r="A2064" s="16">
        <f>IF(Data!F3679="successful",Data!A3679,"")</f>
        <v>3677</v>
      </c>
      <c r="B2064" s="16">
        <f>IF(Data!F3679="successful",Data!N3679,"")</f>
        <v>199</v>
      </c>
      <c r="D2064" s="16" t="str">
        <f>IF(Data!F854="failed",Data!A854,"")</f>
        <v/>
      </c>
      <c r="E2064" s="16" t="str">
        <f>IF(Data!F854="failed",Data!N854,"")</f>
        <v/>
      </c>
    </row>
    <row r="2065" spans="1:5" x14ac:dyDescent="0.25">
      <c r="A2065" s="16">
        <f>IF(Data!F3680="successful",Data!A3680,"")</f>
        <v>3678</v>
      </c>
      <c r="B2065" s="16">
        <f>IF(Data!F3680="successful",Data!N3680,"")</f>
        <v>31</v>
      </c>
      <c r="D2065" s="16" t="str">
        <f>IF(Data!F855="failed",Data!A855,"")</f>
        <v/>
      </c>
      <c r="E2065" s="16" t="str">
        <f>IF(Data!F855="failed",Data!N855,"")</f>
        <v/>
      </c>
    </row>
    <row r="2066" spans="1:5" x14ac:dyDescent="0.25">
      <c r="A2066" s="16">
        <f>IF(Data!F3681="successful",Data!A3681,"")</f>
        <v>3679</v>
      </c>
      <c r="B2066" s="16">
        <f>IF(Data!F3681="successful",Data!N3681,"")</f>
        <v>30</v>
      </c>
      <c r="D2066" s="16" t="str">
        <f>IF(Data!F856="failed",Data!A856,"")</f>
        <v/>
      </c>
      <c r="E2066" s="16" t="str">
        <f>IF(Data!F856="failed",Data!N856,"")</f>
        <v/>
      </c>
    </row>
    <row r="2067" spans="1:5" x14ac:dyDescent="0.25">
      <c r="A2067" s="16">
        <f>IF(Data!F3682="successful",Data!A3682,"")</f>
        <v>3680</v>
      </c>
      <c r="B2067" s="16">
        <f>IF(Data!F3682="successful",Data!N3682,"")</f>
        <v>34</v>
      </c>
      <c r="D2067" s="16" t="str">
        <f>IF(Data!F857="failed",Data!A857,"")</f>
        <v/>
      </c>
      <c r="E2067" s="16" t="str">
        <f>IF(Data!F857="failed",Data!N857,"")</f>
        <v/>
      </c>
    </row>
    <row r="2068" spans="1:5" x14ac:dyDescent="0.25">
      <c r="A2068" s="16">
        <f>IF(Data!F3683="successful",Data!A3683,"")</f>
        <v>3681</v>
      </c>
      <c r="B2068" s="16">
        <f>IF(Data!F3683="successful",Data!N3683,"")</f>
        <v>18</v>
      </c>
      <c r="D2068" s="16" t="str">
        <f>IF(Data!F858="failed",Data!A858,"")</f>
        <v/>
      </c>
      <c r="E2068" s="16" t="str">
        <f>IF(Data!F858="failed",Data!N858,"")</f>
        <v/>
      </c>
    </row>
    <row r="2069" spans="1:5" x14ac:dyDescent="0.25">
      <c r="A2069" s="16">
        <f>IF(Data!F3684="successful",Data!A3684,"")</f>
        <v>3682</v>
      </c>
      <c r="B2069" s="16">
        <f>IF(Data!F3684="successful",Data!N3684,"")</f>
        <v>67</v>
      </c>
      <c r="D2069" s="16" t="str">
        <f>IF(Data!F859="failed",Data!A859,"")</f>
        <v/>
      </c>
      <c r="E2069" s="16" t="str">
        <f>IF(Data!F859="failed",Data!N859,"")</f>
        <v/>
      </c>
    </row>
    <row r="2070" spans="1:5" x14ac:dyDescent="0.25">
      <c r="A2070" s="16">
        <f>IF(Data!F3685="successful",Data!A3685,"")</f>
        <v>3683</v>
      </c>
      <c r="B2070" s="16">
        <f>IF(Data!F3685="successful",Data!N3685,"")</f>
        <v>66</v>
      </c>
      <c r="D2070" s="16" t="str">
        <f>IF(Data!F860="failed",Data!A860,"")</f>
        <v/>
      </c>
      <c r="E2070" s="16" t="str">
        <f>IF(Data!F860="failed",Data!N860,"")</f>
        <v/>
      </c>
    </row>
    <row r="2071" spans="1:5" x14ac:dyDescent="0.25">
      <c r="A2071" s="16">
        <f>IF(Data!F3686="successful",Data!A3686,"")</f>
        <v>3684</v>
      </c>
      <c r="B2071" s="16">
        <f>IF(Data!F3686="successful",Data!N3686,"")</f>
        <v>23</v>
      </c>
      <c r="D2071" s="16" t="str">
        <f>IF(Data!F861="failed",Data!A861,"")</f>
        <v/>
      </c>
      <c r="E2071" s="16" t="str">
        <f>IF(Data!F861="failed",Data!N861,"")</f>
        <v/>
      </c>
    </row>
    <row r="2072" spans="1:5" x14ac:dyDescent="0.25">
      <c r="A2072" s="16">
        <f>IF(Data!F3687="successful",Data!A3687,"")</f>
        <v>3685</v>
      </c>
      <c r="B2072" s="16">
        <f>IF(Data!F3687="successful",Data!N3687,"")</f>
        <v>126</v>
      </c>
      <c r="D2072" s="16" t="str">
        <f>IF(Data!F1002="failed",Data!A1002,"")</f>
        <v/>
      </c>
      <c r="E2072" s="16" t="str">
        <f>IF(Data!F1002="failed",Data!N1002,"")</f>
        <v/>
      </c>
    </row>
    <row r="2073" spans="1:5" x14ac:dyDescent="0.25">
      <c r="A2073" s="16">
        <f>IF(Data!F3688="successful",Data!A3688,"")</f>
        <v>3686</v>
      </c>
      <c r="B2073" s="16">
        <f>IF(Data!F3688="successful",Data!N3688,"")</f>
        <v>6</v>
      </c>
      <c r="D2073" s="16" t="str">
        <f>IF(Data!F1003="failed",Data!A1003,"")</f>
        <v/>
      </c>
      <c r="E2073" s="16" t="str">
        <f>IF(Data!F1003="failed",Data!N1003,"")</f>
        <v/>
      </c>
    </row>
    <row r="2074" spans="1:5" x14ac:dyDescent="0.25">
      <c r="A2074" s="16">
        <f>IF(Data!F3689="successful",Data!A3689,"")</f>
        <v>3687</v>
      </c>
      <c r="B2074" s="16">
        <f>IF(Data!F3689="successful",Data!N3689,"")</f>
        <v>25</v>
      </c>
      <c r="D2074" s="16" t="str">
        <f>IF(Data!F1004="failed",Data!A1004,"")</f>
        <v/>
      </c>
      <c r="E2074" s="16" t="str">
        <f>IF(Data!F1004="failed",Data!N1004,"")</f>
        <v/>
      </c>
    </row>
    <row r="2075" spans="1:5" x14ac:dyDescent="0.25">
      <c r="A2075" s="16">
        <f>IF(Data!F3690="successful",Data!A3690,"")</f>
        <v>3688</v>
      </c>
      <c r="B2075" s="16">
        <f>IF(Data!F3690="successful",Data!N3690,"")</f>
        <v>39</v>
      </c>
      <c r="D2075" s="16" t="str">
        <f>IF(Data!F1005="failed",Data!A1005,"")</f>
        <v/>
      </c>
      <c r="E2075" s="16" t="str">
        <f>IF(Data!F1005="failed",Data!N1005,"")</f>
        <v/>
      </c>
    </row>
    <row r="2076" spans="1:5" x14ac:dyDescent="0.25">
      <c r="A2076" s="16">
        <f>IF(Data!F3691="successful",Data!A3691,"")</f>
        <v>3689</v>
      </c>
      <c r="B2076" s="16">
        <f>IF(Data!F3691="successful",Data!N3691,"")</f>
        <v>62</v>
      </c>
      <c r="D2076" s="16" t="str">
        <f>IF(Data!F1006="failed",Data!A1006,"")</f>
        <v/>
      </c>
      <c r="E2076" s="16" t="str">
        <f>IF(Data!F1006="failed",Data!N1006,"")</f>
        <v/>
      </c>
    </row>
    <row r="2077" spans="1:5" x14ac:dyDescent="0.25">
      <c r="A2077" s="16">
        <f>IF(Data!F3692="successful",Data!A3692,"")</f>
        <v>3690</v>
      </c>
      <c r="B2077" s="16">
        <f>IF(Data!F3692="successful",Data!N3692,"")</f>
        <v>31</v>
      </c>
      <c r="D2077" s="16" t="str">
        <f>IF(Data!F1007="failed",Data!A1007,"")</f>
        <v/>
      </c>
      <c r="E2077" s="16" t="str">
        <f>IF(Data!F1007="failed",Data!N1007,"")</f>
        <v/>
      </c>
    </row>
    <row r="2078" spans="1:5" x14ac:dyDescent="0.25">
      <c r="A2078" s="16">
        <f>IF(Data!F3693="successful",Data!A3693,"")</f>
        <v>3691</v>
      </c>
      <c r="B2078" s="16">
        <f>IF(Data!F3693="successful",Data!N3693,"")</f>
        <v>274</v>
      </c>
      <c r="D2078" s="16" t="str">
        <f>IF(Data!F1008="failed",Data!A1008,"")</f>
        <v/>
      </c>
      <c r="E2078" s="16" t="str">
        <f>IF(Data!F1008="failed",Data!N1008,"")</f>
        <v/>
      </c>
    </row>
    <row r="2079" spans="1:5" x14ac:dyDescent="0.25">
      <c r="A2079" s="16">
        <f>IF(Data!F3694="successful",Data!A3694,"")</f>
        <v>3692</v>
      </c>
      <c r="B2079" s="16">
        <f>IF(Data!F3694="successful",Data!N3694,"")</f>
        <v>17</v>
      </c>
      <c r="D2079" s="16" t="str">
        <f>IF(Data!F1009="failed",Data!A1009,"")</f>
        <v/>
      </c>
      <c r="E2079" s="16" t="str">
        <f>IF(Data!F1009="failed",Data!N1009,"")</f>
        <v/>
      </c>
    </row>
    <row r="2080" spans="1:5" x14ac:dyDescent="0.25">
      <c r="A2080" s="16">
        <f>IF(Data!F3695="successful",Data!A3695,"")</f>
        <v>3693</v>
      </c>
      <c r="B2080" s="16">
        <f>IF(Data!F3695="successful",Data!N3695,"")</f>
        <v>14</v>
      </c>
      <c r="D2080" s="16" t="str">
        <f>IF(Data!F1010="failed",Data!A1010,"")</f>
        <v/>
      </c>
      <c r="E2080" s="16" t="str">
        <f>IF(Data!F1010="failed",Data!N1010,"")</f>
        <v/>
      </c>
    </row>
    <row r="2081" spans="1:5" x14ac:dyDescent="0.25">
      <c r="A2081" s="16">
        <f>IF(Data!F3696="successful",Data!A3696,"")</f>
        <v>3694</v>
      </c>
      <c r="B2081" s="16">
        <f>IF(Data!F3696="successful",Data!N3696,"")</f>
        <v>60</v>
      </c>
      <c r="D2081" s="16" t="str">
        <f>IF(Data!F1011="failed",Data!A1011,"")</f>
        <v/>
      </c>
      <c r="E2081" s="16" t="str">
        <f>IF(Data!F1011="failed",Data!N1011,"")</f>
        <v/>
      </c>
    </row>
    <row r="2082" spans="1:5" x14ac:dyDescent="0.25">
      <c r="A2082" s="16">
        <f>IF(Data!F3697="successful",Data!A3697,"")</f>
        <v>3695</v>
      </c>
      <c r="B2082" s="16">
        <f>IF(Data!F3697="successful",Data!N3697,"")</f>
        <v>33</v>
      </c>
      <c r="D2082" s="16" t="str">
        <f>IF(Data!F1012="failed",Data!A1012,"")</f>
        <v/>
      </c>
      <c r="E2082" s="16" t="str">
        <f>IF(Data!F1012="failed",Data!N1012,"")</f>
        <v/>
      </c>
    </row>
    <row r="2083" spans="1:5" x14ac:dyDescent="0.25">
      <c r="A2083" s="16">
        <f>IF(Data!F3698="successful",Data!A3698,"")</f>
        <v>3696</v>
      </c>
      <c r="B2083" s="16">
        <f>IF(Data!F3698="successful",Data!N3698,"")</f>
        <v>78</v>
      </c>
      <c r="D2083" s="16" t="str">
        <f>IF(Data!F1013="failed",Data!A1013,"")</f>
        <v/>
      </c>
      <c r="E2083" s="16" t="str">
        <f>IF(Data!F1013="failed",Data!N1013,"")</f>
        <v/>
      </c>
    </row>
    <row r="2084" spans="1:5" x14ac:dyDescent="0.25">
      <c r="A2084" s="16">
        <f>IF(Data!F3699="successful",Data!A3699,"")</f>
        <v>3697</v>
      </c>
      <c r="B2084" s="16">
        <f>IF(Data!F3699="successful",Data!N3699,"")</f>
        <v>30</v>
      </c>
      <c r="D2084" s="16" t="str">
        <f>IF(Data!F1014="failed",Data!A1014,"")</f>
        <v/>
      </c>
      <c r="E2084" s="16" t="str">
        <f>IF(Data!F1014="failed",Data!N1014,"")</f>
        <v/>
      </c>
    </row>
    <row r="2085" spans="1:5" x14ac:dyDescent="0.25">
      <c r="A2085" s="16">
        <f>IF(Data!F3700="successful",Data!A3700,"")</f>
        <v>3698</v>
      </c>
      <c r="B2085" s="16">
        <f>IF(Data!F3700="successful",Data!N3700,"")</f>
        <v>136</v>
      </c>
      <c r="D2085" s="16" t="str">
        <f>IF(Data!F1015="failed",Data!A1015,"")</f>
        <v/>
      </c>
      <c r="E2085" s="16" t="str">
        <f>IF(Data!F1015="failed",Data!N1015,"")</f>
        <v/>
      </c>
    </row>
    <row r="2086" spans="1:5" x14ac:dyDescent="0.25">
      <c r="A2086" s="16">
        <f>IF(Data!F3701="successful",Data!A3701,"")</f>
        <v>3699</v>
      </c>
      <c r="B2086" s="16">
        <f>IF(Data!F3701="successful",Data!N3701,"")</f>
        <v>40</v>
      </c>
      <c r="D2086" s="16" t="str">
        <f>IF(Data!F1016="failed",Data!A1016,"")</f>
        <v/>
      </c>
      <c r="E2086" s="16" t="str">
        <f>IF(Data!F1016="failed",Data!N1016,"")</f>
        <v/>
      </c>
    </row>
    <row r="2087" spans="1:5" x14ac:dyDescent="0.25">
      <c r="A2087" s="16">
        <f>IF(Data!F3702="successful",Data!A3702,"")</f>
        <v>3700</v>
      </c>
      <c r="B2087" s="16">
        <f>IF(Data!F3702="successful",Data!N3702,"")</f>
        <v>18</v>
      </c>
      <c r="D2087" s="16" t="str">
        <f>IF(Data!F1017="failed",Data!A1017,"")</f>
        <v/>
      </c>
      <c r="E2087" s="16" t="str">
        <f>IF(Data!F1017="failed",Data!N1017,"")</f>
        <v/>
      </c>
    </row>
    <row r="2088" spans="1:5" x14ac:dyDescent="0.25">
      <c r="A2088" s="16">
        <f>IF(Data!F3703="successful",Data!A3703,"")</f>
        <v>3701</v>
      </c>
      <c r="B2088" s="16">
        <f>IF(Data!F3703="successful",Data!N3703,"")</f>
        <v>39</v>
      </c>
      <c r="D2088" s="16" t="str">
        <f>IF(Data!F1018="failed",Data!A1018,"")</f>
        <v/>
      </c>
      <c r="E2088" s="16" t="str">
        <f>IF(Data!F1018="failed",Data!N1018,"")</f>
        <v/>
      </c>
    </row>
    <row r="2089" spans="1:5" x14ac:dyDescent="0.25">
      <c r="A2089" s="16">
        <f>IF(Data!F3704="successful",Data!A3704,"")</f>
        <v>3702</v>
      </c>
      <c r="B2089" s="16">
        <f>IF(Data!F3704="successful",Data!N3704,"")</f>
        <v>21</v>
      </c>
      <c r="D2089" s="16" t="str">
        <f>IF(Data!F1019="failed",Data!A1019,"")</f>
        <v/>
      </c>
      <c r="E2089" s="16" t="str">
        <f>IF(Data!F1019="failed",Data!N1019,"")</f>
        <v/>
      </c>
    </row>
    <row r="2090" spans="1:5" x14ac:dyDescent="0.25">
      <c r="A2090" s="16">
        <f>IF(Data!F3705="successful",Data!A3705,"")</f>
        <v>3703</v>
      </c>
      <c r="B2090" s="16">
        <f>IF(Data!F3705="successful",Data!N3705,"")</f>
        <v>30</v>
      </c>
      <c r="D2090" s="16" t="str">
        <f>IF(Data!F1020="failed",Data!A1020,"")</f>
        <v/>
      </c>
      <c r="E2090" s="16" t="str">
        <f>IF(Data!F1020="failed",Data!N1020,"")</f>
        <v/>
      </c>
    </row>
    <row r="2091" spans="1:5" x14ac:dyDescent="0.25">
      <c r="A2091" s="16">
        <f>IF(Data!F3706="successful",Data!A3706,"")</f>
        <v>3704</v>
      </c>
      <c r="B2091" s="16">
        <f>IF(Data!F3706="successful",Data!N3706,"")</f>
        <v>27</v>
      </c>
      <c r="D2091" s="16" t="str">
        <f>IF(Data!F1021="failed",Data!A1021,"")</f>
        <v/>
      </c>
      <c r="E2091" s="16" t="str">
        <f>IF(Data!F1021="failed",Data!N1021,"")</f>
        <v/>
      </c>
    </row>
    <row r="2092" spans="1:5" x14ac:dyDescent="0.25">
      <c r="A2092" s="16">
        <f>IF(Data!F3707="successful",Data!A3707,"")</f>
        <v>3705</v>
      </c>
      <c r="B2092" s="16">
        <f>IF(Data!F3707="successful",Data!N3707,"")</f>
        <v>35</v>
      </c>
      <c r="D2092" s="16" t="str">
        <f>IF(Data!F1022="failed",Data!A1022,"")</f>
        <v/>
      </c>
      <c r="E2092" s="16" t="str">
        <f>IF(Data!F1022="failed",Data!N1022,"")</f>
        <v/>
      </c>
    </row>
    <row r="2093" spans="1:5" x14ac:dyDescent="0.25">
      <c r="A2093" s="16">
        <f>IF(Data!F3708="successful",Data!A3708,"")</f>
        <v>3706</v>
      </c>
      <c r="B2093" s="16">
        <f>IF(Data!F3708="successful",Data!N3708,"")</f>
        <v>13</v>
      </c>
      <c r="D2093" s="16" t="str">
        <f>IF(Data!F1023="failed",Data!A1023,"")</f>
        <v/>
      </c>
      <c r="E2093" s="16" t="str">
        <f>IF(Data!F1023="failed",Data!N1023,"")</f>
        <v/>
      </c>
    </row>
    <row r="2094" spans="1:5" x14ac:dyDescent="0.25">
      <c r="A2094" s="16">
        <f>IF(Data!F3709="successful",Data!A3709,"")</f>
        <v>3707</v>
      </c>
      <c r="B2094" s="16">
        <f>IF(Data!F3709="successful",Data!N3709,"")</f>
        <v>23</v>
      </c>
      <c r="D2094" s="16" t="str">
        <f>IF(Data!F1024="failed",Data!A1024,"")</f>
        <v/>
      </c>
      <c r="E2094" s="16" t="str">
        <f>IF(Data!F1024="failed",Data!N1024,"")</f>
        <v/>
      </c>
    </row>
    <row r="2095" spans="1:5" x14ac:dyDescent="0.25">
      <c r="A2095" s="16">
        <f>IF(Data!F3710="successful",Data!A3710,"")</f>
        <v>3708</v>
      </c>
      <c r="B2095" s="16">
        <f>IF(Data!F3710="successful",Data!N3710,"")</f>
        <v>39</v>
      </c>
      <c r="D2095" s="16" t="str">
        <f>IF(Data!F1025="failed",Data!A1025,"")</f>
        <v/>
      </c>
      <c r="E2095" s="16" t="str">
        <f>IF(Data!F1025="failed",Data!N1025,"")</f>
        <v/>
      </c>
    </row>
    <row r="2096" spans="1:5" x14ac:dyDescent="0.25">
      <c r="A2096" s="16">
        <f>IF(Data!F3711="successful",Data!A3711,"")</f>
        <v>3709</v>
      </c>
      <c r="B2096" s="16">
        <f>IF(Data!F3711="successful",Data!N3711,"")</f>
        <v>35</v>
      </c>
      <c r="D2096" s="16" t="str">
        <f>IF(Data!F1026="failed",Data!A1026,"")</f>
        <v/>
      </c>
      <c r="E2096" s="16" t="str">
        <f>IF(Data!F1026="failed",Data!N1026,"")</f>
        <v/>
      </c>
    </row>
    <row r="2097" spans="1:5" x14ac:dyDescent="0.25">
      <c r="A2097" s="16">
        <f>IF(Data!F3712="successful",Data!A3712,"")</f>
        <v>3710</v>
      </c>
      <c r="B2097" s="16">
        <f>IF(Data!F3712="successful",Data!N3712,"")</f>
        <v>27</v>
      </c>
      <c r="D2097" s="16" t="str">
        <f>IF(Data!F1027="failed",Data!A1027,"")</f>
        <v/>
      </c>
      <c r="E2097" s="16" t="str">
        <f>IF(Data!F1027="failed",Data!N1027,"")</f>
        <v/>
      </c>
    </row>
    <row r="2098" spans="1:5" x14ac:dyDescent="0.25">
      <c r="A2098" s="16">
        <f>IF(Data!F3713="successful",Data!A3713,"")</f>
        <v>3711</v>
      </c>
      <c r="B2098" s="16">
        <f>IF(Data!F3713="successful",Data!N3713,"")</f>
        <v>21</v>
      </c>
      <c r="D2098" s="16" t="str">
        <f>IF(Data!F1028="failed",Data!A1028,"")</f>
        <v/>
      </c>
      <c r="E2098" s="16" t="str">
        <f>IF(Data!F1028="failed",Data!N1028,"")</f>
        <v/>
      </c>
    </row>
    <row r="2099" spans="1:5" x14ac:dyDescent="0.25">
      <c r="A2099" s="16">
        <f>IF(Data!F3714="successful",Data!A3714,"")</f>
        <v>3712</v>
      </c>
      <c r="B2099" s="16">
        <f>IF(Data!F3714="successful",Data!N3714,"")</f>
        <v>104</v>
      </c>
      <c r="D2099" s="16" t="str">
        <f>IF(Data!F1029="failed",Data!A1029,"")</f>
        <v/>
      </c>
      <c r="E2099" s="16" t="str">
        <f>IF(Data!F1029="failed",Data!N1029,"")</f>
        <v/>
      </c>
    </row>
    <row r="2100" spans="1:5" x14ac:dyDescent="0.25">
      <c r="A2100" s="16">
        <f>IF(Data!F3715="successful",Data!A3715,"")</f>
        <v>3713</v>
      </c>
      <c r="B2100" s="16">
        <f>IF(Data!F3715="successful",Data!N3715,"")</f>
        <v>19</v>
      </c>
      <c r="D2100" s="16" t="str">
        <f>IF(Data!F1030="failed",Data!A1030,"")</f>
        <v/>
      </c>
      <c r="E2100" s="16" t="str">
        <f>IF(Data!F1030="failed",Data!N1030,"")</f>
        <v/>
      </c>
    </row>
    <row r="2101" spans="1:5" x14ac:dyDescent="0.25">
      <c r="A2101" s="16">
        <f>IF(Data!F3716="successful",Data!A3716,"")</f>
        <v>3714</v>
      </c>
      <c r="B2101" s="16">
        <f>IF(Data!F3716="successful",Data!N3716,"")</f>
        <v>97</v>
      </c>
      <c r="D2101" s="16" t="str">
        <f>IF(Data!F1031="failed",Data!A1031,"")</f>
        <v/>
      </c>
      <c r="E2101" s="16" t="str">
        <f>IF(Data!F1031="failed",Data!N1031,"")</f>
        <v/>
      </c>
    </row>
    <row r="2102" spans="1:5" x14ac:dyDescent="0.25">
      <c r="A2102" s="16">
        <f>IF(Data!F3717="successful",Data!A3717,"")</f>
        <v>3715</v>
      </c>
      <c r="B2102" s="16">
        <f>IF(Data!F3717="successful",Data!N3717,"")</f>
        <v>27</v>
      </c>
      <c r="D2102" s="16" t="str">
        <f>IF(Data!F1032="failed",Data!A1032,"")</f>
        <v/>
      </c>
      <c r="E2102" s="16" t="str">
        <f>IF(Data!F1032="failed",Data!N1032,"")</f>
        <v/>
      </c>
    </row>
    <row r="2103" spans="1:5" x14ac:dyDescent="0.25">
      <c r="A2103" s="16">
        <f>IF(Data!F3718="successful",Data!A3718,"")</f>
        <v>3716</v>
      </c>
      <c r="B2103" s="16">
        <f>IF(Data!F3718="successful",Data!N3718,"")</f>
        <v>24</v>
      </c>
      <c r="D2103" s="16" t="str">
        <f>IF(Data!F1033="failed",Data!A1033,"")</f>
        <v/>
      </c>
      <c r="E2103" s="16" t="str">
        <f>IF(Data!F1033="failed",Data!N1033,"")</f>
        <v/>
      </c>
    </row>
    <row r="2104" spans="1:5" x14ac:dyDescent="0.25">
      <c r="A2104" s="16">
        <f>IF(Data!F3719="successful",Data!A3719,"")</f>
        <v>3717</v>
      </c>
      <c r="B2104" s="16">
        <f>IF(Data!F3719="successful",Data!N3719,"")</f>
        <v>13</v>
      </c>
      <c r="D2104" s="16" t="str">
        <f>IF(Data!F1034="failed",Data!A1034,"")</f>
        <v/>
      </c>
      <c r="E2104" s="16" t="str">
        <f>IF(Data!F1034="failed",Data!N1034,"")</f>
        <v/>
      </c>
    </row>
    <row r="2105" spans="1:5" x14ac:dyDescent="0.25">
      <c r="A2105" s="16">
        <f>IF(Data!F3720="successful",Data!A3720,"")</f>
        <v>3718</v>
      </c>
      <c r="B2105" s="16">
        <f>IF(Data!F3720="successful",Data!N3720,"")</f>
        <v>46</v>
      </c>
      <c r="D2105" s="16" t="str">
        <f>IF(Data!F1035="failed",Data!A1035,"")</f>
        <v/>
      </c>
      <c r="E2105" s="16" t="str">
        <f>IF(Data!F1035="failed",Data!N1035,"")</f>
        <v/>
      </c>
    </row>
    <row r="2106" spans="1:5" x14ac:dyDescent="0.25">
      <c r="A2106" s="16">
        <f>IF(Data!F3721="successful",Data!A3721,"")</f>
        <v>3719</v>
      </c>
      <c r="B2106" s="16">
        <f>IF(Data!F3721="successful",Data!N3721,"")</f>
        <v>4</v>
      </c>
      <c r="D2106" s="16" t="str">
        <f>IF(Data!F1036="failed",Data!A1036,"")</f>
        <v/>
      </c>
      <c r="E2106" s="16" t="str">
        <f>IF(Data!F1036="failed",Data!N1036,"")</f>
        <v/>
      </c>
    </row>
    <row r="2107" spans="1:5" x14ac:dyDescent="0.25">
      <c r="A2107" s="16">
        <f>IF(Data!F3722="successful",Data!A3722,"")</f>
        <v>3720</v>
      </c>
      <c r="B2107" s="16">
        <f>IF(Data!F3722="successful",Data!N3722,"")</f>
        <v>40</v>
      </c>
      <c r="D2107" s="16" t="str">
        <f>IF(Data!F1037="failed",Data!A1037,"")</f>
        <v/>
      </c>
      <c r="E2107" s="16" t="str">
        <f>IF(Data!F1037="failed",Data!N1037,"")</f>
        <v/>
      </c>
    </row>
    <row r="2108" spans="1:5" x14ac:dyDescent="0.25">
      <c r="A2108" s="16">
        <f>IF(Data!F3723="successful",Data!A3723,"")</f>
        <v>3721</v>
      </c>
      <c r="B2108" s="16">
        <f>IF(Data!F3723="successful",Data!N3723,"")</f>
        <v>44</v>
      </c>
      <c r="D2108" s="16" t="str">
        <f>IF(Data!F1038="failed",Data!A1038,"")</f>
        <v/>
      </c>
      <c r="E2108" s="16" t="str">
        <f>IF(Data!F1038="failed",Data!N1038,"")</f>
        <v/>
      </c>
    </row>
    <row r="2109" spans="1:5" x14ac:dyDescent="0.25">
      <c r="A2109" s="16">
        <f>IF(Data!F3724="successful",Data!A3724,"")</f>
        <v>3722</v>
      </c>
      <c r="B2109" s="16">
        <f>IF(Data!F3724="successful",Data!N3724,"")</f>
        <v>35</v>
      </c>
      <c r="D2109" s="16" t="str">
        <f>IF(Data!F1039="failed",Data!A1039,"")</f>
        <v/>
      </c>
      <c r="E2109" s="16" t="str">
        <f>IF(Data!F1039="failed",Data!N1039,"")</f>
        <v/>
      </c>
    </row>
    <row r="2110" spans="1:5" x14ac:dyDescent="0.25">
      <c r="A2110" s="16">
        <f>IF(Data!F3725="successful",Data!A3725,"")</f>
        <v>3723</v>
      </c>
      <c r="B2110" s="16">
        <f>IF(Data!F3725="successful",Data!N3725,"")</f>
        <v>63</v>
      </c>
      <c r="D2110" s="16" t="str">
        <f>IF(Data!F1040="failed",Data!A1040,"")</f>
        <v/>
      </c>
      <c r="E2110" s="16" t="str">
        <f>IF(Data!F1040="failed",Data!N1040,"")</f>
        <v/>
      </c>
    </row>
    <row r="2111" spans="1:5" x14ac:dyDescent="0.25">
      <c r="A2111" s="16">
        <f>IF(Data!F3726="successful",Data!A3726,"")</f>
        <v>3724</v>
      </c>
      <c r="B2111" s="16">
        <f>IF(Data!F3726="successful",Data!N3726,"")</f>
        <v>89</v>
      </c>
      <c r="D2111" s="16" t="str">
        <f>IF(Data!F1041="failed",Data!A1041,"")</f>
        <v/>
      </c>
      <c r="E2111" s="16" t="str">
        <f>IF(Data!F1041="failed",Data!N1041,"")</f>
        <v/>
      </c>
    </row>
    <row r="2112" spans="1:5" x14ac:dyDescent="0.25">
      <c r="A2112" s="16">
        <f>IF(Data!F3727="successful",Data!A3727,"")</f>
        <v>3725</v>
      </c>
      <c r="B2112" s="16">
        <f>IF(Data!F3727="successful",Data!N3727,"")</f>
        <v>15</v>
      </c>
      <c r="D2112" s="16" t="str">
        <f>IF(Data!F1042="failed",Data!A1042,"")</f>
        <v/>
      </c>
      <c r="E2112" s="16" t="str">
        <f>IF(Data!F1042="failed",Data!N1042,"")</f>
        <v/>
      </c>
    </row>
    <row r="2113" spans="1:5" x14ac:dyDescent="0.25">
      <c r="A2113" s="16">
        <f>IF(Data!F3728="successful",Data!A3728,"")</f>
        <v>3726</v>
      </c>
      <c r="B2113" s="16">
        <f>IF(Data!F3728="successful",Data!N3728,"")</f>
        <v>46</v>
      </c>
      <c r="D2113" s="16" t="str">
        <f>IF(Data!F1043="failed",Data!A1043,"")</f>
        <v/>
      </c>
      <c r="E2113" s="16" t="str">
        <f>IF(Data!F1043="failed",Data!N1043,"")</f>
        <v/>
      </c>
    </row>
    <row r="2114" spans="1:5" x14ac:dyDescent="0.25">
      <c r="A2114" s="16">
        <f>IF(Data!F3729="successful",Data!A3729,"")</f>
        <v>3727</v>
      </c>
      <c r="B2114" s="16">
        <f>IF(Data!F3729="successful",Data!N3729,"")</f>
        <v>33</v>
      </c>
      <c r="D2114" s="16" t="str">
        <f>IF(Data!F1044="failed",Data!A1044,"")</f>
        <v/>
      </c>
      <c r="E2114" s="16" t="str">
        <f>IF(Data!F1044="failed",Data!N1044,"")</f>
        <v/>
      </c>
    </row>
    <row r="2115" spans="1:5" x14ac:dyDescent="0.25">
      <c r="A2115" s="16">
        <f>IF(Data!F3750="successful",Data!A3750,"")</f>
        <v>3748</v>
      </c>
      <c r="B2115" s="16">
        <f>IF(Data!F3750="successful",Data!N3750,"")</f>
        <v>52</v>
      </c>
      <c r="D2115" s="16" t="str">
        <f>IF(Data!F1045="failed",Data!A1045,"")</f>
        <v/>
      </c>
      <c r="E2115" s="16" t="str">
        <f>IF(Data!F1045="failed",Data!N1045,"")</f>
        <v/>
      </c>
    </row>
    <row r="2116" spans="1:5" x14ac:dyDescent="0.25">
      <c r="A2116" s="16">
        <f>IF(Data!F3751="successful",Data!A3751,"")</f>
        <v>3749</v>
      </c>
      <c r="B2116" s="16">
        <f>IF(Data!F3751="successful",Data!N3751,"")</f>
        <v>7</v>
      </c>
      <c r="D2116" s="16" t="str">
        <f>IF(Data!F1046="failed",Data!A1046,"")</f>
        <v/>
      </c>
      <c r="E2116" s="16" t="str">
        <f>IF(Data!F1046="failed",Data!N1046,"")</f>
        <v/>
      </c>
    </row>
    <row r="2117" spans="1:5" x14ac:dyDescent="0.25">
      <c r="A2117" s="16">
        <f>IF(Data!F3752="successful",Data!A3752,"")</f>
        <v>3750</v>
      </c>
      <c r="B2117" s="16">
        <f>IF(Data!F3752="successful",Data!N3752,"")</f>
        <v>28</v>
      </c>
      <c r="D2117" s="16" t="str">
        <f>IF(Data!F1047="failed",Data!A1047,"")</f>
        <v/>
      </c>
      <c r="E2117" s="16" t="str">
        <f>IF(Data!F1047="failed",Data!N1047,"")</f>
        <v/>
      </c>
    </row>
    <row r="2118" spans="1:5" x14ac:dyDescent="0.25">
      <c r="A2118" s="16">
        <f>IF(Data!F3753="successful",Data!A3753,"")</f>
        <v>3751</v>
      </c>
      <c r="B2118" s="16">
        <f>IF(Data!F3753="successful",Data!N3753,"")</f>
        <v>11</v>
      </c>
      <c r="D2118" s="16" t="str">
        <f>IF(Data!F1048="failed",Data!A1048,"")</f>
        <v/>
      </c>
      <c r="E2118" s="16" t="str">
        <f>IF(Data!F1048="failed",Data!N1048,"")</f>
        <v/>
      </c>
    </row>
    <row r="2119" spans="1:5" x14ac:dyDescent="0.25">
      <c r="A2119" s="16">
        <f>IF(Data!F3754="successful",Data!A3754,"")</f>
        <v>3752</v>
      </c>
      <c r="B2119" s="16">
        <f>IF(Data!F3754="successful",Data!N3754,"")</f>
        <v>15</v>
      </c>
      <c r="D2119" s="16" t="str">
        <f>IF(Data!F1049="failed",Data!A1049,"")</f>
        <v/>
      </c>
      <c r="E2119" s="16" t="str">
        <f>IF(Data!F1049="failed",Data!N1049,"")</f>
        <v/>
      </c>
    </row>
    <row r="2120" spans="1:5" x14ac:dyDescent="0.25">
      <c r="A2120" s="16">
        <f>IF(Data!F3755="successful",Data!A3755,"")</f>
        <v>3753</v>
      </c>
      <c r="B2120" s="16">
        <f>IF(Data!F3755="successful",Data!N3755,"")</f>
        <v>30</v>
      </c>
      <c r="D2120" s="16" t="str">
        <f>IF(Data!F1050="failed",Data!A1050,"")</f>
        <v/>
      </c>
      <c r="E2120" s="16" t="str">
        <f>IF(Data!F1050="failed",Data!N1050,"")</f>
        <v/>
      </c>
    </row>
    <row r="2121" spans="1:5" x14ac:dyDescent="0.25">
      <c r="A2121" s="16">
        <f>IF(Data!F3756="successful",Data!A3756,"")</f>
        <v>3754</v>
      </c>
      <c r="B2121" s="16">
        <f>IF(Data!F3756="successful",Data!N3756,"")</f>
        <v>27</v>
      </c>
      <c r="D2121" s="16" t="str">
        <f>IF(Data!F1051="failed",Data!A1051,"")</f>
        <v/>
      </c>
      <c r="E2121" s="16" t="str">
        <f>IF(Data!F1051="failed",Data!N1051,"")</f>
        <v/>
      </c>
    </row>
    <row r="2122" spans="1:5" x14ac:dyDescent="0.25">
      <c r="A2122" s="16">
        <f>IF(Data!F3757="successful",Data!A3757,"")</f>
        <v>3755</v>
      </c>
      <c r="B2122" s="16">
        <f>IF(Data!F3757="successful",Data!N3757,"")</f>
        <v>28</v>
      </c>
      <c r="D2122" s="16" t="str">
        <f>IF(Data!F1052="failed",Data!A1052,"")</f>
        <v/>
      </c>
      <c r="E2122" s="16" t="str">
        <f>IF(Data!F1052="failed",Data!N1052,"")</f>
        <v/>
      </c>
    </row>
    <row r="2123" spans="1:5" x14ac:dyDescent="0.25">
      <c r="A2123" s="16">
        <f>IF(Data!F3758="successful",Data!A3758,"")</f>
        <v>3756</v>
      </c>
      <c r="B2123" s="16">
        <f>IF(Data!F3758="successful",Data!N3758,"")</f>
        <v>17</v>
      </c>
      <c r="D2123" s="16" t="str">
        <f>IF(Data!F1053="failed",Data!A1053,"")</f>
        <v/>
      </c>
      <c r="E2123" s="16" t="str">
        <f>IF(Data!F1053="failed",Data!N1053,"")</f>
        <v/>
      </c>
    </row>
    <row r="2124" spans="1:5" x14ac:dyDescent="0.25">
      <c r="A2124" s="16">
        <f>IF(Data!F3759="successful",Data!A3759,"")</f>
        <v>3757</v>
      </c>
      <c r="B2124" s="16">
        <f>IF(Data!F3759="successful",Data!N3759,"")</f>
        <v>50</v>
      </c>
      <c r="D2124" s="16" t="str">
        <f>IF(Data!F1054="failed",Data!A1054,"")</f>
        <v/>
      </c>
      <c r="E2124" s="16" t="str">
        <f>IF(Data!F1054="failed",Data!N1054,"")</f>
        <v/>
      </c>
    </row>
    <row r="2125" spans="1:5" x14ac:dyDescent="0.25">
      <c r="A2125" s="16">
        <f>IF(Data!F3760="successful",Data!A3760,"")</f>
        <v>3758</v>
      </c>
      <c r="B2125" s="16">
        <f>IF(Data!F3760="successful",Data!N3760,"")</f>
        <v>26</v>
      </c>
      <c r="D2125" s="16" t="str">
        <f>IF(Data!F1055="failed",Data!A1055,"")</f>
        <v/>
      </c>
      <c r="E2125" s="16" t="str">
        <f>IF(Data!F1055="failed",Data!N1055,"")</f>
        <v/>
      </c>
    </row>
    <row r="2126" spans="1:5" x14ac:dyDescent="0.25">
      <c r="A2126" s="16">
        <f>IF(Data!F3761="successful",Data!A3761,"")</f>
        <v>3759</v>
      </c>
      <c r="B2126" s="16">
        <f>IF(Data!F3761="successful",Data!N3761,"")</f>
        <v>88</v>
      </c>
      <c r="D2126" s="16" t="str">
        <f>IF(Data!F1056="failed",Data!A1056,"")</f>
        <v/>
      </c>
      <c r="E2126" s="16" t="str">
        <f>IF(Data!F1056="failed",Data!N1056,"")</f>
        <v/>
      </c>
    </row>
    <row r="2127" spans="1:5" x14ac:dyDescent="0.25">
      <c r="A2127" s="16">
        <f>IF(Data!F3762="successful",Data!A3762,"")</f>
        <v>3760</v>
      </c>
      <c r="B2127" s="16">
        <f>IF(Data!F3762="successful",Data!N3762,"")</f>
        <v>91</v>
      </c>
      <c r="D2127" s="16" t="str">
        <f>IF(Data!F1057="failed",Data!A1057,"")</f>
        <v/>
      </c>
      <c r="E2127" s="16" t="str">
        <f>IF(Data!F1057="failed",Data!N1057,"")</f>
        <v/>
      </c>
    </row>
    <row r="2128" spans="1:5" x14ac:dyDescent="0.25">
      <c r="A2128" s="16">
        <f>IF(Data!F3763="successful",Data!A3763,"")</f>
        <v>3761</v>
      </c>
      <c r="B2128" s="16">
        <f>IF(Data!F3763="successful",Data!N3763,"")</f>
        <v>3</v>
      </c>
      <c r="D2128" s="16" t="str">
        <f>IF(Data!F1058="failed",Data!A1058,"")</f>
        <v/>
      </c>
      <c r="E2128" s="16" t="str">
        <f>IF(Data!F1058="failed",Data!N1058,"")</f>
        <v/>
      </c>
    </row>
    <row r="2129" spans="1:5" x14ac:dyDescent="0.25">
      <c r="A2129" s="16">
        <f>IF(Data!F3764="successful",Data!A3764,"")</f>
        <v>3762</v>
      </c>
      <c r="B2129" s="16">
        <f>IF(Data!F3764="successful",Data!N3764,"")</f>
        <v>28</v>
      </c>
      <c r="D2129" s="16" t="str">
        <f>IF(Data!F1059="failed",Data!A1059,"")</f>
        <v/>
      </c>
      <c r="E2129" s="16" t="str">
        <f>IF(Data!F1059="failed",Data!N1059,"")</f>
        <v/>
      </c>
    </row>
    <row r="2130" spans="1:5" x14ac:dyDescent="0.25">
      <c r="A2130" s="16">
        <f>IF(Data!F3765="successful",Data!A3765,"")</f>
        <v>3763</v>
      </c>
      <c r="B2130" s="16">
        <f>IF(Data!F3765="successful",Data!N3765,"")</f>
        <v>77</v>
      </c>
      <c r="D2130" s="16" t="str">
        <f>IF(Data!F1060="failed",Data!A1060,"")</f>
        <v/>
      </c>
      <c r="E2130" s="16" t="str">
        <f>IF(Data!F1060="failed",Data!N1060,"")</f>
        <v/>
      </c>
    </row>
    <row r="2131" spans="1:5" x14ac:dyDescent="0.25">
      <c r="A2131" s="16">
        <f>IF(Data!F3766="successful",Data!A3766,"")</f>
        <v>3764</v>
      </c>
      <c r="B2131" s="16">
        <f>IF(Data!F3766="successful",Data!N3766,"")</f>
        <v>27</v>
      </c>
      <c r="D2131" s="16" t="str">
        <f>IF(Data!F1061="failed",Data!A1061,"")</f>
        <v/>
      </c>
      <c r="E2131" s="16" t="str">
        <f>IF(Data!F1061="failed",Data!N1061,"")</f>
        <v/>
      </c>
    </row>
    <row r="2132" spans="1:5" x14ac:dyDescent="0.25">
      <c r="A2132" s="16">
        <f>IF(Data!F3767="successful",Data!A3767,"")</f>
        <v>3765</v>
      </c>
      <c r="B2132" s="16">
        <f>IF(Data!F3767="successful",Data!N3767,"")</f>
        <v>107</v>
      </c>
      <c r="D2132" s="16" t="str">
        <f>IF(Data!F1062="failed",Data!A1062,"")</f>
        <v/>
      </c>
      <c r="E2132" s="16" t="str">
        <f>IF(Data!F1062="failed",Data!N1062,"")</f>
        <v/>
      </c>
    </row>
    <row r="2133" spans="1:5" x14ac:dyDescent="0.25">
      <c r="A2133" s="16">
        <f>IF(Data!F3768="successful",Data!A3768,"")</f>
        <v>3766</v>
      </c>
      <c r="B2133" s="16">
        <f>IF(Data!F3768="successful",Data!N3768,"")</f>
        <v>96</v>
      </c>
      <c r="D2133" s="16" t="str">
        <f>IF(Data!F1063="failed",Data!A1063,"")</f>
        <v/>
      </c>
      <c r="E2133" s="16" t="str">
        <f>IF(Data!F1063="failed",Data!N1063,"")</f>
        <v/>
      </c>
    </row>
    <row r="2134" spans="1:5" x14ac:dyDescent="0.25">
      <c r="A2134" s="16">
        <f>IF(Data!F3769="successful",Data!A3769,"")</f>
        <v>3767</v>
      </c>
      <c r="B2134" s="16">
        <f>IF(Data!F3769="successful",Data!N3769,"")</f>
        <v>56</v>
      </c>
      <c r="D2134" s="16" t="str">
        <f>IF(Data!F1064="failed",Data!A1064,"")</f>
        <v/>
      </c>
      <c r="E2134" s="16" t="str">
        <f>IF(Data!F1064="failed",Data!N1064,"")</f>
        <v/>
      </c>
    </row>
    <row r="2135" spans="1:5" x14ac:dyDescent="0.25">
      <c r="A2135" s="16">
        <f>IF(Data!F3770="successful",Data!A3770,"")</f>
        <v>3768</v>
      </c>
      <c r="B2135" s="16">
        <f>IF(Data!F3770="successful",Data!N3770,"")</f>
        <v>58</v>
      </c>
      <c r="D2135" s="16" t="str">
        <f>IF(Data!F1065="failed",Data!A1065,"")</f>
        <v/>
      </c>
      <c r="E2135" s="16" t="str">
        <f>IF(Data!F1065="failed",Data!N1065,"")</f>
        <v/>
      </c>
    </row>
    <row r="2136" spans="1:5" x14ac:dyDescent="0.25">
      <c r="A2136" s="16">
        <f>IF(Data!F3771="successful",Data!A3771,"")</f>
        <v>3769</v>
      </c>
      <c r="B2136" s="16">
        <f>IF(Data!F3771="successful",Data!N3771,"")</f>
        <v>15</v>
      </c>
      <c r="D2136" s="16" t="str">
        <f>IF(Data!F1186="failed",Data!A1186,"")</f>
        <v/>
      </c>
      <c r="E2136" s="16" t="str">
        <f>IF(Data!F1186="failed",Data!N1186,"")</f>
        <v/>
      </c>
    </row>
    <row r="2137" spans="1:5" x14ac:dyDescent="0.25">
      <c r="A2137" s="16">
        <f>IF(Data!F3772="successful",Data!A3772,"")</f>
        <v>3770</v>
      </c>
      <c r="B2137" s="16">
        <f>IF(Data!F3772="successful",Data!N3772,"")</f>
        <v>20</v>
      </c>
      <c r="D2137" s="16" t="str">
        <f>IF(Data!F1187="failed",Data!A1187,"")</f>
        <v/>
      </c>
      <c r="E2137" s="16" t="str">
        <f>IF(Data!F1187="failed",Data!N1187,"")</f>
        <v/>
      </c>
    </row>
    <row r="2138" spans="1:5" x14ac:dyDescent="0.25">
      <c r="A2138" s="16">
        <f>IF(Data!F3773="successful",Data!A3773,"")</f>
        <v>3771</v>
      </c>
      <c r="B2138" s="16">
        <f>IF(Data!F3773="successful",Data!N3773,"")</f>
        <v>38</v>
      </c>
      <c r="D2138" s="16" t="str">
        <f>IF(Data!F1188="failed",Data!A1188,"")</f>
        <v/>
      </c>
      <c r="E2138" s="16" t="str">
        <f>IF(Data!F1188="failed",Data!N1188,"")</f>
        <v/>
      </c>
    </row>
    <row r="2139" spans="1:5" x14ac:dyDescent="0.25">
      <c r="A2139" s="16">
        <f>IF(Data!F3774="successful",Data!A3774,"")</f>
        <v>3772</v>
      </c>
      <c r="B2139" s="16">
        <f>IF(Data!F3774="successful",Data!N3774,"")</f>
        <v>33</v>
      </c>
      <c r="D2139" s="16" t="str">
        <f>IF(Data!F1189="failed",Data!A1189,"")</f>
        <v/>
      </c>
      <c r="E2139" s="16" t="str">
        <f>IF(Data!F1189="failed",Data!N1189,"")</f>
        <v/>
      </c>
    </row>
    <row r="2140" spans="1:5" x14ac:dyDescent="0.25">
      <c r="A2140" s="16">
        <f>IF(Data!F3775="successful",Data!A3775,"")</f>
        <v>3773</v>
      </c>
      <c r="B2140" s="16">
        <f>IF(Data!F3775="successful",Data!N3775,"")</f>
        <v>57</v>
      </c>
      <c r="D2140" s="16" t="str">
        <f>IF(Data!F1190="failed",Data!A1190,"")</f>
        <v/>
      </c>
      <c r="E2140" s="16" t="str">
        <f>IF(Data!F1190="failed",Data!N1190,"")</f>
        <v/>
      </c>
    </row>
    <row r="2141" spans="1:5" x14ac:dyDescent="0.25">
      <c r="A2141" s="16">
        <f>IF(Data!F3776="successful",Data!A3776,"")</f>
        <v>3774</v>
      </c>
      <c r="B2141" s="16">
        <f>IF(Data!F3776="successful",Data!N3776,"")</f>
        <v>25</v>
      </c>
      <c r="D2141" s="16" t="str">
        <f>IF(Data!F1191="failed",Data!A1191,"")</f>
        <v/>
      </c>
      <c r="E2141" s="16" t="str">
        <f>IF(Data!F1191="failed",Data!N1191,"")</f>
        <v/>
      </c>
    </row>
    <row r="2142" spans="1:5" x14ac:dyDescent="0.25">
      <c r="A2142" s="16">
        <f>IF(Data!F3777="successful",Data!A3777,"")</f>
        <v>3775</v>
      </c>
      <c r="B2142" s="16">
        <f>IF(Data!F3777="successful",Data!N3777,"")</f>
        <v>14</v>
      </c>
      <c r="D2142" s="16" t="str">
        <f>IF(Data!F1192="failed",Data!A1192,"")</f>
        <v/>
      </c>
      <c r="E2142" s="16" t="str">
        <f>IF(Data!F1192="failed",Data!N1192,"")</f>
        <v/>
      </c>
    </row>
    <row r="2143" spans="1:5" x14ac:dyDescent="0.25">
      <c r="A2143" s="16">
        <f>IF(Data!F3778="successful",Data!A3778,"")</f>
        <v>3776</v>
      </c>
      <c r="B2143" s="16">
        <f>IF(Data!F3778="successful",Data!N3778,"")</f>
        <v>94</v>
      </c>
      <c r="D2143" s="16" t="str">
        <f>IF(Data!F1193="failed",Data!A1193,"")</f>
        <v/>
      </c>
      <c r="E2143" s="16" t="str">
        <f>IF(Data!F1193="failed",Data!N1193,"")</f>
        <v/>
      </c>
    </row>
    <row r="2144" spans="1:5" x14ac:dyDescent="0.25">
      <c r="A2144" s="16">
        <f>IF(Data!F3779="successful",Data!A3779,"")</f>
        <v>3777</v>
      </c>
      <c r="B2144" s="16">
        <f>IF(Data!F3779="successful",Data!N3779,"")</f>
        <v>59</v>
      </c>
      <c r="D2144" s="16" t="str">
        <f>IF(Data!F1194="failed",Data!A1194,"")</f>
        <v/>
      </c>
      <c r="E2144" s="16" t="str">
        <f>IF(Data!F1194="failed",Data!N1194,"")</f>
        <v/>
      </c>
    </row>
    <row r="2145" spans="1:5" x14ac:dyDescent="0.25">
      <c r="A2145" s="16">
        <f>IF(Data!F3780="successful",Data!A3780,"")</f>
        <v>3778</v>
      </c>
      <c r="B2145" s="16">
        <f>IF(Data!F3780="successful",Data!N3780,"")</f>
        <v>36</v>
      </c>
      <c r="D2145" s="16" t="str">
        <f>IF(Data!F1195="failed",Data!A1195,"")</f>
        <v/>
      </c>
      <c r="E2145" s="16" t="str">
        <f>IF(Data!F1195="failed",Data!N1195,"")</f>
        <v/>
      </c>
    </row>
    <row r="2146" spans="1:5" x14ac:dyDescent="0.25">
      <c r="A2146" s="16">
        <f>IF(Data!F3781="successful",Data!A3781,"")</f>
        <v>3779</v>
      </c>
      <c r="B2146" s="16">
        <f>IF(Data!F3781="successful",Data!N3781,"")</f>
        <v>115</v>
      </c>
      <c r="D2146" s="16" t="str">
        <f>IF(Data!F1196="failed",Data!A1196,"")</f>
        <v/>
      </c>
      <c r="E2146" s="16" t="str">
        <f>IF(Data!F1196="failed",Data!N1196,"")</f>
        <v/>
      </c>
    </row>
    <row r="2147" spans="1:5" x14ac:dyDescent="0.25">
      <c r="A2147" s="16">
        <f>IF(Data!F3782="successful",Data!A3782,"")</f>
        <v>3780</v>
      </c>
      <c r="B2147" s="16">
        <f>IF(Data!F3782="successful",Data!N3782,"")</f>
        <v>30</v>
      </c>
      <c r="D2147" s="16" t="str">
        <f>IF(Data!F1197="failed",Data!A1197,"")</f>
        <v/>
      </c>
      <c r="E2147" s="16" t="str">
        <f>IF(Data!F1197="failed",Data!N1197,"")</f>
        <v/>
      </c>
    </row>
    <row r="2148" spans="1:5" x14ac:dyDescent="0.25">
      <c r="A2148" s="16">
        <f>IF(Data!F3783="successful",Data!A3783,"")</f>
        <v>3781</v>
      </c>
      <c r="B2148" s="16">
        <f>IF(Data!F3783="successful",Data!N3783,"")</f>
        <v>52</v>
      </c>
      <c r="D2148" s="16" t="str">
        <f>IF(Data!F1198="failed",Data!A1198,"")</f>
        <v/>
      </c>
      <c r="E2148" s="16" t="str">
        <f>IF(Data!F1198="failed",Data!N1198,"")</f>
        <v/>
      </c>
    </row>
    <row r="2149" spans="1:5" x14ac:dyDescent="0.25">
      <c r="A2149" s="16">
        <f>IF(Data!F3784="successful",Data!A3784,"")</f>
        <v>3782</v>
      </c>
      <c r="B2149" s="16">
        <f>IF(Data!F3784="successful",Data!N3784,"")</f>
        <v>27</v>
      </c>
      <c r="D2149" s="16" t="str">
        <f>IF(Data!F1199="failed",Data!A1199,"")</f>
        <v/>
      </c>
      <c r="E2149" s="16" t="str">
        <f>IF(Data!F1199="failed",Data!N1199,"")</f>
        <v/>
      </c>
    </row>
    <row r="2150" spans="1:5" x14ac:dyDescent="0.25">
      <c r="A2150" s="16">
        <f>IF(Data!F3785="successful",Data!A3785,"")</f>
        <v>3783</v>
      </c>
      <c r="B2150" s="16">
        <f>IF(Data!F3785="successful",Data!N3785,"")</f>
        <v>24</v>
      </c>
      <c r="D2150" s="16" t="str">
        <f>IF(Data!F1200="failed",Data!A1200,"")</f>
        <v/>
      </c>
      <c r="E2150" s="16" t="str">
        <f>IF(Data!F1200="failed",Data!N1200,"")</f>
        <v/>
      </c>
    </row>
    <row r="2151" spans="1:5" x14ac:dyDescent="0.25">
      <c r="A2151" s="16">
        <f>IF(Data!F3786="successful",Data!A3786,"")</f>
        <v>3784</v>
      </c>
      <c r="B2151" s="16">
        <f>IF(Data!F3786="successful",Data!N3786,"")</f>
        <v>10</v>
      </c>
      <c r="D2151" s="16" t="str">
        <f>IF(Data!F1201="failed",Data!A1201,"")</f>
        <v/>
      </c>
      <c r="E2151" s="16" t="str">
        <f>IF(Data!F1201="failed",Data!N1201,"")</f>
        <v/>
      </c>
    </row>
    <row r="2152" spans="1:5" x14ac:dyDescent="0.25">
      <c r="A2152" s="16">
        <f>IF(Data!F3787="successful",Data!A3787,"")</f>
        <v>3785</v>
      </c>
      <c r="B2152" s="16">
        <f>IF(Data!F3787="successful",Data!N3787,"")</f>
        <v>30</v>
      </c>
      <c r="D2152" s="16" t="str">
        <f>IF(Data!F1202="failed",Data!A1202,"")</f>
        <v/>
      </c>
      <c r="E2152" s="16" t="str">
        <f>IF(Data!F1202="failed",Data!N1202,"")</f>
        <v/>
      </c>
    </row>
    <row r="2153" spans="1:5" x14ac:dyDescent="0.25">
      <c r="A2153" s="16">
        <f>IF(Data!F3788="successful",Data!A3788,"")</f>
        <v>3786</v>
      </c>
      <c r="B2153" s="16">
        <f>IF(Data!F3788="successful",Data!N3788,"")</f>
        <v>71</v>
      </c>
      <c r="D2153" s="16" t="str">
        <f>IF(Data!F1203="failed",Data!A1203,"")</f>
        <v/>
      </c>
      <c r="E2153" s="16" t="str">
        <f>IF(Data!F1203="failed",Data!N1203,"")</f>
        <v/>
      </c>
    </row>
    <row r="2154" spans="1:5" x14ac:dyDescent="0.25">
      <c r="A2154" s="16">
        <f>IF(Data!F3789="successful",Data!A3789,"")</f>
        <v>3787</v>
      </c>
      <c r="B2154" s="16">
        <f>IF(Data!F3789="successful",Data!N3789,"")</f>
        <v>10</v>
      </c>
      <c r="D2154" s="16" t="str">
        <f>IF(Data!F1204="failed",Data!A1204,"")</f>
        <v/>
      </c>
      <c r="E2154" s="16" t="str">
        <f>IF(Data!F1204="failed",Data!N1204,"")</f>
        <v/>
      </c>
    </row>
    <row r="2155" spans="1:5" x14ac:dyDescent="0.25">
      <c r="A2155" s="16">
        <f>IF(Data!F3810="successful",Data!A3810,"")</f>
        <v>3808</v>
      </c>
      <c r="B2155" s="16">
        <f>IF(Data!F3810="successful",Data!N3810,"")</f>
        <v>24</v>
      </c>
      <c r="D2155" s="16" t="str">
        <f>IF(Data!F1205="failed",Data!A1205,"")</f>
        <v/>
      </c>
      <c r="E2155" s="16" t="str">
        <f>IF(Data!F1205="failed",Data!N1205,"")</f>
        <v/>
      </c>
    </row>
    <row r="2156" spans="1:5" x14ac:dyDescent="0.25">
      <c r="A2156" s="16">
        <f>IF(Data!F3811="successful",Data!A3811,"")</f>
        <v>3809</v>
      </c>
      <c r="B2156" s="16">
        <f>IF(Data!F3811="successful",Data!N3811,"")</f>
        <v>38</v>
      </c>
      <c r="D2156" s="16" t="str">
        <f>IF(Data!F1206="failed",Data!A1206,"")</f>
        <v/>
      </c>
      <c r="E2156" s="16" t="str">
        <f>IF(Data!F1206="failed",Data!N1206,"")</f>
        <v/>
      </c>
    </row>
    <row r="2157" spans="1:5" x14ac:dyDescent="0.25">
      <c r="A2157" s="16">
        <f>IF(Data!F3812="successful",Data!A3812,"")</f>
        <v>3810</v>
      </c>
      <c r="B2157" s="16">
        <f>IF(Data!F3812="successful",Data!N3812,"")</f>
        <v>26</v>
      </c>
      <c r="D2157" s="16" t="str">
        <f>IF(Data!F1207="failed",Data!A1207,"")</f>
        <v/>
      </c>
      <c r="E2157" s="16" t="str">
        <f>IF(Data!F1207="failed",Data!N1207,"")</f>
        <v/>
      </c>
    </row>
    <row r="2158" spans="1:5" x14ac:dyDescent="0.25">
      <c r="A2158" s="16">
        <f>IF(Data!F3813="successful",Data!A3813,"")</f>
        <v>3811</v>
      </c>
      <c r="B2158" s="16">
        <f>IF(Data!F3813="successful",Data!N3813,"")</f>
        <v>19</v>
      </c>
      <c r="D2158" s="16" t="str">
        <f>IF(Data!F1208="failed",Data!A1208,"")</f>
        <v/>
      </c>
      <c r="E2158" s="16" t="str">
        <f>IF(Data!F1208="failed",Data!N1208,"")</f>
        <v/>
      </c>
    </row>
    <row r="2159" spans="1:5" x14ac:dyDescent="0.25">
      <c r="A2159" s="16">
        <f>IF(Data!F3814="successful",Data!A3814,"")</f>
        <v>3812</v>
      </c>
      <c r="B2159" s="16">
        <f>IF(Data!F3814="successful",Data!N3814,"")</f>
        <v>11</v>
      </c>
      <c r="D2159" s="16" t="str">
        <f>IF(Data!F1209="failed",Data!A1209,"")</f>
        <v/>
      </c>
      <c r="E2159" s="16" t="str">
        <f>IF(Data!F1209="failed",Data!N1209,"")</f>
        <v/>
      </c>
    </row>
    <row r="2160" spans="1:5" x14ac:dyDescent="0.25">
      <c r="A2160" s="16">
        <f>IF(Data!F3815="successful",Data!A3815,"")</f>
        <v>3813</v>
      </c>
      <c r="B2160" s="16">
        <f>IF(Data!F3815="successful",Data!N3815,"")</f>
        <v>27</v>
      </c>
      <c r="D2160" s="16" t="str">
        <f>IF(Data!F1210="failed",Data!A1210,"")</f>
        <v/>
      </c>
      <c r="E2160" s="16" t="str">
        <f>IF(Data!F1210="failed",Data!N1210,"")</f>
        <v/>
      </c>
    </row>
    <row r="2161" spans="1:5" x14ac:dyDescent="0.25">
      <c r="A2161" s="16">
        <f>IF(Data!F3816="successful",Data!A3816,"")</f>
        <v>3814</v>
      </c>
      <c r="B2161" s="16">
        <f>IF(Data!F3816="successful",Data!N3816,"")</f>
        <v>34</v>
      </c>
      <c r="D2161" s="16" t="str">
        <f>IF(Data!F1211="failed",Data!A1211,"")</f>
        <v/>
      </c>
      <c r="E2161" s="16" t="str">
        <f>IF(Data!F1211="failed",Data!N1211,"")</f>
        <v/>
      </c>
    </row>
    <row r="2162" spans="1:5" x14ac:dyDescent="0.25">
      <c r="A2162" s="16">
        <f>IF(Data!F3817="successful",Data!A3817,"")</f>
        <v>3815</v>
      </c>
      <c r="B2162" s="16">
        <f>IF(Data!F3817="successful",Data!N3817,"")</f>
        <v>20</v>
      </c>
      <c r="D2162" s="16" t="str">
        <f>IF(Data!F1212="failed",Data!A1212,"")</f>
        <v/>
      </c>
      <c r="E2162" s="16" t="str">
        <f>IF(Data!F1212="failed",Data!N1212,"")</f>
        <v/>
      </c>
    </row>
    <row r="2163" spans="1:5" x14ac:dyDescent="0.25">
      <c r="A2163" s="16">
        <f>IF(Data!F3818="successful",Data!A3818,"")</f>
        <v>3816</v>
      </c>
      <c r="B2163" s="16">
        <f>IF(Data!F3818="successful",Data!N3818,"")</f>
        <v>37</v>
      </c>
      <c r="D2163" s="16" t="str">
        <f>IF(Data!F1213="failed",Data!A1213,"")</f>
        <v/>
      </c>
      <c r="E2163" s="16" t="str">
        <f>IF(Data!F1213="failed",Data!N1213,"")</f>
        <v/>
      </c>
    </row>
    <row r="2164" spans="1:5" x14ac:dyDescent="0.25">
      <c r="A2164" s="16">
        <f>IF(Data!F3819="successful",Data!A3819,"")</f>
        <v>3817</v>
      </c>
      <c r="B2164" s="16">
        <f>IF(Data!F3819="successful",Data!N3819,"")</f>
        <v>20</v>
      </c>
      <c r="D2164" s="16" t="str">
        <f>IF(Data!F1214="failed",Data!A1214,"")</f>
        <v/>
      </c>
      <c r="E2164" s="16" t="str">
        <f>IF(Data!F1214="failed",Data!N1214,"")</f>
        <v/>
      </c>
    </row>
    <row r="2165" spans="1:5" x14ac:dyDescent="0.25">
      <c r="A2165" s="16">
        <f>IF(Data!F3820="successful",Data!A3820,"")</f>
        <v>3818</v>
      </c>
      <c r="B2165" s="16">
        <f>IF(Data!F3820="successful",Data!N3820,"")</f>
        <v>10</v>
      </c>
      <c r="D2165" s="16" t="str">
        <f>IF(Data!F1215="failed",Data!A1215,"")</f>
        <v/>
      </c>
      <c r="E2165" s="16" t="str">
        <f>IF(Data!F1215="failed",Data!N1215,"")</f>
        <v/>
      </c>
    </row>
    <row r="2166" spans="1:5" x14ac:dyDescent="0.25">
      <c r="A2166" s="16">
        <f>IF(Data!F3821="successful",Data!A3821,"")</f>
        <v>3819</v>
      </c>
      <c r="B2166" s="16">
        <f>IF(Data!F3821="successful",Data!N3821,"")</f>
        <v>26</v>
      </c>
      <c r="D2166" s="16" t="str">
        <f>IF(Data!F1216="failed",Data!A1216,"")</f>
        <v/>
      </c>
      <c r="E2166" s="16" t="str">
        <f>IF(Data!F1216="failed",Data!N1216,"")</f>
        <v/>
      </c>
    </row>
    <row r="2167" spans="1:5" x14ac:dyDescent="0.25">
      <c r="A2167" s="16">
        <f>IF(Data!F3822="successful",Data!A3822,"")</f>
        <v>3820</v>
      </c>
      <c r="B2167" s="16">
        <f>IF(Data!F3822="successful",Data!N3822,"")</f>
        <v>20</v>
      </c>
      <c r="D2167" s="16" t="str">
        <f>IF(Data!F1217="failed",Data!A1217,"")</f>
        <v/>
      </c>
      <c r="E2167" s="16" t="str">
        <f>IF(Data!F1217="failed",Data!N1217,"")</f>
        <v/>
      </c>
    </row>
    <row r="2168" spans="1:5" x14ac:dyDescent="0.25">
      <c r="A2168" s="16">
        <f>IF(Data!F3823="successful",Data!A3823,"")</f>
        <v>3821</v>
      </c>
      <c r="B2168" s="16">
        <f>IF(Data!F3823="successful",Data!N3823,"")</f>
        <v>46</v>
      </c>
      <c r="D2168" s="16" t="str">
        <f>IF(Data!F1218="failed",Data!A1218,"")</f>
        <v/>
      </c>
      <c r="E2168" s="16" t="str">
        <f>IF(Data!F1218="failed",Data!N1218,"")</f>
        <v/>
      </c>
    </row>
    <row r="2169" spans="1:5" x14ac:dyDescent="0.25">
      <c r="A2169" s="16">
        <f>IF(Data!F3824="successful",Data!A3824,"")</f>
        <v>3822</v>
      </c>
      <c r="B2169" s="16">
        <f>IF(Data!F3824="successful",Data!N3824,"")</f>
        <v>76</v>
      </c>
      <c r="D2169" s="16" t="str">
        <f>IF(Data!F1219="failed",Data!A1219,"")</f>
        <v/>
      </c>
      <c r="E2169" s="16" t="str">
        <f>IF(Data!F1219="failed",Data!N1219,"")</f>
        <v/>
      </c>
    </row>
    <row r="2170" spans="1:5" x14ac:dyDescent="0.25">
      <c r="A2170" s="16">
        <f>IF(Data!F3825="successful",Data!A3825,"")</f>
        <v>3823</v>
      </c>
      <c r="B2170" s="16">
        <f>IF(Data!F3825="successful",Data!N3825,"")</f>
        <v>41</v>
      </c>
      <c r="D2170" s="16" t="str">
        <f>IF(Data!F1220="failed",Data!A1220,"")</f>
        <v/>
      </c>
      <c r="E2170" s="16" t="str">
        <f>IF(Data!F1220="failed",Data!N1220,"")</f>
        <v/>
      </c>
    </row>
    <row r="2171" spans="1:5" x14ac:dyDescent="0.25">
      <c r="A2171" s="16">
        <f>IF(Data!F3826="successful",Data!A3826,"")</f>
        <v>3824</v>
      </c>
      <c r="B2171" s="16">
        <f>IF(Data!F3826="successful",Data!N3826,"")</f>
        <v>7</v>
      </c>
      <c r="D2171" s="16" t="str">
        <f>IF(Data!F1221="failed",Data!A1221,"")</f>
        <v/>
      </c>
      <c r="E2171" s="16" t="str">
        <f>IF(Data!F1221="failed",Data!N1221,"")</f>
        <v/>
      </c>
    </row>
    <row r="2172" spans="1:5" x14ac:dyDescent="0.25">
      <c r="A2172" s="16">
        <f>IF(Data!F3827="successful",Data!A3827,"")</f>
        <v>3825</v>
      </c>
      <c r="B2172" s="16">
        <f>IF(Data!F3827="successful",Data!N3827,"")</f>
        <v>49</v>
      </c>
      <c r="D2172" s="16" t="str">
        <f>IF(Data!F1222="failed",Data!A1222,"")</f>
        <v/>
      </c>
      <c r="E2172" s="16" t="str">
        <f>IF(Data!F1222="failed",Data!N1222,"")</f>
        <v/>
      </c>
    </row>
    <row r="2173" spans="1:5" x14ac:dyDescent="0.25">
      <c r="A2173" s="16">
        <f>IF(Data!F3828="successful",Data!A3828,"")</f>
        <v>3826</v>
      </c>
      <c r="B2173" s="16">
        <f>IF(Data!F3828="successful",Data!N3828,"")</f>
        <v>26</v>
      </c>
      <c r="D2173" s="16" t="str">
        <f>IF(Data!F1223="failed",Data!A1223,"")</f>
        <v/>
      </c>
      <c r="E2173" s="16" t="str">
        <f>IF(Data!F1223="failed",Data!N1223,"")</f>
        <v/>
      </c>
    </row>
    <row r="2174" spans="1:5" x14ac:dyDescent="0.25">
      <c r="A2174" s="16">
        <f>IF(Data!F3829="successful",Data!A3829,"")</f>
        <v>3827</v>
      </c>
      <c r="B2174" s="16">
        <f>IF(Data!F3829="successful",Data!N3829,"")</f>
        <v>65</v>
      </c>
      <c r="D2174" s="16" t="str">
        <f>IF(Data!F1224="failed",Data!A1224,"")</f>
        <v/>
      </c>
      <c r="E2174" s="16" t="str">
        <f>IF(Data!F1224="failed",Data!N1224,"")</f>
        <v/>
      </c>
    </row>
    <row r="2175" spans="1:5" x14ac:dyDescent="0.25">
      <c r="A2175" s="16">
        <f>IF(Data!F3830="successful",Data!A3830,"")</f>
        <v>3828</v>
      </c>
      <c r="B2175" s="16">
        <f>IF(Data!F3830="successful",Data!N3830,"")</f>
        <v>28</v>
      </c>
      <c r="D2175" s="16" t="str">
        <f>IF(Data!F1225="failed",Data!A1225,"")</f>
        <v/>
      </c>
      <c r="E2175" s="16" t="str">
        <f>IF(Data!F1225="failed",Data!N1225,"")</f>
        <v/>
      </c>
    </row>
    <row r="2176" spans="1:5" x14ac:dyDescent="0.25">
      <c r="A2176" s="16">
        <f>IF(Data!F3831="successful",Data!A3831,"")</f>
        <v>3829</v>
      </c>
      <c r="B2176" s="16">
        <f>IF(Data!F3831="successful",Data!N3831,"")</f>
        <v>8</v>
      </c>
      <c r="D2176" s="16" t="str">
        <f>IF(Data!F1226="failed",Data!A1226,"")</f>
        <v/>
      </c>
      <c r="E2176" s="16" t="str">
        <f>IF(Data!F1226="failed",Data!N1226,"")</f>
        <v/>
      </c>
    </row>
    <row r="2177" spans="1:5" x14ac:dyDescent="0.25">
      <c r="A2177" s="16">
        <f>IF(Data!F3832="successful",Data!A3832,"")</f>
        <v>3830</v>
      </c>
      <c r="B2177" s="16">
        <f>IF(Data!F3832="successful",Data!N3832,"")</f>
        <v>3</v>
      </c>
      <c r="D2177" s="16" t="str">
        <f>IF(Data!F1227="failed",Data!A1227,"")</f>
        <v/>
      </c>
      <c r="E2177" s="16" t="str">
        <f>IF(Data!F1227="failed",Data!N1227,"")</f>
        <v/>
      </c>
    </row>
    <row r="2178" spans="1:5" x14ac:dyDescent="0.25">
      <c r="A2178" s="16">
        <f>IF(Data!F3833="successful",Data!A3833,"")</f>
        <v>3831</v>
      </c>
      <c r="B2178" s="16">
        <f>IF(Data!F3833="successful",Data!N3833,"")</f>
        <v>9</v>
      </c>
      <c r="D2178" s="16" t="str">
        <f>IF(Data!F1228="failed",Data!A1228,"")</f>
        <v/>
      </c>
      <c r="E2178" s="16" t="str">
        <f>IF(Data!F1228="failed",Data!N1228,"")</f>
        <v/>
      </c>
    </row>
    <row r="2179" spans="1:5" x14ac:dyDescent="0.25">
      <c r="A2179" s="16">
        <f>IF(Data!F3834="successful",Data!A3834,"")</f>
        <v>3832</v>
      </c>
      <c r="B2179" s="16">
        <f>IF(Data!F3834="successful",Data!N3834,"")</f>
        <v>9</v>
      </c>
      <c r="D2179" s="16" t="str">
        <f>IF(Data!F1229="failed",Data!A1229,"")</f>
        <v/>
      </c>
      <c r="E2179" s="16" t="str">
        <f>IF(Data!F1229="failed",Data!N1229,"")</f>
        <v/>
      </c>
    </row>
    <row r="2180" spans="1:5" x14ac:dyDescent="0.25">
      <c r="A2180" s="16">
        <f>IF(Data!F3835="successful",Data!A3835,"")</f>
        <v>3833</v>
      </c>
      <c r="B2180" s="16">
        <f>IF(Data!F3835="successful",Data!N3835,"")</f>
        <v>20</v>
      </c>
      <c r="D2180" s="16" t="str">
        <f>IF(Data!F1230="failed",Data!A1230,"")</f>
        <v/>
      </c>
      <c r="E2180" s="16" t="str">
        <f>IF(Data!F1230="failed",Data!N1230,"")</f>
        <v/>
      </c>
    </row>
    <row r="2181" spans="1:5" x14ac:dyDescent="0.25">
      <c r="A2181" s="16">
        <f>IF(Data!F3836="successful",Data!A3836,"")</f>
        <v>3834</v>
      </c>
      <c r="B2181" s="16">
        <f>IF(Data!F3836="successful",Data!N3836,"")</f>
        <v>57</v>
      </c>
      <c r="D2181" s="16" t="str">
        <f>IF(Data!F1231="failed",Data!A1231,"")</f>
        <v/>
      </c>
      <c r="E2181" s="16" t="str">
        <f>IF(Data!F1231="failed",Data!N1231,"")</f>
        <v/>
      </c>
    </row>
    <row r="2182" spans="1:5" x14ac:dyDescent="0.25">
      <c r="A2182" s="16">
        <f>IF(Data!F3837="successful",Data!A3837,"")</f>
        <v>3835</v>
      </c>
      <c r="B2182" s="16">
        <f>IF(Data!F3837="successful",Data!N3837,"")</f>
        <v>8</v>
      </c>
      <c r="D2182" s="16" t="str">
        <f>IF(Data!F1232="failed",Data!A1232,"")</f>
        <v/>
      </c>
      <c r="E2182" s="16" t="str">
        <f>IF(Data!F1232="failed",Data!N1232,"")</f>
        <v/>
      </c>
    </row>
    <row r="2183" spans="1:5" x14ac:dyDescent="0.25">
      <c r="A2183" s="16">
        <f>IF(Data!F3838="successful",Data!A3838,"")</f>
        <v>3836</v>
      </c>
      <c r="B2183" s="16">
        <f>IF(Data!F3838="successful",Data!N3838,"")</f>
        <v>14</v>
      </c>
      <c r="D2183" s="16" t="str">
        <f>IF(Data!F1233="failed",Data!A1233,"")</f>
        <v/>
      </c>
      <c r="E2183" s="16" t="str">
        <f>IF(Data!F1233="failed",Data!N1233,"")</f>
        <v/>
      </c>
    </row>
    <row r="2184" spans="1:5" x14ac:dyDescent="0.25">
      <c r="A2184" s="16">
        <f>IF(Data!F3839="successful",Data!A3839,"")</f>
        <v>3837</v>
      </c>
      <c r="B2184" s="16">
        <f>IF(Data!F3839="successful",Data!N3839,"")</f>
        <v>17</v>
      </c>
      <c r="D2184" s="16" t="str">
        <f>IF(Data!F1234="failed",Data!A1234,"")</f>
        <v/>
      </c>
      <c r="E2184" s="16" t="str">
        <f>IF(Data!F1234="failed",Data!N1234,"")</f>
        <v/>
      </c>
    </row>
    <row r="2185" spans="1:5" x14ac:dyDescent="0.25">
      <c r="A2185" s="16">
        <f>IF(Data!F3840="successful",Data!A3840,"")</f>
        <v>3838</v>
      </c>
      <c r="B2185" s="16">
        <f>IF(Data!F3840="successful",Data!N3840,"")</f>
        <v>100</v>
      </c>
      <c r="D2185" s="16" t="str">
        <f>IF(Data!F1235="failed",Data!A1235,"")</f>
        <v/>
      </c>
      <c r="E2185" s="16" t="str">
        <f>IF(Data!F1235="failed",Data!N1235,"")</f>
        <v/>
      </c>
    </row>
    <row r="2186" spans="1:5" x14ac:dyDescent="0.25">
      <c r="A2186" s="16">
        <f>IF(Data!F3841="successful",Data!A3841,"")</f>
        <v>3839</v>
      </c>
      <c r="B2186" s="16">
        <f>IF(Data!F3841="successful",Data!N3841,"")</f>
        <v>32</v>
      </c>
      <c r="D2186" s="16" t="str">
        <f>IF(Data!F1236="failed",Data!A1236,"")</f>
        <v/>
      </c>
      <c r="E2186" s="16" t="str">
        <f>IF(Data!F1236="failed",Data!N1236,"")</f>
        <v/>
      </c>
    </row>
    <row r="2187" spans="1:5" x14ac:dyDescent="0.25">
      <c r="A2187" s="16">
        <f>IF(Data!F3842="successful",Data!A3842,"")</f>
        <v>3840</v>
      </c>
      <c r="B2187" s="16">
        <f>IF(Data!F3842="successful",Data!N3842,"")</f>
        <v>3</v>
      </c>
      <c r="D2187" s="16" t="str">
        <f>IF(Data!F1237="failed",Data!A1237,"")</f>
        <v/>
      </c>
      <c r="E2187" s="16" t="str">
        <f>IF(Data!F1237="failed",Data!N1237,"")</f>
        <v/>
      </c>
    </row>
    <row r="2188" spans="1:5" x14ac:dyDescent="0.25">
      <c r="A2188" s="16" t="str">
        <f>IF(Data!F122="successful",Data!A122,"")</f>
        <v/>
      </c>
      <c r="B2188" s="16" t="str">
        <f>IF(Data!F122="successful",Data!N122,"")</f>
        <v/>
      </c>
      <c r="D2188" s="16" t="str">
        <f>IF(Data!F1238="failed",Data!A1238,"")</f>
        <v/>
      </c>
      <c r="E2188" s="16" t="str">
        <f>IF(Data!F1238="failed",Data!N1238,"")</f>
        <v/>
      </c>
    </row>
    <row r="2189" spans="1:5" x14ac:dyDescent="0.25">
      <c r="A2189" s="16" t="str">
        <f>IF(Data!F123="successful",Data!A123,"")</f>
        <v/>
      </c>
      <c r="B2189" s="16" t="str">
        <f>IF(Data!F123="successful",Data!N123,"")</f>
        <v/>
      </c>
      <c r="D2189" s="16" t="str">
        <f>IF(Data!F1239="failed",Data!A1239,"")</f>
        <v/>
      </c>
      <c r="E2189" s="16" t="str">
        <f>IF(Data!F1239="failed",Data!N1239,"")</f>
        <v/>
      </c>
    </row>
    <row r="2190" spans="1:5" x14ac:dyDescent="0.25">
      <c r="A2190" s="16" t="str">
        <f>IF(Data!F124="successful",Data!A124,"")</f>
        <v/>
      </c>
      <c r="B2190" s="16" t="str">
        <f>IF(Data!F124="successful",Data!N124,"")</f>
        <v/>
      </c>
      <c r="D2190" s="16" t="str">
        <f>IF(Data!F1240="failed",Data!A1240,"")</f>
        <v/>
      </c>
      <c r="E2190" s="16" t="str">
        <f>IF(Data!F1240="failed",Data!N1240,"")</f>
        <v/>
      </c>
    </row>
    <row r="2191" spans="1:5" x14ac:dyDescent="0.25">
      <c r="A2191" s="16" t="str">
        <f>IF(Data!F125="successful",Data!A125,"")</f>
        <v/>
      </c>
      <c r="B2191" s="16" t="str">
        <f>IF(Data!F125="successful",Data!N125,"")</f>
        <v/>
      </c>
      <c r="D2191" s="16" t="str">
        <f>IF(Data!F1241="failed",Data!A1241,"")</f>
        <v/>
      </c>
      <c r="E2191" s="16" t="str">
        <f>IF(Data!F1241="failed",Data!N1241,"")</f>
        <v/>
      </c>
    </row>
    <row r="2192" spans="1:5" x14ac:dyDescent="0.25">
      <c r="A2192" s="16" t="str">
        <f>IF(Data!F126="successful",Data!A126,"")</f>
        <v/>
      </c>
      <c r="B2192" s="16" t="str">
        <f>IF(Data!F126="successful",Data!N126,"")</f>
        <v/>
      </c>
      <c r="D2192" s="16" t="str">
        <f>IF(Data!F1242="failed",Data!A1242,"")</f>
        <v/>
      </c>
      <c r="E2192" s="16" t="str">
        <f>IF(Data!F1242="failed",Data!N1242,"")</f>
        <v/>
      </c>
    </row>
    <row r="2193" spans="1:5" x14ac:dyDescent="0.25">
      <c r="A2193" s="16" t="str">
        <f>IF(Data!F127="successful",Data!A127,"")</f>
        <v/>
      </c>
      <c r="B2193" s="16" t="str">
        <f>IF(Data!F127="successful",Data!N127,"")</f>
        <v/>
      </c>
      <c r="D2193" s="16" t="str">
        <f>IF(Data!F1243="failed",Data!A1243,"")</f>
        <v/>
      </c>
      <c r="E2193" s="16" t="str">
        <f>IF(Data!F1243="failed",Data!N1243,"")</f>
        <v/>
      </c>
    </row>
    <row r="2194" spans="1:5" x14ac:dyDescent="0.25">
      <c r="A2194" s="16" t="str">
        <f>IF(Data!F128="successful",Data!A128,"")</f>
        <v/>
      </c>
      <c r="B2194" s="16" t="str">
        <f>IF(Data!F128="successful",Data!N128,"")</f>
        <v/>
      </c>
      <c r="D2194" s="16" t="str">
        <f>IF(Data!F1244="failed",Data!A1244,"")</f>
        <v/>
      </c>
      <c r="E2194" s="16" t="str">
        <f>IF(Data!F1244="failed",Data!N1244,"")</f>
        <v/>
      </c>
    </row>
    <row r="2195" spans="1:5" x14ac:dyDescent="0.25">
      <c r="A2195" s="16" t="str">
        <f>IF(Data!F129="successful",Data!A129,"")</f>
        <v/>
      </c>
      <c r="B2195" s="16" t="str">
        <f>IF(Data!F129="successful",Data!N129,"")</f>
        <v/>
      </c>
      <c r="D2195" s="16" t="str">
        <f>IF(Data!F1245="failed",Data!A1245,"")</f>
        <v/>
      </c>
      <c r="E2195" s="16" t="str">
        <f>IF(Data!F1245="failed",Data!N1245,"")</f>
        <v/>
      </c>
    </row>
    <row r="2196" spans="1:5" x14ac:dyDescent="0.25">
      <c r="A2196" s="16" t="str">
        <f>IF(Data!F130="successful",Data!A130,"")</f>
        <v/>
      </c>
      <c r="B2196" s="16" t="str">
        <f>IF(Data!F130="successful",Data!N130,"")</f>
        <v/>
      </c>
      <c r="D2196" s="16" t="str">
        <f>IF(Data!F1246="failed",Data!A1246,"")</f>
        <v/>
      </c>
      <c r="E2196" s="16" t="str">
        <f>IF(Data!F1246="failed",Data!N1246,"")</f>
        <v/>
      </c>
    </row>
    <row r="2197" spans="1:5" x14ac:dyDescent="0.25">
      <c r="A2197" s="16" t="str">
        <f>IF(Data!F131="successful",Data!A131,"")</f>
        <v/>
      </c>
      <c r="B2197" s="16" t="str">
        <f>IF(Data!F131="successful",Data!N131,"")</f>
        <v/>
      </c>
      <c r="D2197" s="16" t="str">
        <f>IF(Data!F1247="failed",Data!A1247,"")</f>
        <v/>
      </c>
      <c r="E2197" s="16" t="str">
        <f>IF(Data!F1247="failed",Data!N1247,"")</f>
        <v/>
      </c>
    </row>
    <row r="2198" spans="1:5" x14ac:dyDescent="0.25">
      <c r="A2198" s="16" t="str">
        <f>IF(Data!F132="successful",Data!A132,"")</f>
        <v/>
      </c>
      <c r="B2198" s="16" t="str">
        <f>IF(Data!F132="successful",Data!N132,"")</f>
        <v/>
      </c>
      <c r="D2198" s="16" t="str">
        <f>IF(Data!F1248="failed",Data!A1248,"")</f>
        <v/>
      </c>
      <c r="E2198" s="16" t="str">
        <f>IF(Data!F1248="failed",Data!N1248,"")</f>
        <v/>
      </c>
    </row>
    <row r="2199" spans="1:5" x14ac:dyDescent="0.25">
      <c r="A2199" s="16" t="str">
        <f>IF(Data!F133="successful",Data!A133,"")</f>
        <v/>
      </c>
      <c r="B2199" s="16" t="str">
        <f>IF(Data!F133="successful",Data!N133,"")</f>
        <v/>
      </c>
      <c r="D2199" s="16" t="str">
        <f>IF(Data!F1249="failed",Data!A1249,"")</f>
        <v/>
      </c>
      <c r="E2199" s="16" t="str">
        <f>IF(Data!F1249="failed",Data!N1249,"")</f>
        <v/>
      </c>
    </row>
    <row r="2200" spans="1:5" x14ac:dyDescent="0.25">
      <c r="A2200" s="16" t="str">
        <f>IF(Data!F134="successful",Data!A134,"")</f>
        <v/>
      </c>
      <c r="B2200" s="16" t="str">
        <f>IF(Data!F134="successful",Data!N134,"")</f>
        <v/>
      </c>
      <c r="D2200" s="16" t="str">
        <f>IF(Data!F1250="failed",Data!A1250,"")</f>
        <v/>
      </c>
      <c r="E2200" s="16" t="str">
        <f>IF(Data!F1250="failed",Data!N1250,"")</f>
        <v/>
      </c>
    </row>
    <row r="2201" spans="1:5" x14ac:dyDescent="0.25">
      <c r="A2201" s="16" t="str">
        <f>IF(Data!F135="successful",Data!A135,"")</f>
        <v/>
      </c>
      <c r="B2201" s="16" t="str">
        <f>IF(Data!F135="successful",Data!N135,"")</f>
        <v/>
      </c>
      <c r="D2201" s="16" t="str">
        <f>IF(Data!F1251="failed",Data!A1251,"")</f>
        <v/>
      </c>
      <c r="E2201" s="16" t="str">
        <f>IF(Data!F1251="failed",Data!N1251,"")</f>
        <v/>
      </c>
    </row>
    <row r="2202" spans="1:5" x14ac:dyDescent="0.25">
      <c r="A2202" s="16" t="str">
        <f>IF(Data!F136="successful",Data!A136,"")</f>
        <v/>
      </c>
      <c r="B2202" s="16" t="str">
        <f>IF(Data!F136="successful",Data!N136,"")</f>
        <v/>
      </c>
      <c r="D2202" s="16" t="str">
        <f>IF(Data!F1252="failed",Data!A1252,"")</f>
        <v/>
      </c>
      <c r="E2202" s="16" t="str">
        <f>IF(Data!F1252="failed",Data!N1252,"")</f>
        <v/>
      </c>
    </row>
    <row r="2203" spans="1:5" x14ac:dyDescent="0.25">
      <c r="A2203" s="16" t="str">
        <f>IF(Data!F137="successful",Data!A137,"")</f>
        <v/>
      </c>
      <c r="B2203" s="16" t="str">
        <f>IF(Data!F137="successful",Data!N137,"")</f>
        <v/>
      </c>
      <c r="D2203" s="16" t="str">
        <f>IF(Data!F1253="failed",Data!A1253,"")</f>
        <v/>
      </c>
      <c r="E2203" s="16" t="str">
        <f>IF(Data!F1253="failed",Data!N1253,"")</f>
        <v/>
      </c>
    </row>
    <row r="2204" spans="1:5" x14ac:dyDescent="0.25">
      <c r="A2204" s="16" t="str">
        <f>IF(Data!F138="successful",Data!A138,"")</f>
        <v/>
      </c>
      <c r="B2204" s="16" t="str">
        <f>IF(Data!F138="successful",Data!N138,"")</f>
        <v/>
      </c>
      <c r="D2204" s="16" t="str">
        <f>IF(Data!F1254="failed",Data!A1254,"")</f>
        <v/>
      </c>
      <c r="E2204" s="16" t="str">
        <f>IF(Data!F1254="failed",Data!N1254,"")</f>
        <v/>
      </c>
    </row>
    <row r="2205" spans="1:5" x14ac:dyDescent="0.25">
      <c r="A2205" s="16" t="str">
        <f>IF(Data!F139="successful",Data!A139,"")</f>
        <v/>
      </c>
      <c r="B2205" s="16" t="str">
        <f>IF(Data!F139="successful",Data!N139,"")</f>
        <v/>
      </c>
      <c r="D2205" s="16" t="str">
        <f>IF(Data!F1255="failed",Data!A1255,"")</f>
        <v/>
      </c>
      <c r="E2205" s="16" t="str">
        <f>IF(Data!F1255="failed",Data!N1255,"")</f>
        <v/>
      </c>
    </row>
    <row r="2206" spans="1:5" x14ac:dyDescent="0.25">
      <c r="A2206" s="16" t="str">
        <f>IF(Data!F140="successful",Data!A140,"")</f>
        <v/>
      </c>
      <c r="B2206" s="16" t="str">
        <f>IF(Data!F140="successful",Data!N140,"")</f>
        <v/>
      </c>
      <c r="D2206" s="16" t="str">
        <f>IF(Data!F1256="failed",Data!A1256,"")</f>
        <v/>
      </c>
      <c r="E2206" s="16" t="str">
        <f>IF(Data!F1256="failed",Data!N1256,"")</f>
        <v/>
      </c>
    </row>
    <row r="2207" spans="1:5" x14ac:dyDescent="0.25">
      <c r="A2207" s="16" t="str">
        <f>IF(Data!F141="successful",Data!A141,"")</f>
        <v/>
      </c>
      <c r="B2207" s="16" t="str">
        <f>IF(Data!F141="successful",Data!N141,"")</f>
        <v/>
      </c>
      <c r="D2207" s="16" t="str">
        <f>IF(Data!F1257="failed",Data!A1257,"")</f>
        <v/>
      </c>
      <c r="E2207" s="16" t="str">
        <f>IF(Data!F1257="failed",Data!N1257,"")</f>
        <v/>
      </c>
    </row>
    <row r="2208" spans="1:5" x14ac:dyDescent="0.25">
      <c r="A2208" s="16" t="str">
        <f>IF(Data!F142="successful",Data!A142,"")</f>
        <v/>
      </c>
      <c r="B2208" s="16" t="str">
        <f>IF(Data!F142="successful",Data!N142,"")</f>
        <v/>
      </c>
      <c r="D2208" s="16" t="str">
        <f>IF(Data!F1258="failed",Data!A1258,"")</f>
        <v/>
      </c>
      <c r="E2208" s="16" t="str">
        <f>IF(Data!F1258="failed",Data!N1258,"")</f>
        <v/>
      </c>
    </row>
    <row r="2209" spans="1:5" x14ac:dyDescent="0.25">
      <c r="A2209" s="16" t="str">
        <f>IF(Data!F143="successful",Data!A143,"")</f>
        <v/>
      </c>
      <c r="B2209" s="16" t="str">
        <f>IF(Data!F143="successful",Data!N143,"")</f>
        <v/>
      </c>
      <c r="D2209" s="16" t="str">
        <f>IF(Data!F1259="failed",Data!A1259,"")</f>
        <v/>
      </c>
      <c r="E2209" s="16" t="str">
        <f>IF(Data!F1259="failed",Data!N1259,"")</f>
        <v/>
      </c>
    </row>
    <row r="2210" spans="1:5" x14ac:dyDescent="0.25">
      <c r="A2210" s="16" t="str">
        <f>IF(Data!F144="successful",Data!A144,"")</f>
        <v/>
      </c>
      <c r="B2210" s="16" t="str">
        <f>IF(Data!F144="successful",Data!N144,"")</f>
        <v/>
      </c>
      <c r="D2210" s="16" t="str">
        <f>IF(Data!F1260="failed",Data!A1260,"")</f>
        <v/>
      </c>
      <c r="E2210" s="16" t="str">
        <f>IF(Data!F1260="failed",Data!N1260,"")</f>
        <v/>
      </c>
    </row>
    <row r="2211" spans="1:5" x14ac:dyDescent="0.25">
      <c r="A2211" s="16" t="str">
        <f>IF(Data!F145="successful",Data!A145,"")</f>
        <v/>
      </c>
      <c r="B2211" s="16" t="str">
        <f>IF(Data!F145="successful",Data!N145,"")</f>
        <v/>
      </c>
      <c r="D2211" s="16" t="str">
        <f>IF(Data!F1261="failed",Data!A1261,"")</f>
        <v/>
      </c>
      <c r="E2211" s="16" t="str">
        <f>IF(Data!F1261="failed",Data!N1261,"")</f>
        <v/>
      </c>
    </row>
    <row r="2212" spans="1:5" x14ac:dyDescent="0.25">
      <c r="A2212" s="16" t="str">
        <f>IF(Data!F146="successful",Data!A146,"")</f>
        <v/>
      </c>
      <c r="B2212" s="16" t="str">
        <f>IF(Data!F146="successful",Data!N146,"")</f>
        <v/>
      </c>
      <c r="D2212" s="16" t="str">
        <f>IF(Data!F1262="failed",Data!A1262,"")</f>
        <v/>
      </c>
      <c r="E2212" s="16" t="str">
        <f>IF(Data!F1262="failed",Data!N1262,"")</f>
        <v/>
      </c>
    </row>
    <row r="2213" spans="1:5" x14ac:dyDescent="0.25">
      <c r="A2213" s="16" t="str">
        <f>IF(Data!F147="successful",Data!A147,"")</f>
        <v/>
      </c>
      <c r="B2213" s="16" t="str">
        <f>IF(Data!F147="successful",Data!N147,"")</f>
        <v/>
      </c>
      <c r="D2213" s="16" t="str">
        <f>IF(Data!F1263="failed",Data!A1263,"")</f>
        <v/>
      </c>
      <c r="E2213" s="16" t="str">
        <f>IF(Data!F1263="failed",Data!N1263,"")</f>
        <v/>
      </c>
    </row>
    <row r="2214" spans="1:5" x14ac:dyDescent="0.25">
      <c r="A2214" s="16" t="str">
        <f>IF(Data!F148="successful",Data!A148,"")</f>
        <v/>
      </c>
      <c r="B2214" s="16" t="str">
        <f>IF(Data!F148="successful",Data!N148,"")</f>
        <v/>
      </c>
      <c r="D2214" s="16" t="str">
        <f>IF(Data!F1264="failed",Data!A1264,"")</f>
        <v/>
      </c>
      <c r="E2214" s="16" t="str">
        <f>IF(Data!F1264="failed",Data!N1264,"")</f>
        <v/>
      </c>
    </row>
    <row r="2215" spans="1:5" x14ac:dyDescent="0.25">
      <c r="A2215" s="16" t="str">
        <f>IF(Data!F149="successful",Data!A149,"")</f>
        <v/>
      </c>
      <c r="B2215" s="16" t="str">
        <f>IF(Data!F149="successful",Data!N149,"")</f>
        <v/>
      </c>
      <c r="D2215" s="16" t="str">
        <f>IF(Data!F1265="failed",Data!A1265,"")</f>
        <v/>
      </c>
      <c r="E2215" s="16" t="str">
        <f>IF(Data!F1265="failed",Data!N1265,"")</f>
        <v/>
      </c>
    </row>
    <row r="2216" spans="1:5" x14ac:dyDescent="0.25">
      <c r="A2216" s="16" t="str">
        <f>IF(Data!F150="successful",Data!A150,"")</f>
        <v/>
      </c>
      <c r="B2216" s="16" t="str">
        <f>IF(Data!F150="successful",Data!N150,"")</f>
        <v/>
      </c>
      <c r="D2216" s="16" t="str">
        <f>IF(Data!F1266="failed",Data!A1266,"")</f>
        <v/>
      </c>
      <c r="E2216" s="16" t="str">
        <f>IF(Data!F1266="failed",Data!N1266,"")</f>
        <v/>
      </c>
    </row>
    <row r="2217" spans="1:5" x14ac:dyDescent="0.25">
      <c r="A2217" s="16" t="str">
        <f>IF(Data!F151="successful",Data!A151,"")</f>
        <v/>
      </c>
      <c r="B2217" s="16" t="str">
        <f>IF(Data!F151="successful",Data!N151,"")</f>
        <v/>
      </c>
      <c r="D2217" s="16" t="str">
        <f>IF(Data!F1267="failed",Data!A1267,"")</f>
        <v/>
      </c>
      <c r="E2217" s="16" t="str">
        <f>IF(Data!F1267="failed",Data!N1267,"")</f>
        <v/>
      </c>
    </row>
    <row r="2218" spans="1:5" x14ac:dyDescent="0.25">
      <c r="A2218" s="16" t="str">
        <f>IF(Data!F152="successful",Data!A152,"")</f>
        <v/>
      </c>
      <c r="B2218" s="16" t="str">
        <f>IF(Data!F152="successful",Data!N152,"")</f>
        <v/>
      </c>
      <c r="D2218" s="16" t="str">
        <f>IF(Data!F1268="failed",Data!A1268,"")</f>
        <v/>
      </c>
      <c r="E2218" s="16" t="str">
        <f>IF(Data!F1268="failed",Data!N1268,"")</f>
        <v/>
      </c>
    </row>
    <row r="2219" spans="1:5" x14ac:dyDescent="0.25">
      <c r="A2219" s="16" t="str">
        <f>IF(Data!F153="successful",Data!A153,"")</f>
        <v/>
      </c>
      <c r="B2219" s="16" t="str">
        <f>IF(Data!F153="successful",Data!N153,"")</f>
        <v/>
      </c>
      <c r="D2219" s="16" t="str">
        <f>IF(Data!F1269="failed",Data!A1269,"")</f>
        <v/>
      </c>
      <c r="E2219" s="16" t="str">
        <f>IF(Data!F1269="failed",Data!N1269,"")</f>
        <v/>
      </c>
    </row>
    <row r="2220" spans="1:5" x14ac:dyDescent="0.25">
      <c r="A2220" s="16" t="str">
        <f>IF(Data!F154="successful",Data!A154,"")</f>
        <v/>
      </c>
      <c r="B2220" s="16" t="str">
        <f>IF(Data!F154="successful",Data!N154,"")</f>
        <v/>
      </c>
      <c r="D2220" s="16" t="str">
        <f>IF(Data!F1270="failed",Data!A1270,"")</f>
        <v/>
      </c>
      <c r="E2220" s="16" t="str">
        <f>IF(Data!F1270="failed",Data!N1270,"")</f>
        <v/>
      </c>
    </row>
    <row r="2221" spans="1:5" x14ac:dyDescent="0.25">
      <c r="A2221" s="16" t="str">
        <f>IF(Data!F155="successful",Data!A155,"")</f>
        <v/>
      </c>
      <c r="B2221" s="16" t="str">
        <f>IF(Data!F155="successful",Data!N155,"")</f>
        <v/>
      </c>
      <c r="D2221" s="16" t="str">
        <f>IF(Data!F1271="failed",Data!A1271,"")</f>
        <v/>
      </c>
      <c r="E2221" s="16" t="str">
        <f>IF(Data!F1271="failed",Data!N1271,"")</f>
        <v/>
      </c>
    </row>
    <row r="2222" spans="1:5" x14ac:dyDescent="0.25">
      <c r="A2222" s="16" t="str">
        <f>IF(Data!F156="successful",Data!A156,"")</f>
        <v/>
      </c>
      <c r="B2222" s="16" t="str">
        <f>IF(Data!F156="successful",Data!N156,"")</f>
        <v/>
      </c>
      <c r="D2222" s="16" t="str">
        <f>IF(Data!F1272="failed",Data!A1272,"")</f>
        <v/>
      </c>
      <c r="E2222" s="16" t="str">
        <f>IF(Data!F1272="failed",Data!N1272,"")</f>
        <v/>
      </c>
    </row>
    <row r="2223" spans="1:5" x14ac:dyDescent="0.25">
      <c r="A2223" s="16" t="str">
        <f>IF(Data!F157="successful",Data!A157,"")</f>
        <v/>
      </c>
      <c r="B2223" s="16" t="str">
        <f>IF(Data!F157="successful",Data!N157,"")</f>
        <v/>
      </c>
      <c r="D2223" s="16" t="str">
        <f>IF(Data!F1273="failed",Data!A1273,"")</f>
        <v/>
      </c>
      <c r="E2223" s="16" t="str">
        <f>IF(Data!F1273="failed",Data!N1273,"")</f>
        <v/>
      </c>
    </row>
    <row r="2224" spans="1:5" x14ac:dyDescent="0.25">
      <c r="A2224" s="16" t="str">
        <f>IF(Data!F158="successful",Data!A158,"")</f>
        <v/>
      </c>
      <c r="B2224" s="16" t="str">
        <f>IF(Data!F158="successful",Data!N158,"")</f>
        <v/>
      </c>
      <c r="D2224" s="16" t="str">
        <f>IF(Data!F1274="failed",Data!A1274,"")</f>
        <v/>
      </c>
      <c r="E2224" s="16" t="str">
        <f>IF(Data!F1274="failed",Data!N1274,"")</f>
        <v/>
      </c>
    </row>
    <row r="2225" spans="1:5" x14ac:dyDescent="0.25">
      <c r="A2225" s="16" t="str">
        <f>IF(Data!F159="successful",Data!A159,"")</f>
        <v/>
      </c>
      <c r="B2225" s="16" t="str">
        <f>IF(Data!F159="successful",Data!N159,"")</f>
        <v/>
      </c>
      <c r="D2225" s="16" t="str">
        <f>IF(Data!F1275="failed",Data!A1275,"")</f>
        <v/>
      </c>
      <c r="E2225" s="16" t="str">
        <f>IF(Data!F1275="failed",Data!N1275,"")</f>
        <v/>
      </c>
    </row>
    <row r="2226" spans="1:5" x14ac:dyDescent="0.25">
      <c r="A2226" s="16" t="str">
        <f>IF(Data!F160="successful",Data!A160,"")</f>
        <v/>
      </c>
      <c r="B2226" s="16" t="str">
        <f>IF(Data!F160="successful",Data!N160,"")</f>
        <v/>
      </c>
      <c r="D2226" s="16" t="str">
        <f>IF(Data!F1276="failed",Data!A1276,"")</f>
        <v/>
      </c>
      <c r="E2226" s="16" t="str">
        <f>IF(Data!F1276="failed",Data!N1276,"")</f>
        <v/>
      </c>
    </row>
    <row r="2227" spans="1:5" x14ac:dyDescent="0.25">
      <c r="A2227" s="16" t="str">
        <f>IF(Data!F161="successful",Data!A161,"")</f>
        <v/>
      </c>
      <c r="B2227" s="16" t="str">
        <f>IF(Data!F161="successful",Data!N161,"")</f>
        <v/>
      </c>
      <c r="D2227" s="16" t="str">
        <f>IF(Data!F1277="failed",Data!A1277,"")</f>
        <v/>
      </c>
      <c r="E2227" s="16" t="str">
        <f>IF(Data!F1277="failed",Data!N1277,"")</f>
        <v/>
      </c>
    </row>
    <row r="2228" spans="1:5" x14ac:dyDescent="0.25">
      <c r="A2228" s="16" t="str">
        <f>IF(Data!F162="successful",Data!A162,"")</f>
        <v/>
      </c>
      <c r="B2228" s="16" t="str">
        <f>IF(Data!F162="successful",Data!N162,"")</f>
        <v/>
      </c>
      <c r="D2228" s="16" t="str">
        <f>IF(Data!F1278="failed",Data!A1278,"")</f>
        <v/>
      </c>
      <c r="E2228" s="16" t="str">
        <f>IF(Data!F1278="failed",Data!N1278,"")</f>
        <v/>
      </c>
    </row>
    <row r="2229" spans="1:5" x14ac:dyDescent="0.25">
      <c r="A2229" s="16" t="str">
        <f>IF(Data!F163="successful",Data!A163,"")</f>
        <v/>
      </c>
      <c r="B2229" s="16" t="str">
        <f>IF(Data!F163="successful",Data!N163,"")</f>
        <v/>
      </c>
      <c r="D2229" s="16" t="str">
        <f>IF(Data!F1279="failed",Data!A1279,"")</f>
        <v/>
      </c>
      <c r="E2229" s="16" t="str">
        <f>IF(Data!F1279="failed",Data!N1279,"")</f>
        <v/>
      </c>
    </row>
    <row r="2230" spans="1:5" x14ac:dyDescent="0.25">
      <c r="A2230" s="16" t="str">
        <f>IF(Data!F164="successful",Data!A164,"")</f>
        <v/>
      </c>
      <c r="B2230" s="16" t="str">
        <f>IF(Data!F164="successful",Data!N164,"")</f>
        <v/>
      </c>
      <c r="D2230" s="16" t="str">
        <f>IF(Data!F1280="failed",Data!A1280,"")</f>
        <v/>
      </c>
      <c r="E2230" s="16" t="str">
        <f>IF(Data!F1280="failed",Data!N1280,"")</f>
        <v/>
      </c>
    </row>
    <row r="2231" spans="1:5" x14ac:dyDescent="0.25">
      <c r="A2231" s="16" t="str">
        <f>IF(Data!F165="successful",Data!A165,"")</f>
        <v/>
      </c>
      <c r="B2231" s="16" t="str">
        <f>IF(Data!F165="successful",Data!N165,"")</f>
        <v/>
      </c>
      <c r="D2231" s="16" t="str">
        <f>IF(Data!F1281="failed",Data!A1281,"")</f>
        <v/>
      </c>
      <c r="E2231" s="16" t="str">
        <f>IF(Data!F1281="failed",Data!N1281,"")</f>
        <v/>
      </c>
    </row>
    <row r="2232" spans="1:5" x14ac:dyDescent="0.25">
      <c r="A2232" s="16" t="str">
        <f>IF(Data!F166="successful",Data!A166,"")</f>
        <v/>
      </c>
      <c r="B2232" s="16" t="str">
        <f>IF(Data!F166="successful",Data!N166,"")</f>
        <v/>
      </c>
      <c r="D2232" s="16" t="str">
        <f>IF(Data!F1282="failed",Data!A1282,"")</f>
        <v/>
      </c>
      <c r="E2232" s="16" t="str">
        <f>IF(Data!F1282="failed",Data!N1282,"")</f>
        <v/>
      </c>
    </row>
    <row r="2233" spans="1:5" x14ac:dyDescent="0.25">
      <c r="A2233" s="16" t="str">
        <f>IF(Data!F167="successful",Data!A167,"")</f>
        <v/>
      </c>
      <c r="B2233" s="16" t="str">
        <f>IF(Data!F167="successful",Data!N167,"")</f>
        <v/>
      </c>
      <c r="D2233" s="16" t="str">
        <f>IF(Data!F1283="failed",Data!A1283,"")</f>
        <v/>
      </c>
      <c r="E2233" s="16" t="str">
        <f>IF(Data!F1283="failed",Data!N1283,"")</f>
        <v/>
      </c>
    </row>
    <row r="2234" spans="1:5" x14ac:dyDescent="0.25">
      <c r="A2234" s="16" t="str">
        <f>IF(Data!F168="successful",Data!A168,"")</f>
        <v/>
      </c>
      <c r="B2234" s="16" t="str">
        <f>IF(Data!F168="successful",Data!N168,"")</f>
        <v/>
      </c>
      <c r="D2234" s="16" t="str">
        <f>IF(Data!F1284="failed",Data!A1284,"")</f>
        <v/>
      </c>
      <c r="E2234" s="16" t="str">
        <f>IF(Data!F1284="failed",Data!N1284,"")</f>
        <v/>
      </c>
    </row>
    <row r="2235" spans="1:5" x14ac:dyDescent="0.25">
      <c r="A2235" s="16" t="str">
        <f>IF(Data!F169="successful",Data!A169,"")</f>
        <v/>
      </c>
      <c r="B2235" s="16" t="str">
        <f>IF(Data!F169="successful",Data!N169,"")</f>
        <v/>
      </c>
      <c r="D2235" s="16" t="str">
        <f>IF(Data!F1285="failed",Data!A1285,"")</f>
        <v/>
      </c>
      <c r="E2235" s="16" t="str">
        <f>IF(Data!F1285="failed",Data!N1285,"")</f>
        <v/>
      </c>
    </row>
    <row r="2236" spans="1:5" x14ac:dyDescent="0.25">
      <c r="A2236" s="16" t="str">
        <f>IF(Data!F170="successful",Data!A170,"")</f>
        <v/>
      </c>
      <c r="B2236" s="16" t="str">
        <f>IF(Data!F170="successful",Data!N170,"")</f>
        <v/>
      </c>
      <c r="D2236" s="16" t="str">
        <f>IF(Data!F1286="failed",Data!A1286,"")</f>
        <v/>
      </c>
      <c r="E2236" s="16" t="str">
        <f>IF(Data!F1286="failed",Data!N1286,"")</f>
        <v/>
      </c>
    </row>
    <row r="2237" spans="1:5" x14ac:dyDescent="0.25">
      <c r="A2237" s="16" t="str">
        <f>IF(Data!F171="successful",Data!A171,"")</f>
        <v/>
      </c>
      <c r="B2237" s="16" t="str">
        <f>IF(Data!F171="successful",Data!N171,"")</f>
        <v/>
      </c>
      <c r="D2237" s="16" t="str">
        <f>IF(Data!F1287="failed",Data!A1287,"")</f>
        <v/>
      </c>
      <c r="E2237" s="16" t="str">
        <f>IF(Data!F1287="failed",Data!N1287,"")</f>
        <v/>
      </c>
    </row>
    <row r="2238" spans="1:5" x14ac:dyDescent="0.25">
      <c r="A2238" s="16" t="str">
        <f>IF(Data!F172="successful",Data!A172,"")</f>
        <v/>
      </c>
      <c r="B2238" s="16" t="str">
        <f>IF(Data!F172="successful",Data!N172,"")</f>
        <v/>
      </c>
      <c r="D2238" s="16" t="str">
        <f>IF(Data!F1288="failed",Data!A1288,"")</f>
        <v/>
      </c>
      <c r="E2238" s="16" t="str">
        <f>IF(Data!F1288="failed",Data!N1288,"")</f>
        <v/>
      </c>
    </row>
    <row r="2239" spans="1:5" x14ac:dyDescent="0.25">
      <c r="A2239" s="16" t="str">
        <f>IF(Data!F173="successful",Data!A173,"")</f>
        <v/>
      </c>
      <c r="B2239" s="16" t="str">
        <f>IF(Data!F173="successful",Data!N173,"")</f>
        <v/>
      </c>
      <c r="D2239" s="16" t="str">
        <f>IF(Data!F1289="failed",Data!A1289,"")</f>
        <v/>
      </c>
      <c r="E2239" s="16" t="str">
        <f>IF(Data!F1289="failed",Data!N1289,"")</f>
        <v/>
      </c>
    </row>
    <row r="2240" spans="1:5" x14ac:dyDescent="0.25">
      <c r="A2240" s="16" t="str">
        <f>IF(Data!F174="successful",Data!A174,"")</f>
        <v/>
      </c>
      <c r="B2240" s="16" t="str">
        <f>IF(Data!F174="successful",Data!N174,"")</f>
        <v/>
      </c>
      <c r="D2240" s="16" t="str">
        <f>IF(Data!F1290="failed",Data!A1290,"")</f>
        <v/>
      </c>
      <c r="E2240" s="16" t="str">
        <f>IF(Data!F1290="failed",Data!N1290,"")</f>
        <v/>
      </c>
    </row>
    <row r="2241" spans="1:5" x14ac:dyDescent="0.25">
      <c r="A2241" s="16" t="str">
        <f>IF(Data!F175="successful",Data!A175,"")</f>
        <v/>
      </c>
      <c r="B2241" s="16" t="str">
        <f>IF(Data!F175="successful",Data!N175,"")</f>
        <v/>
      </c>
      <c r="D2241" s="16" t="str">
        <f>IF(Data!F1291="failed",Data!A1291,"")</f>
        <v/>
      </c>
      <c r="E2241" s="16" t="str">
        <f>IF(Data!F1291="failed",Data!N1291,"")</f>
        <v/>
      </c>
    </row>
    <row r="2242" spans="1:5" x14ac:dyDescent="0.25">
      <c r="A2242" s="16" t="str">
        <f>IF(Data!F176="successful",Data!A176,"")</f>
        <v/>
      </c>
      <c r="B2242" s="16" t="str">
        <f>IF(Data!F176="successful",Data!N176,"")</f>
        <v/>
      </c>
      <c r="D2242" s="16" t="str">
        <f>IF(Data!F1292="failed",Data!A1292,"")</f>
        <v/>
      </c>
      <c r="E2242" s="16" t="str">
        <f>IF(Data!F1292="failed",Data!N1292,"")</f>
        <v/>
      </c>
    </row>
    <row r="2243" spans="1:5" x14ac:dyDescent="0.25">
      <c r="A2243" s="16" t="str">
        <f>IF(Data!F177="successful",Data!A177,"")</f>
        <v/>
      </c>
      <c r="B2243" s="16" t="str">
        <f>IF(Data!F177="successful",Data!N177,"")</f>
        <v/>
      </c>
      <c r="D2243" s="16" t="str">
        <f>IF(Data!F1293="failed",Data!A1293,"")</f>
        <v/>
      </c>
      <c r="E2243" s="16" t="str">
        <f>IF(Data!F1293="failed",Data!N1293,"")</f>
        <v/>
      </c>
    </row>
    <row r="2244" spans="1:5" x14ac:dyDescent="0.25">
      <c r="A2244" s="16" t="str">
        <f>IF(Data!F178="successful",Data!A178,"")</f>
        <v/>
      </c>
      <c r="B2244" s="16" t="str">
        <f>IF(Data!F178="successful",Data!N178,"")</f>
        <v/>
      </c>
      <c r="D2244" s="16" t="str">
        <f>IF(Data!F1294="failed",Data!A1294,"")</f>
        <v/>
      </c>
      <c r="E2244" s="16" t="str">
        <f>IF(Data!F1294="failed",Data!N1294,"")</f>
        <v/>
      </c>
    </row>
    <row r="2245" spans="1:5" x14ac:dyDescent="0.25">
      <c r="A2245" s="16" t="str">
        <f>IF(Data!F179="successful",Data!A179,"")</f>
        <v/>
      </c>
      <c r="B2245" s="16" t="str">
        <f>IF(Data!F179="successful",Data!N179,"")</f>
        <v/>
      </c>
      <c r="D2245" s="16" t="str">
        <f>IF(Data!F1295="failed",Data!A1295,"")</f>
        <v/>
      </c>
      <c r="E2245" s="16" t="str">
        <f>IF(Data!F1295="failed",Data!N1295,"")</f>
        <v/>
      </c>
    </row>
    <row r="2246" spans="1:5" x14ac:dyDescent="0.25">
      <c r="A2246" s="16" t="str">
        <f>IF(Data!F180="successful",Data!A180,"")</f>
        <v/>
      </c>
      <c r="B2246" s="16" t="str">
        <f>IF(Data!F180="successful",Data!N180,"")</f>
        <v/>
      </c>
      <c r="D2246" s="16" t="str">
        <f>IF(Data!F1296="failed",Data!A1296,"")</f>
        <v/>
      </c>
      <c r="E2246" s="16" t="str">
        <f>IF(Data!F1296="failed",Data!N1296,"")</f>
        <v/>
      </c>
    </row>
    <row r="2247" spans="1:5" x14ac:dyDescent="0.25">
      <c r="A2247" s="16" t="str">
        <f>IF(Data!F181="successful",Data!A181,"")</f>
        <v/>
      </c>
      <c r="B2247" s="16" t="str">
        <f>IF(Data!F181="successful",Data!N181,"")</f>
        <v/>
      </c>
      <c r="D2247" s="16" t="str">
        <f>IF(Data!F1297="failed",Data!A1297,"")</f>
        <v/>
      </c>
      <c r="E2247" s="16" t="str">
        <f>IF(Data!F1297="failed",Data!N1297,"")</f>
        <v/>
      </c>
    </row>
    <row r="2248" spans="1:5" x14ac:dyDescent="0.25">
      <c r="A2248" s="16" t="str">
        <f>IF(Data!F182="successful",Data!A182,"")</f>
        <v/>
      </c>
      <c r="B2248" s="16" t="str">
        <f>IF(Data!F182="successful",Data!N182,"")</f>
        <v/>
      </c>
      <c r="D2248" s="16" t="str">
        <f>IF(Data!F1298="failed",Data!A1298,"")</f>
        <v/>
      </c>
      <c r="E2248" s="16" t="str">
        <f>IF(Data!F1298="failed",Data!N1298,"")</f>
        <v/>
      </c>
    </row>
    <row r="2249" spans="1:5" x14ac:dyDescent="0.25">
      <c r="A2249" s="16" t="str">
        <f>IF(Data!F183="successful",Data!A183,"")</f>
        <v/>
      </c>
      <c r="B2249" s="16" t="str">
        <f>IF(Data!F183="successful",Data!N183,"")</f>
        <v/>
      </c>
      <c r="D2249" s="16" t="str">
        <f>IF(Data!F1299="failed",Data!A1299,"")</f>
        <v/>
      </c>
      <c r="E2249" s="16" t="str">
        <f>IF(Data!F1299="failed",Data!N1299,"")</f>
        <v/>
      </c>
    </row>
    <row r="2250" spans="1:5" x14ac:dyDescent="0.25">
      <c r="A2250" s="16" t="str">
        <f>IF(Data!F184="successful",Data!A184,"")</f>
        <v/>
      </c>
      <c r="B2250" s="16" t="str">
        <f>IF(Data!F184="successful",Data!N184,"")</f>
        <v/>
      </c>
      <c r="D2250" s="16" t="str">
        <f>IF(Data!F1300="failed",Data!A1300,"")</f>
        <v/>
      </c>
      <c r="E2250" s="16" t="str">
        <f>IF(Data!F1300="failed",Data!N1300,"")</f>
        <v/>
      </c>
    </row>
    <row r="2251" spans="1:5" x14ac:dyDescent="0.25">
      <c r="A2251" s="16" t="str">
        <f>IF(Data!F185="successful",Data!A185,"")</f>
        <v/>
      </c>
      <c r="B2251" s="16" t="str">
        <f>IF(Data!F185="successful",Data!N185,"")</f>
        <v/>
      </c>
      <c r="D2251" s="16" t="str">
        <f>IF(Data!F1301="failed",Data!A1301,"")</f>
        <v/>
      </c>
      <c r="E2251" s="16" t="str">
        <f>IF(Data!F1301="failed",Data!N1301,"")</f>
        <v/>
      </c>
    </row>
    <row r="2252" spans="1:5" x14ac:dyDescent="0.25">
      <c r="A2252" s="16" t="str">
        <f>IF(Data!F186="successful",Data!A186,"")</f>
        <v/>
      </c>
      <c r="B2252" s="16" t="str">
        <f>IF(Data!F186="successful",Data!N186,"")</f>
        <v/>
      </c>
      <c r="D2252" s="16" t="str">
        <f>IF(Data!F1302="failed",Data!A1302,"")</f>
        <v/>
      </c>
      <c r="E2252" s="16" t="str">
        <f>IF(Data!F1302="failed",Data!N1302,"")</f>
        <v/>
      </c>
    </row>
    <row r="2253" spans="1:5" x14ac:dyDescent="0.25">
      <c r="A2253" s="16" t="str">
        <f>IF(Data!F187="successful",Data!A187,"")</f>
        <v/>
      </c>
      <c r="B2253" s="16" t="str">
        <f>IF(Data!F187="successful",Data!N187,"")</f>
        <v/>
      </c>
      <c r="D2253" s="16" t="str">
        <f>IF(Data!F1303="failed",Data!A1303,"")</f>
        <v/>
      </c>
      <c r="E2253" s="16" t="str">
        <f>IF(Data!F1303="failed",Data!N1303,"")</f>
        <v/>
      </c>
    </row>
    <row r="2254" spans="1:5" x14ac:dyDescent="0.25">
      <c r="A2254" s="16" t="str">
        <f>IF(Data!F188="successful",Data!A188,"")</f>
        <v/>
      </c>
      <c r="B2254" s="16" t="str">
        <f>IF(Data!F188="successful",Data!N188,"")</f>
        <v/>
      </c>
      <c r="D2254" s="16" t="str">
        <f>IF(Data!F1304="failed",Data!A1304,"")</f>
        <v/>
      </c>
      <c r="E2254" s="16" t="str">
        <f>IF(Data!F1304="failed",Data!N1304,"")</f>
        <v/>
      </c>
    </row>
    <row r="2255" spans="1:5" x14ac:dyDescent="0.25">
      <c r="A2255" s="16" t="str">
        <f>IF(Data!F189="successful",Data!A189,"")</f>
        <v/>
      </c>
      <c r="B2255" s="16" t="str">
        <f>IF(Data!F189="successful",Data!N189,"")</f>
        <v/>
      </c>
      <c r="D2255" s="16" t="str">
        <f>IF(Data!F1305="failed",Data!A1305,"")</f>
        <v/>
      </c>
      <c r="E2255" s="16" t="str">
        <f>IF(Data!F1305="failed",Data!N1305,"")</f>
        <v/>
      </c>
    </row>
    <row r="2256" spans="1:5" x14ac:dyDescent="0.25">
      <c r="A2256" s="16" t="str">
        <f>IF(Data!F190="successful",Data!A190,"")</f>
        <v/>
      </c>
      <c r="B2256" s="16" t="str">
        <f>IF(Data!F190="successful",Data!N190,"")</f>
        <v/>
      </c>
      <c r="D2256" s="16" t="str">
        <f>IF(Data!F1306="failed",Data!A1306,"")</f>
        <v/>
      </c>
      <c r="E2256" s="16" t="str">
        <f>IF(Data!F1306="failed",Data!N1306,"")</f>
        <v/>
      </c>
    </row>
    <row r="2257" spans="1:5" x14ac:dyDescent="0.25">
      <c r="A2257" s="16" t="str">
        <f>IF(Data!F191="successful",Data!A191,"")</f>
        <v/>
      </c>
      <c r="B2257" s="16" t="str">
        <f>IF(Data!F191="successful",Data!N191,"")</f>
        <v/>
      </c>
      <c r="D2257" s="16" t="str">
        <f>IF(Data!F1307="failed",Data!A1307,"")</f>
        <v/>
      </c>
      <c r="E2257" s="16" t="str">
        <f>IF(Data!F1307="failed",Data!N1307,"")</f>
        <v/>
      </c>
    </row>
    <row r="2258" spans="1:5" x14ac:dyDescent="0.25">
      <c r="A2258" s="16" t="str">
        <f>IF(Data!F192="successful",Data!A192,"")</f>
        <v/>
      </c>
      <c r="B2258" s="16" t="str">
        <f>IF(Data!F192="successful",Data!N192,"")</f>
        <v/>
      </c>
      <c r="D2258" s="16" t="str">
        <f>IF(Data!F1308="failed",Data!A1308,"")</f>
        <v/>
      </c>
      <c r="E2258" s="16" t="str">
        <f>IF(Data!F1308="failed",Data!N1308,"")</f>
        <v/>
      </c>
    </row>
    <row r="2259" spans="1:5" x14ac:dyDescent="0.25">
      <c r="A2259" s="16" t="str">
        <f>IF(Data!F193="successful",Data!A193,"")</f>
        <v/>
      </c>
      <c r="B2259" s="16" t="str">
        <f>IF(Data!F193="successful",Data!N193,"")</f>
        <v/>
      </c>
      <c r="D2259" s="16" t="str">
        <f>IF(Data!F1309="failed",Data!A1309,"")</f>
        <v/>
      </c>
      <c r="E2259" s="16" t="str">
        <f>IF(Data!F1309="failed",Data!N1309,"")</f>
        <v/>
      </c>
    </row>
    <row r="2260" spans="1:5" x14ac:dyDescent="0.25">
      <c r="A2260" s="16" t="str">
        <f>IF(Data!F194="successful",Data!A194,"")</f>
        <v/>
      </c>
      <c r="B2260" s="16" t="str">
        <f>IF(Data!F194="successful",Data!N194,"")</f>
        <v/>
      </c>
      <c r="D2260" s="16" t="str">
        <f>IF(Data!F1310="failed",Data!A1310,"")</f>
        <v/>
      </c>
      <c r="E2260" s="16" t="str">
        <f>IF(Data!F1310="failed",Data!N1310,"")</f>
        <v/>
      </c>
    </row>
    <row r="2261" spans="1:5" x14ac:dyDescent="0.25">
      <c r="A2261" s="16" t="str">
        <f>IF(Data!F195="successful",Data!A195,"")</f>
        <v/>
      </c>
      <c r="B2261" s="16" t="str">
        <f>IF(Data!F195="successful",Data!N195,"")</f>
        <v/>
      </c>
      <c r="D2261" s="16" t="str">
        <f>IF(Data!F1311="failed",Data!A1311,"")</f>
        <v/>
      </c>
      <c r="E2261" s="16" t="str">
        <f>IF(Data!F1311="failed",Data!N1311,"")</f>
        <v/>
      </c>
    </row>
    <row r="2262" spans="1:5" x14ac:dyDescent="0.25">
      <c r="A2262" s="16" t="str">
        <f>IF(Data!F196="successful",Data!A196,"")</f>
        <v/>
      </c>
      <c r="B2262" s="16" t="str">
        <f>IF(Data!F196="successful",Data!N196,"")</f>
        <v/>
      </c>
      <c r="D2262" s="16" t="str">
        <f>IF(Data!F1312="failed",Data!A1312,"")</f>
        <v/>
      </c>
      <c r="E2262" s="16" t="str">
        <f>IF(Data!F1312="failed",Data!N1312,"")</f>
        <v/>
      </c>
    </row>
    <row r="2263" spans="1:5" x14ac:dyDescent="0.25">
      <c r="A2263" s="16" t="str">
        <f>IF(Data!F197="successful",Data!A197,"")</f>
        <v/>
      </c>
      <c r="B2263" s="16" t="str">
        <f>IF(Data!F197="successful",Data!N197,"")</f>
        <v/>
      </c>
      <c r="D2263" s="16" t="str">
        <f>IF(Data!F1313="failed",Data!A1313,"")</f>
        <v/>
      </c>
      <c r="E2263" s="16" t="str">
        <f>IF(Data!F1313="failed",Data!N1313,"")</f>
        <v/>
      </c>
    </row>
    <row r="2264" spans="1:5" x14ac:dyDescent="0.25">
      <c r="A2264" s="16" t="str">
        <f>IF(Data!F198="successful",Data!A198,"")</f>
        <v/>
      </c>
      <c r="B2264" s="16" t="str">
        <f>IF(Data!F198="successful",Data!N198,"")</f>
        <v/>
      </c>
      <c r="D2264" s="16" t="str">
        <f>IF(Data!F1314="failed",Data!A1314,"")</f>
        <v/>
      </c>
      <c r="E2264" s="16" t="str">
        <f>IF(Data!F1314="failed",Data!N1314,"")</f>
        <v/>
      </c>
    </row>
    <row r="2265" spans="1:5" x14ac:dyDescent="0.25">
      <c r="A2265" s="16" t="str">
        <f>IF(Data!F199="successful",Data!A199,"")</f>
        <v/>
      </c>
      <c r="B2265" s="16" t="str">
        <f>IF(Data!F199="successful",Data!N199,"")</f>
        <v/>
      </c>
      <c r="D2265" s="16" t="str">
        <f>IF(Data!F1315="failed",Data!A1315,"")</f>
        <v/>
      </c>
      <c r="E2265" s="16" t="str">
        <f>IF(Data!F1315="failed",Data!N1315,"")</f>
        <v/>
      </c>
    </row>
    <row r="2266" spans="1:5" x14ac:dyDescent="0.25">
      <c r="A2266" s="16" t="str">
        <f>IF(Data!F200="successful",Data!A200,"")</f>
        <v/>
      </c>
      <c r="B2266" s="16" t="str">
        <f>IF(Data!F200="successful",Data!N200,"")</f>
        <v/>
      </c>
      <c r="D2266" s="16" t="str">
        <f>IF(Data!F1316="failed",Data!A1316,"")</f>
        <v/>
      </c>
      <c r="E2266" s="16" t="str">
        <f>IF(Data!F1316="failed",Data!N1316,"")</f>
        <v/>
      </c>
    </row>
    <row r="2267" spans="1:5" x14ac:dyDescent="0.25">
      <c r="A2267" s="16" t="str">
        <f>IF(Data!F201="successful",Data!A201,"")</f>
        <v/>
      </c>
      <c r="B2267" s="16" t="str">
        <f>IF(Data!F201="successful",Data!N201,"")</f>
        <v/>
      </c>
      <c r="D2267" s="16" t="str">
        <f>IF(Data!F1317="failed",Data!A1317,"")</f>
        <v/>
      </c>
      <c r="E2267" s="16" t="str">
        <f>IF(Data!F1317="failed",Data!N1317,"")</f>
        <v/>
      </c>
    </row>
    <row r="2268" spans="1:5" x14ac:dyDescent="0.25">
      <c r="A2268" s="16" t="str">
        <f>IF(Data!F202="successful",Data!A202,"")</f>
        <v/>
      </c>
      <c r="B2268" s="16" t="str">
        <f>IF(Data!F202="successful",Data!N202,"")</f>
        <v/>
      </c>
      <c r="D2268" s="16" t="str">
        <f>IF(Data!F1318="failed",Data!A1318,"")</f>
        <v/>
      </c>
      <c r="E2268" s="16" t="str">
        <f>IF(Data!F1318="failed",Data!N1318,"")</f>
        <v/>
      </c>
    </row>
    <row r="2269" spans="1:5" x14ac:dyDescent="0.25">
      <c r="A2269" s="16" t="str">
        <f>IF(Data!F203="successful",Data!A203,"")</f>
        <v/>
      </c>
      <c r="B2269" s="16" t="str">
        <f>IF(Data!F203="successful",Data!N203,"")</f>
        <v/>
      </c>
      <c r="D2269" s="16" t="str">
        <f>IF(Data!F1319="failed",Data!A1319,"")</f>
        <v/>
      </c>
      <c r="E2269" s="16" t="str">
        <f>IF(Data!F1319="failed",Data!N1319,"")</f>
        <v/>
      </c>
    </row>
    <row r="2270" spans="1:5" x14ac:dyDescent="0.25">
      <c r="A2270" s="16" t="str">
        <f>IF(Data!F204="successful",Data!A204,"")</f>
        <v/>
      </c>
      <c r="B2270" s="16" t="str">
        <f>IF(Data!F204="successful",Data!N204,"")</f>
        <v/>
      </c>
      <c r="D2270" s="16" t="str">
        <f>IF(Data!F1320="failed",Data!A1320,"")</f>
        <v/>
      </c>
      <c r="E2270" s="16" t="str">
        <f>IF(Data!F1320="failed",Data!N1320,"")</f>
        <v/>
      </c>
    </row>
    <row r="2271" spans="1:5" x14ac:dyDescent="0.25">
      <c r="A2271" s="16" t="str">
        <f>IF(Data!F205="successful",Data!A205,"")</f>
        <v/>
      </c>
      <c r="B2271" s="16" t="str">
        <f>IF(Data!F205="successful",Data!N205,"")</f>
        <v/>
      </c>
      <c r="D2271" s="16" t="str">
        <f>IF(Data!F1321="failed",Data!A1321,"")</f>
        <v/>
      </c>
      <c r="E2271" s="16" t="str">
        <f>IF(Data!F1321="failed",Data!N1321,"")</f>
        <v/>
      </c>
    </row>
    <row r="2272" spans="1:5" x14ac:dyDescent="0.25">
      <c r="A2272" s="16" t="str">
        <f>IF(Data!F206="successful",Data!A206,"")</f>
        <v/>
      </c>
      <c r="B2272" s="16" t="str">
        <f>IF(Data!F206="successful",Data!N206,"")</f>
        <v/>
      </c>
      <c r="D2272" s="16" t="str">
        <f>IF(Data!F1322="failed",Data!A1322,"")</f>
        <v/>
      </c>
      <c r="E2272" s="16" t="str">
        <f>IF(Data!F1322="failed",Data!N1322,"")</f>
        <v/>
      </c>
    </row>
    <row r="2273" spans="1:5" x14ac:dyDescent="0.25">
      <c r="A2273" s="16" t="str">
        <f>IF(Data!F207="successful",Data!A207,"")</f>
        <v/>
      </c>
      <c r="B2273" s="16" t="str">
        <f>IF(Data!F207="successful",Data!N207,"")</f>
        <v/>
      </c>
      <c r="D2273" s="16" t="str">
        <f>IF(Data!F1323="failed",Data!A1323,"")</f>
        <v/>
      </c>
      <c r="E2273" s="16" t="str">
        <f>IF(Data!F1323="failed",Data!N1323,"")</f>
        <v/>
      </c>
    </row>
    <row r="2274" spans="1:5" x14ac:dyDescent="0.25">
      <c r="A2274" s="16" t="str">
        <f>IF(Data!F208="successful",Data!A208,"")</f>
        <v/>
      </c>
      <c r="B2274" s="16" t="str">
        <f>IF(Data!F208="successful",Data!N208,"")</f>
        <v/>
      </c>
      <c r="D2274" s="16" t="str">
        <f>IF(Data!F1324="failed",Data!A1324,"")</f>
        <v/>
      </c>
      <c r="E2274" s="16" t="str">
        <f>IF(Data!F1324="failed",Data!N1324,"")</f>
        <v/>
      </c>
    </row>
    <row r="2275" spans="1:5" x14ac:dyDescent="0.25">
      <c r="A2275" s="16" t="str">
        <f>IF(Data!F209="successful",Data!A209,"")</f>
        <v/>
      </c>
      <c r="B2275" s="16" t="str">
        <f>IF(Data!F209="successful",Data!N209,"")</f>
        <v/>
      </c>
      <c r="D2275" s="16" t="str">
        <f>IF(Data!F1325="failed",Data!A1325,"")</f>
        <v/>
      </c>
      <c r="E2275" s="16" t="str">
        <f>IF(Data!F1325="failed",Data!N1325,"")</f>
        <v/>
      </c>
    </row>
    <row r="2276" spans="1:5" x14ac:dyDescent="0.25">
      <c r="A2276" s="16" t="str">
        <f>IF(Data!F210="successful",Data!A210,"")</f>
        <v/>
      </c>
      <c r="B2276" s="16" t="str">
        <f>IF(Data!F210="successful",Data!N210,"")</f>
        <v/>
      </c>
      <c r="D2276" s="16" t="str">
        <f>IF(Data!F1326="failed",Data!A1326,"")</f>
        <v/>
      </c>
      <c r="E2276" s="16" t="str">
        <f>IF(Data!F1326="failed",Data!N1326,"")</f>
        <v/>
      </c>
    </row>
    <row r="2277" spans="1:5" x14ac:dyDescent="0.25">
      <c r="A2277" s="16" t="str">
        <f>IF(Data!F211="successful",Data!A211,"")</f>
        <v/>
      </c>
      <c r="B2277" s="16" t="str">
        <f>IF(Data!F211="successful",Data!N211,"")</f>
        <v/>
      </c>
      <c r="D2277" s="16" t="str">
        <f>IF(Data!F1327="failed",Data!A1327,"")</f>
        <v/>
      </c>
      <c r="E2277" s="16" t="str">
        <f>IF(Data!F1327="failed",Data!N1327,"")</f>
        <v/>
      </c>
    </row>
    <row r="2278" spans="1:5" x14ac:dyDescent="0.25">
      <c r="A2278" s="16" t="str">
        <f>IF(Data!F212="successful",Data!A212,"")</f>
        <v/>
      </c>
      <c r="B2278" s="16" t="str">
        <f>IF(Data!F212="successful",Data!N212,"")</f>
        <v/>
      </c>
      <c r="D2278" s="16" t="str">
        <f>IF(Data!F1328="failed",Data!A1328,"")</f>
        <v/>
      </c>
      <c r="E2278" s="16" t="str">
        <f>IF(Data!F1328="failed",Data!N1328,"")</f>
        <v/>
      </c>
    </row>
    <row r="2279" spans="1:5" x14ac:dyDescent="0.25">
      <c r="A2279" s="16" t="str">
        <f>IF(Data!F213="successful",Data!A213,"")</f>
        <v/>
      </c>
      <c r="B2279" s="16" t="str">
        <f>IF(Data!F213="successful",Data!N213,"")</f>
        <v/>
      </c>
      <c r="D2279" s="16" t="str">
        <f>IF(Data!F1329="failed",Data!A1329,"")</f>
        <v/>
      </c>
      <c r="E2279" s="16" t="str">
        <f>IF(Data!F1329="failed",Data!N1329,"")</f>
        <v/>
      </c>
    </row>
    <row r="2280" spans="1:5" x14ac:dyDescent="0.25">
      <c r="A2280" s="16" t="str">
        <f>IF(Data!F214="successful",Data!A214,"")</f>
        <v/>
      </c>
      <c r="B2280" s="16" t="str">
        <f>IF(Data!F214="successful",Data!N214,"")</f>
        <v/>
      </c>
      <c r="D2280" s="16" t="str">
        <f>IF(Data!F1330="failed",Data!A1330,"")</f>
        <v/>
      </c>
      <c r="E2280" s="16" t="str">
        <f>IF(Data!F1330="failed",Data!N1330,"")</f>
        <v/>
      </c>
    </row>
    <row r="2281" spans="1:5" x14ac:dyDescent="0.25">
      <c r="A2281" s="16" t="str">
        <f>IF(Data!F215="successful",Data!A215,"")</f>
        <v/>
      </c>
      <c r="B2281" s="16" t="str">
        <f>IF(Data!F215="successful",Data!N215,"")</f>
        <v/>
      </c>
      <c r="D2281" s="16" t="str">
        <f>IF(Data!F1331="failed",Data!A1331,"")</f>
        <v/>
      </c>
      <c r="E2281" s="16" t="str">
        <f>IF(Data!F1331="failed",Data!N1331,"")</f>
        <v/>
      </c>
    </row>
    <row r="2282" spans="1:5" x14ac:dyDescent="0.25">
      <c r="A2282" s="16" t="str">
        <f>IF(Data!F216="successful",Data!A216,"")</f>
        <v/>
      </c>
      <c r="B2282" s="16" t="str">
        <f>IF(Data!F216="successful",Data!N216,"")</f>
        <v/>
      </c>
      <c r="D2282" s="16" t="str">
        <f>IF(Data!F1332="failed",Data!A1332,"")</f>
        <v/>
      </c>
      <c r="E2282" s="16" t="str">
        <f>IF(Data!F1332="failed",Data!N1332,"")</f>
        <v/>
      </c>
    </row>
    <row r="2283" spans="1:5" x14ac:dyDescent="0.25">
      <c r="A2283" s="16" t="str">
        <f>IF(Data!F217="successful",Data!A217,"")</f>
        <v/>
      </c>
      <c r="B2283" s="16" t="str">
        <f>IF(Data!F217="successful",Data!N217,"")</f>
        <v/>
      </c>
      <c r="D2283" s="16" t="str">
        <f>IF(Data!F1333="failed",Data!A1333,"")</f>
        <v/>
      </c>
      <c r="E2283" s="16" t="str">
        <f>IF(Data!F1333="failed",Data!N1333,"")</f>
        <v/>
      </c>
    </row>
    <row r="2284" spans="1:5" x14ac:dyDescent="0.25">
      <c r="A2284" s="16" t="str">
        <f>IF(Data!F218="successful",Data!A218,"")</f>
        <v/>
      </c>
      <c r="B2284" s="16" t="str">
        <f>IF(Data!F218="successful",Data!N218,"")</f>
        <v/>
      </c>
      <c r="D2284" s="16" t="str">
        <f>IF(Data!F1334="failed",Data!A1334,"")</f>
        <v/>
      </c>
      <c r="E2284" s="16" t="str">
        <f>IF(Data!F1334="failed",Data!N1334,"")</f>
        <v/>
      </c>
    </row>
    <row r="2285" spans="1:5" x14ac:dyDescent="0.25">
      <c r="A2285" s="16" t="str">
        <f>IF(Data!F219="successful",Data!A219,"")</f>
        <v/>
      </c>
      <c r="B2285" s="16" t="str">
        <f>IF(Data!F219="successful",Data!N219,"")</f>
        <v/>
      </c>
      <c r="D2285" s="16" t="str">
        <f>IF(Data!F1335="failed",Data!A1335,"")</f>
        <v/>
      </c>
      <c r="E2285" s="16" t="str">
        <f>IF(Data!F1335="failed",Data!N1335,"")</f>
        <v/>
      </c>
    </row>
    <row r="2286" spans="1:5" x14ac:dyDescent="0.25">
      <c r="A2286" s="16" t="str">
        <f>IF(Data!F220="successful",Data!A220,"")</f>
        <v/>
      </c>
      <c r="B2286" s="16" t="str">
        <f>IF(Data!F220="successful",Data!N220,"")</f>
        <v/>
      </c>
      <c r="D2286" s="16" t="str">
        <f>IF(Data!F1336="failed",Data!A1336,"")</f>
        <v/>
      </c>
      <c r="E2286" s="16" t="str">
        <f>IF(Data!F1336="failed",Data!N1336,"")</f>
        <v/>
      </c>
    </row>
    <row r="2287" spans="1:5" x14ac:dyDescent="0.25">
      <c r="A2287" s="16" t="str">
        <f>IF(Data!F221="successful",Data!A221,"")</f>
        <v/>
      </c>
      <c r="B2287" s="16" t="str">
        <f>IF(Data!F221="successful",Data!N221,"")</f>
        <v/>
      </c>
      <c r="D2287" s="16" t="str">
        <f>IF(Data!F1337="failed",Data!A1337,"")</f>
        <v/>
      </c>
      <c r="E2287" s="16" t="str">
        <f>IF(Data!F1337="failed",Data!N1337,"")</f>
        <v/>
      </c>
    </row>
    <row r="2288" spans="1:5" x14ac:dyDescent="0.25">
      <c r="A2288" s="16" t="str">
        <f>IF(Data!F222="successful",Data!A222,"")</f>
        <v/>
      </c>
      <c r="B2288" s="16" t="str">
        <f>IF(Data!F222="successful",Data!N222,"")</f>
        <v/>
      </c>
      <c r="D2288" s="16" t="str">
        <f>IF(Data!F1338="failed",Data!A1338,"")</f>
        <v/>
      </c>
      <c r="E2288" s="16" t="str">
        <f>IF(Data!F1338="failed",Data!N1338,"")</f>
        <v/>
      </c>
    </row>
    <row r="2289" spans="1:5" x14ac:dyDescent="0.25">
      <c r="A2289" s="16" t="str">
        <f>IF(Data!F223="successful",Data!A223,"")</f>
        <v/>
      </c>
      <c r="B2289" s="16" t="str">
        <f>IF(Data!F223="successful",Data!N223,"")</f>
        <v/>
      </c>
      <c r="D2289" s="16" t="str">
        <f>IF(Data!F1339="failed",Data!A1339,"")</f>
        <v/>
      </c>
      <c r="E2289" s="16" t="str">
        <f>IF(Data!F1339="failed",Data!N1339,"")</f>
        <v/>
      </c>
    </row>
    <row r="2290" spans="1:5" x14ac:dyDescent="0.25">
      <c r="A2290" s="16" t="str">
        <f>IF(Data!F224="successful",Data!A224,"")</f>
        <v/>
      </c>
      <c r="B2290" s="16" t="str">
        <f>IF(Data!F224="successful",Data!N224,"")</f>
        <v/>
      </c>
      <c r="D2290" s="16" t="str">
        <f>IF(Data!F1340="failed",Data!A1340,"")</f>
        <v/>
      </c>
      <c r="E2290" s="16" t="str">
        <f>IF(Data!F1340="failed",Data!N1340,"")</f>
        <v/>
      </c>
    </row>
    <row r="2291" spans="1:5" x14ac:dyDescent="0.25">
      <c r="A2291" s="16" t="str">
        <f>IF(Data!F225="successful",Data!A225,"")</f>
        <v/>
      </c>
      <c r="B2291" s="16" t="str">
        <f>IF(Data!F225="successful",Data!N225,"")</f>
        <v/>
      </c>
      <c r="D2291" s="16" t="str">
        <f>IF(Data!F1341="failed",Data!A1341,"")</f>
        <v/>
      </c>
      <c r="E2291" s="16" t="str">
        <f>IF(Data!F1341="failed",Data!N1341,"")</f>
        <v/>
      </c>
    </row>
    <row r="2292" spans="1:5" x14ac:dyDescent="0.25">
      <c r="A2292" s="16" t="str">
        <f>IF(Data!F226="successful",Data!A226,"")</f>
        <v/>
      </c>
      <c r="B2292" s="16" t="str">
        <f>IF(Data!F226="successful",Data!N226,"")</f>
        <v/>
      </c>
      <c r="D2292" s="16" t="str">
        <f>IF(Data!F1342="failed",Data!A1342,"")</f>
        <v/>
      </c>
      <c r="E2292" s="16" t="str">
        <f>IF(Data!F1342="failed",Data!N1342,"")</f>
        <v/>
      </c>
    </row>
    <row r="2293" spans="1:5" x14ac:dyDescent="0.25">
      <c r="A2293" s="16" t="str">
        <f>IF(Data!F227="successful",Data!A227,"")</f>
        <v/>
      </c>
      <c r="B2293" s="16" t="str">
        <f>IF(Data!F227="successful",Data!N227,"")</f>
        <v/>
      </c>
      <c r="D2293" s="16" t="str">
        <f>IF(Data!F1343="failed",Data!A1343,"")</f>
        <v/>
      </c>
      <c r="E2293" s="16" t="str">
        <f>IF(Data!F1343="failed",Data!N1343,"")</f>
        <v/>
      </c>
    </row>
    <row r="2294" spans="1:5" x14ac:dyDescent="0.25">
      <c r="A2294" s="16" t="str">
        <f>IF(Data!F228="successful",Data!A228,"")</f>
        <v/>
      </c>
      <c r="B2294" s="16" t="str">
        <f>IF(Data!F228="successful",Data!N228,"")</f>
        <v/>
      </c>
      <c r="D2294" s="16" t="str">
        <f>IF(Data!F1344="failed",Data!A1344,"")</f>
        <v/>
      </c>
      <c r="E2294" s="16" t="str">
        <f>IF(Data!F1344="failed",Data!N1344,"")</f>
        <v/>
      </c>
    </row>
    <row r="2295" spans="1:5" x14ac:dyDescent="0.25">
      <c r="A2295" s="16" t="str">
        <f>IF(Data!F229="successful",Data!A229,"")</f>
        <v/>
      </c>
      <c r="B2295" s="16" t="str">
        <f>IF(Data!F229="successful",Data!N229,"")</f>
        <v/>
      </c>
      <c r="D2295" s="16" t="str">
        <f>IF(Data!F1345="failed",Data!A1345,"")</f>
        <v/>
      </c>
      <c r="E2295" s="16" t="str">
        <f>IF(Data!F1345="failed",Data!N1345,"")</f>
        <v/>
      </c>
    </row>
    <row r="2296" spans="1:5" x14ac:dyDescent="0.25">
      <c r="A2296" s="16" t="str">
        <f>IF(Data!F230="successful",Data!A230,"")</f>
        <v/>
      </c>
      <c r="B2296" s="16" t="str">
        <f>IF(Data!F230="successful",Data!N230,"")</f>
        <v/>
      </c>
      <c r="D2296" s="16" t="str">
        <f>IF(Data!F1346="failed",Data!A1346,"")</f>
        <v/>
      </c>
      <c r="E2296" s="16" t="str">
        <f>IF(Data!F1346="failed",Data!N1346,"")</f>
        <v/>
      </c>
    </row>
    <row r="2297" spans="1:5" x14ac:dyDescent="0.25">
      <c r="A2297" s="16" t="str">
        <f>IF(Data!F231="successful",Data!A231,"")</f>
        <v/>
      </c>
      <c r="B2297" s="16" t="str">
        <f>IF(Data!F231="successful",Data!N231,"")</f>
        <v/>
      </c>
      <c r="D2297" s="16" t="str">
        <f>IF(Data!F1347="failed",Data!A1347,"")</f>
        <v/>
      </c>
      <c r="E2297" s="16" t="str">
        <f>IF(Data!F1347="failed",Data!N1347,"")</f>
        <v/>
      </c>
    </row>
    <row r="2298" spans="1:5" x14ac:dyDescent="0.25">
      <c r="A2298" s="16" t="str">
        <f>IF(Data!F232="successful",Data!A232,"")</f>
        <v/>
      </c>
      <c r="B2298" s="16" t="str">
        <f>IF(Data!F232="successful",Data!N232,"")</f>
        <v/>
      </c>
      <c r="D2298" s="16" t="str">
        <f>IF(Data!F1348="failed",Data!A1348,"")</f>
        <v/>
      </c>
      <c r="E2298" s="16" t="str">
        <f>IF(Data!F1348="failed",Data!N1348,"")</f>
        <v/>
      </c>
    </row>
    <row r="2299" spans="1:5" x14ac:dyDescent="0.25">
      <c r="A2299" s="16" t="str">
        <f>IF(Data!F233="successful",Data!A233,"")</f>
        <v/>
      </c>
      <c r="B2299" s="16" t="str">
        <f>IF(Data!F233="successful",Data!N233,"")</f>
        <v/>
      </c>
      <c r="D2299" s="16" t="str">
        <f>IF(Data!F1349="failed",Data!A1349,"")</f>
        <v/>
      </c>
      <c r="E2299" s="16" t="str">
        <f>IF(Data!F1349="failed",Data!N1349,"")</f>
        <v/>
      </c>
    </row>
    <row r="2300" spans="1:5" x14ac:dyDescent="0.25">
      <c r="A2300" s="16" t="str">
        <f>IF(Data!F234="successful",Data!A234,"")</f>
        <v/>
      </c>
      <c r="B2300" s="16" t="str">
        <f>IF(Data!F234="successful",Data!N234,"")</f>
        <v/>
      </c>
      <c r="D2300" s="16" t="str">
        <f>IF(Data!F1350="failed",Data!A1350,"")</f>
        <v/>
      </c>
      <c r="E2300" s="16" t="str">
        <f>IF(Data!F1350="failed",Data!N1350,"")</f>
        <v/>
      </c>
    </row>
    <row r="2301" spans="1:5" x14ac:dyDescent="0.25">
      <c r="A2301" s="16" t="str">
        <f>IF(Data!F235="successful",Data!A235,"")</f>
        <v/>
      </c>
      <c r="B2301" s="16" t="str">
        <f>IF(Data!F235="successful",Data!N235,"")</f>
        <v/>
      </c>
      <c r="D2301" s="16" t="str">
        <f>IF(Data!F1351="failed",Data!A1351,"")</f>
        <v/>
      </c>
      <c r="E2301" s="16" t="str">
        <f>IF(Data!F1351="failed",Data!N1351,"")</f>
        <v/>
      </c>
    </row>
    <row r="2302" spans="1:5" x14ac:dyDescent="0.25">
      <c r="A2302" s="16" t="str">
        <f>IF(Data!F236="successful",Data!A236,"")</f>
        <v/>
      </c>
      <c r="B2302" s="16" t="str">
        <f>IF(Data!F236="successful",Data!N236,"")</f>
        <v/>
      </c>
      <c r="D2302" s="16" t="str">
        <f>IF(Data!F1352="failed",Data!A1352,"")</f>
        <v/>
      </c>
      <c r="E2302" s="16" t="str">
        <f>IF(Data!F1352="failed",Data!N1352,"")</f>
        <v/>
      </c>
    </row>
    <row r="2303" spans="1:5" x14ac:dyDescent="0.25">
      <c r="A2303" s="16" t="str">
        <f>IF(Data!F237="successful",Data!A237,"")</f>
        <v/>
      </c>
      <c r="B2303" s="16" t="str">
        <f>IF(Data!F237="successful",Data!N237,"")</f>
        <v/>
      </c>
      <c r="D2303" s="16" t="str">
        <f>IF(Data!F1353="failed",Data!A1353,"")</f>
        <v/>
      </c>
      <c r="E2303" s="16" t="str">
        <f>IF(Data!F1353="failed",Data!N1353,"")</f>
        <v/>
      </c>
    </row>
    <row r="2304" spans="1:5" x14ac:dyDescent="0.25">
      <c r="A2304" s="16" t="str">
        <f>IF(Data!F238="successful",Data!A238,"")</f>
        <v/>
      </c>
      <c r="B2304" s="16" t="str">
        <f>IF(Data!F238="successful",Data!N238,"")</f>
        <v/>
      </c>
      <c r="D2304" s="16" t="str">
        <f>IF(Data!F1354="failed",Data!A1354,"")</f>
        <v/>
      </c>
      <c r="E2304" s="16" t="str">
        <f>IF(Data!F1354="failed",Data!N1354,"")</f>
        <v/>
      </c>
    </row>
    <row r="2305" spans="1:5" x14ac:dyDescent="0.25">
      <c r="A2305" s="16" t="str">
        <f>IF(Data!F239="successful",Data!A239,"")</f>
        <v/>
      </c>
      <c r="B2305" s="16" t="str">
        <f>IF(Data!F239="successful",Data!N239,"")</f>
        <v/>
      </c>
      <c r="D2305" s="16" t="str">
        <f>IF(Data!F1355="failed",Data!A1355,"")</f>
        <v/>
      </c>
      <c r="E2305" s="16" t="str">
        <f>IF(Data!F1355="failed",Data!N1355,"")</f>
        <v/>
      </c>
    </row>
    <row r="2306" spans="1:5" x14ac:dyDescent="0.25">
      <c r="A2306" s="16" t="str">
        <f>IF(Data!F240="successful",Data!A240,"")</f>
        <v/>
      </c>
      <c r="B2306" s="16" t="str">
        <f>IF(Data!F240="successful",Data!N240,"")</f>
        <v/>
      </c>
      <c r="D2306" s="16" t="str">
        <f>IF(Data!F1356="failed",Data!A1356,"")</f>
        <v/>
      </c>
      <c r="E2306" s="16" t="str">
        <f>IF(Data!F1356="failed",Data!N1356,"")</f>
        <v/>
      </c>
    </row>
    <row r="2307" spans="1:5" x14ac:dyDescent="0.25">
      <c r="A2307" s="16" t="str">
        <f>IF(Data!F241="successful",Data!A241,"")</f>
        <v/>
      </c>
      <c r="B2307" s="16" t="str">
        <f>IF(Data!F241="successful",Data!N241,"")</f>
        <v/>
      </c>
      <c r="D2307" s="16" t="str">
        <f>IF(Data!F1357="failed",Data!A1357,"")</f>
        <v/>
      </c>
      <c r="E2307" s="16" t="str">
        <f>IF(Data!F1357="failed",Data!N1357,"")</f>
        <v/>
      </c>
    </row>
    <row r="2308" spans="1:5" x14ac:dyDescent="0.25">
      <c r="A2308" s="16" t="str">
        <f>IF(Data!F422="successful",Data!A422,"")</f>
        <v/>
      </c>
      <c r="B2308" s="16" t="str">
        <f>IF(Data!F422="successful",Data!N422,"")</f>
        <v/>
      </c>
      <c r="D2308" s="16" t="str">
        <f>IF(Data!F1358="failed",Data!A1358,"")</f>
        <v/>
      </c>
      <c r="E2308" s="16" t="str">
        <f>IF(Data!F1358="failed",Data!N1358,"")</f>
        <v/>
      </c>
    </row>
    <row r="2309" spans="1:5" x14ac:dyDescent="0.25">
      <c r="A2309" s="16" t="str">
        <f>IF(Data!F423="successful",Data!A423,"")</f>
        <v/>
      </c>
      <c r="B2309" s="16" t="str">
        <f>IF(Data!F423="successful",Data!N423,"")</f>
        <v/>
      </c>
      <c r="D2309" s="16" t="str">
        <f>IF(Data!F1359="failed",Data!A1359,"")</f>
        <v/>
      </c>
      <c r="E2309" s="16" t="str">
        <f>IF(Data!F1359="failed",Data!N1359,"")</f>
        <v/>
      </c>
    </row>
    <row r="2310" spans="1:5" x14ac:dyDescent="0.25">
      <c r="A2310" s="16" t="str">
        <f>IF(Data!F424="successful",Data!A424,"")</f>
        <v/>
      </c>
      <c r="B2310" s="16" t="str">
        <f>IF(Data!F424="successful",Data!N424,"")</f>
        <v/>
      </c>
      <c r="D2310" s="16" t="str">
        <f>IF(Data!F1360="failed",Data!A1360,"")</f>
        <v/>
      </c>
      <c r="E2310" s="16" t="str">
        <f>IF(Data!F1360="failed",Data!N1360,"")</f>
        <v/>
      </c>
    </row>
    <row r="2311" spans="1:5" x14ac:dyDescent="0.25">
      <c r="A2311" s="16" t="str">
        <f>IF(Data!F425="successful",Data!A425,"")</f>
        <v/>
      </c>
      <c r="B2311" s="16" t="str">
        <f>IF(Data!F425="successful",Data!N425,"")</f>
        <v/>
      </c>
      <c r="D2311" s="16" t="str">
        <f>IF(Data!F1361="failed",Data!A1361,"")</f>
        <v/>
      </c>
      <c r="E2311" s="16" t="str">
        <f>IF(Data!F1361="failed",Data!N1361,"")</f>
        <v/>
      </c>
    </row>
    <row r="2312" spans="1:5" x14ac:dyDescent="0.25">
      <c r="A2312" s="16" t="str">
        <f>IF(Data!F426="successful",Data!A426,"")</f>
        <v/>
      </c>
      <c r="B2312" s="16" t="str">
        <f>IF(Data!F426="successful",Data!N426,"")</f>
        <v/>
      </c>
      <c r="D2312" s="16" t="str">
        <f>IF(Data!F1362="failed",Data!A1362,"")</f>
        <v/>
      </c>
      <c r="E2312" s="16" t="str">
        <f>IF(Data!F1362="failed",Data!N1362,"")</f>
        <v/>
      </c>
    </row>
    <row r="2313" spans="1:5" x14ac:dyDescent="0.25">
      <c r="A2313" s="16" t="str">
        <f>IF(Data!F427="successful",Data!A427,"")</f>
        <v/>
      </c>
      <c r="B2313" s="16" t="str">
        <f>IF(Data!F427="successful",Data!N427,"")</f>
        <v/>
      </c>
      <c r="D2313" s="16" t="str">
        <f>IF(Data!F1363="failed",Data!A1363,"")</f>
        <v/>
      </c>
      <c r="E2313" s="16" t="str">
        <f>IF(Data!F1363="failed",Data!N1363,"")</f>
        <v/>
      </c>
    </row>
    <row r="2314" spans="1:5" x14ac:dyDescent="0.25">
      <c r="A2314" s="16" t="str">
        <f>IF(Data!F428="successful",Data!A428,"")</f>
        <v/>
      </c>
      <c r="B2314" s="16" t="str">
        <f>IF(Data!F428="successful",Data!N428,"")</f>
        <v/>
      </c>
      <c r="D2314" s="16" t="str">
        <f>IF(Data!F1364="failed",Data!A1364,"")</f>
        <v/>
      </c>
      <c r="E2314" s="16" t="str">
        <f>IF(Data!F1364="failed",Data!N1364,"")</f>
        <v/>
      </c>
    </row>
    <row r="2315" spans="1:5" x14ac:dyDescent="0.25">
      <c r="A2315" s="16" t="str">
        <f>IF(Data!F429="successful",Data!A429,"")</f>
        <v/>
      </c>
      <c r="B2315" s="16" t="str">
        <f>IF(Data!F429="successful",Data!N429,"")</f>
        <v/>
      </c>
      <c r="D2315" s="16" t="str">
        <f>IF(Data!F1365="failed",Data!A1365,"")</f>
        <v/>
      </c>
      <c r="E2315" s="16" t="str">
        <f>IF(Data!F1365="failed",Data!N1365,"")</f>
        <v/>
      </c>
    </row>
    <row r="2316" spans="1:5" x14ac:dyDescent="0.25">
      <c r="A2316" s="16" t="str">
        <f>IF(Data!F430="successful",Data!A430,"")</f>
        <v/>
      </c>
      <c r="B2316" s="16" t="str">
        <f>IF(Data!F430="successful",Data!N430,"")</f>
        <v/>
      </c>
      <c r="D2316" s="16" t="str">
        <f>IF(Data!F1366="failed",Data!A1366,"")</f>
        <v/>
      </c>
      <c r="E2316" s="16" t="str">
        <f>IF(Data!F1366="failed",Data!N1366,"")</f>
        <v/>
      </c>
    </row>
    <row r="2317" spans="1:5" x14ac:dyDescent="0.25">
      <c r="A2317" s="16" t="str">
        <f>IF(Data!F431="successful",Data!A431,"")</f>
        <v/>
      </c>
      <c r="B2317" s="16" t="str">
        <f>IF(Data!F431="successful",Data!N431,"")</f>
        <v/>
      </c>
      <c r="D2317" s="16" t="str">
        <f>IF(Data!F1367="failed",Data!A1367,"")</f>
        <v/>
      </c>
      <c r="E2317" s="16" t="str">
        <f>IF(Data!F1367="failed",Data!N1367,"")</f>
        <v/>
      </c>
    </row>
    <row r="2318" spans="1:5" x14ac:dyDescent="0.25">
      <c r="A2318" s="16" t="str">
        <f>IF(Data!F432="successful",Data!A432,"")</f>
        <v/>
      </c>
      <c r="B2318" s="16" t="str">
        <f>IF(Data!F432="successful",Data!N432,"")</f>
        <v/>
      </c>
      <c r="D2318" s="16" t="str">
        <f>IF(Data!F1368="failed",Data!A1368,"")</f>
        <v/>
      </c>
      <c r="E2318" s="16" t="str">
        <f>IF(Data!F1368="failed",Data!N1368,"")</f>
        <v/>
      </c>
    </row>
    <row r="2319" spans="1:5" x14ac:dyDescent="0.25">
      <c r="A2319" s="16" t="str">
        <f>IF(Data!F433="successful",Data!A433,"")</f>
        <v/>
      </c>
      <c r="B2319" s="16" t="str">
        <f>IF(Data!F433="successful",Data!N433,"")</f>
        <v/>
      </c>
      <c r="D2319" s="16" t="str">
        <f>IF(Data!F1369="failed",Data!A1369,"")</f>
        <v/>
      </c>
      <c r="E2319" s="16" t="str">
        <f>IF(Data!F1369="failed",Data!N1369,"")</f>
        <v/>
      </c>
    </row>
    <row r="2320" spans="1:5" x14ac:dyDescent="0.25">
      <c r="A2320" s="16" t="str">
        <f>IF(Data!F434="successful",Data!A434,"")</f>
        <v/>
      </c>
      <c r="B2320" s="16" t="str">
        <f>IF(Data!F434="successful",Data!N434,"")</f>
        <v/>
      </c>
      <c r="D2320" s="16" t="str">
        <f>IF(Data!F1370="failed",Data!A1370,"")</f>
        <v/>
      </c>
      <c r="E2320" s="16" t="str">
        <f>IF(Data!F1370="failed",Data!N1370,"")</f>
        <v/>
      </c>
    </row>
    <row r="2321" spans="1:5" x14ac:dyDescent="0.25">
      <c r="A2321" s="16" t="str">
        <f>IF(Data!F435="successful",Data!A435,"")</f>
        <v/>
      </c>
      <c r="B2321" s="16" t="str">
        <f>IF(Data!F435="successful",Data!N435,"")</f>
        <v/>
      </c>
      <c r="D2321" s="16" t="str">
        <f>IF(Data!F1371="failed",Data!A1371,"")</f>
        <v/>
      </c>
      <c r="E2321" s="16" t="str">
        <f>IF(Data!F1371="failed",Data!N1371,"")</f>
        <v/>
      </c>
    </row>
    <row r="2322" spans="1:5" x14ac:dyDescent="0.25">
      <c r="A2322" s="16" t="str">
        <f>IF(Data!F436="successful",Data!A436,"")</f>
        <v/>
      </c>
      <c r="B2322" s="16" t="str">
        <f>IF(Data!F436="successful",Data!N436,"")</f>
        <v/>
      </c>
      <c r="D2322" s="16" t="str">
        <f>IF(Data!F1372="failed",Data!A1372,"")</f>
        <v/>
      </c>
      <c r="E2322" s="16" t="str">
        <f>IF(Data!F1372="failed",Data!N1372,"")</f>
        <v/>
      </c>
    </row>
    <row r="2323" spans="1:5" x14ac:dyDescent="0.25">
      <c r="A2323" s="16" t="str">
        <f>IF(Data!F437="successful",Data!A437,"")</f>
        <v/>
      </c>
      <c r="B2323" s="16" t="str">
        <f>IF(Data!F437="successful",Data!N437,"")</f>
        <v/>
      </c>
      <c r="D2323" s="16" t="str">
        <f>IF(Data!F1373="failed",Data!A1373,"")</f>
        <v/>
      </c>
      <c r="E2323" s="16" t="str">
        <f>IF(Data!F1373="failed",Data!N1373,"")</f>
        <v/>
      </c>
    </row>
    <row r="2324" spans="1:5" x14ac:dyDescent="0.25">
      <c r="A2324" s="16" t="str">
        <f>IF(Data!F438="successful",Data!A438,"")</f>
        <v/>
      </c>
      <c r="B2324" s="16" t="str">
        <f>IF(Data!F438="successful",Data!N438,"")</f>
        <v/>
      </c>
      <c r="D2324" s="16" t="str">
        <f>IF(Data!F1374="failed",Data!A1374,"")</f>
        <v/>
      </c>
      <c r="E2324" s="16" t="str">
        <f>IF(Data!F1374="failed",Data!N1374,"")</f>
        <v/>
      </c>
    </row>
    <row r="2325" spans="1:5" x14ac:dyDescent="0.25">
      <c r="A2325" s="16" t="str">
        <f>IF(Data!F439="successful",Data!A439,"")</f>
        <v/>
      </c>
      <c r="B2325" s="16" t="str">
        <f>IF(Data!F439="successful",Data!N439,"")</f>
        <v/>
      </c>
      <c r="D2325" s="16" t="str">
        <f>IF(Data!F1375="failed",Data!A1375,"")</f>
        <v/>
      </c>
      <c r="E2325" s="16" t="str">
        <f>IF(Data!F1375="failed",Data!N1375,"")</f>
        <v/>
      </c>
    </row>
    <row r="2326" spans="1:5" x14ac:dyDescent="0.25">
      <c r="A2326" s="16" t="str">
        <f>IF(Data!F440="successful",Data!A440,"")</f>
        <v/>
      </c>
      <c r="B2326" s="16" t="str">
        <f>IF(Data!F440="successful",Data!N440,"")</f>
        <v/>
      </c>
      <c r="D2326" s="16" t="str">
        <f>IF(Data!F1376="failed",Data!A1376,"")</f>
        <v/>
      </c>
      <c r="E2326" s="16" t="str">
        <f>IF(Data!F1376="failed",Data!N1376,"")</f>
        <v/>
      </c>
    </row>
    <row r="2327" spans="1:5" x14ac:dyDescent="0.25">
      <c r="A2327" s="16" t="str">
        <f>IF(Data!F441="successful",Data!A441,"")</f>
        <v/>
      </c>
      <c r="B2327" s="16" t="str">
        <f>IF(Data!F441="successful",Data!N441,"")</f>
        <v/>
      </c>
      <c r="D2327" s="16" t="str">
        <f>IF(Data!F1377="failed",Data!A1377,"")</f>
        <v/>
      </c>
      <c r="E2327" s="16" t="str">
        <f>IF(Data!F1377="failed",Data!N1377,"")</f>
        <v/>
      </c>
    </row>
    <row r="2328" spans="1:5" x14ac:dyDescent="0.25">
      <c r="A2328" s="16" t="str">
        <f>IF(Data!F442="successful",Data!A442,"")</f>
        <v/>
      </c>
      <c r="B2328" s="16" t="str">
        <f>IF(Data!F442="successful",Data!N442,"")</f>
        <v/>
      </c>
      <c r="D2328" s="16" t="str">
        <f>IF(Data!F1378="failed",Data!A1378,"")</f>
        <v/>
      </c>
      <c r="E2328" s="16" t="str">
        <f>IF(Data!F1378="failed",Data!N1378,"")</f>
        <v/>
      </c>
    </row>
    <row r="2329" spans="1:5" x14ac:dyDescent="0.25">
      <c r="A2329" s="16" t="str">
        <f>IF(Data!F443="successful",Data!A443,"")</f>
        <v/>
      </c>
      <c r="B2329" s="16" t="str">
        <f>IF(Data!F443="successful",Data!N443,"")</f>
        <v/>
      </c>
      <c r="D2329" s="16" t="str">
        <f>IF(Data!F1379="failed",Data!A1379,"")</f>
        <v/>
      </c>
      <c r="E2329" s="16" t="str">
        <f>IF(Data!F1379="failed",Data!N1379,"")</f>
        <v/>
      </c>
    </row>
    <row r="2330" spans="1:5" x14ac:dyDescent="0.25">
      <c r="A2330" s="16" t="str">
        <f>IF(Data!F444="successful",Data!A444,"")</f>
        <v/>
      </c>
      <c r="B2330" s="16" t="str">
        <f>IF(Data!F444="successful",Data!N444,"")</f>
        <v/>
      </c>
      <c r="D2330" s="16" t="str">
        <f>IF(Data!F1380="failed",Data!A1380,"")</f>
        <v/>
      </c>
      <c r="E2330" s="16" t="str">
        <f>IF(Data!F1380="failed",Data!N1380,"")</f>
        <v/>
      </c>
    </row>
    <row r="2331" spans="1:5" x14ac:dyDescent="0.25">
      <c r="A2331" s="16" t="str">
        <f>IF(Data!F445="successful",Data!A445,"")</f>
        <v/>
      </c>
      <c r="B2331" s="16" t="str">
        <f>IF(Data!F445="successful",Data!N445,"")</f>
        <v/>
      </c>
      <c r="D2331" s="16" t="str">
        <f>IF(Data!F1381="failed",Data!A1381,"")</f>
        <v/>
      </c>
      <c r="E2331" s="16" t="str">
        <f>IF(Data!F1381="failed",Data!N1381,"")</f>
        <v/>
      </c>
    </row>
    <row r="2332" spans="1:5" x14ac:dyDescent="0.25">
      <c r="A2332" s="16" t="str">
        <f>IF(Data!F446="successful",Data!A446,"")</f>
        <v/>
      </c>
      <c r="B2332" s="16" t="str">
        <f>IF(Data!F446="successful",Data!N446,"")</f>
        <v/>
      </c>
      <c r="D2332" s="16" t="str">
        <f>IF(Data!F1382="failed",Data!A1382,"")</f>
        <v/>
      </c>
      <c r="E2332" s="16" t="str">
        <f>IF(Data!F1382="failed",Data!N1382,"")</f>
        <v/>
      </c>
    </row>
    <row r="2333" spans="1:5" x14ac:dyDescent="0.25">
      <c r="A2333" s="16" t="str">
        <f>IF(Data!F447="successful",Data!A447,"")</f>
        <v/>
      </c>
      <c r="B2333" s="16" t="str">
        <f>IF(Data!F447="successful",Data!N447,"")</f>
        <v/>
      </c>
      <c r="D2333" s="16" t="str">
        <f>IF(Data!F1383="failed",Data!A1383,"")</f>
        <v/>
      </c>
      <c r="E2333" s="16" t="str">
        <f>IF(Data!F1383="failed",Data!N1383,"")</f>
        <v/>
      </c>
    </row>
    <row r="2334" spans="1:5" x14ac:dyDescent="0.25">
      <c r="A2334" s="16" t="str">
        <f>IF(Data!F448="successful",Data!A448,"")</f>
        <v/>
      </c>
      <c r="B2334" s="16" t="str">
        <f>IF(Data!F448="successful",Data!N448,"")</f>
        <v/>
      </c>
      <c r="D2334" s="16" t="str">
        <f>IF(Data!F1384="failed",Data!A1384,"")</f>
        <v/>
      </c>
      <c r="E2334" s="16" t="str">
        <f>IF(Data!F1384="failed",Data!N1384,"")</f>
        <v/>
      </c>
    </row>
    <row r="2335" spans="1:5" x14ac:dyDescent="0.25">
      <c r="A2335" s="16" t="str">
        <f>IF(Data!F449="successful",Data!A449,"")</f>
        <v/>
      </c>
      <c r="B2335" s="16" t="str">
        <f>IF(Data!F449="successful",Data!N449,"")</f>
        <v/>
      </c>
      <c r="D2335" s="16" t="str">
        <f>IF(Data!F1385="failed",Data!A1385,"")</f>
        <v/>
      </c>
      <c r="E2335" s="16" t="str">
        <f>IF(Data!F1385="failed",Data!N1385,"")</f>
        <v/>
      </c>
    </row>
    <row r="2336" spans="1:5" x14ac:dyDescent="0.25">
      <c r="A2336" s="16" t="str">
        <f>IF(Data!F450="successful",Data!A450,"")</f>
        <v/>
      </c>
      <c r="B2336" s="16" t="str">
        <f>IF(Data!F450="successful",Data!N450,"")</f>
        <v/>
      </c>
      <c r="D2336" s="16" t="str">
        <f>IF(Data!F1386="failed",Data!A1386,"")</f>
        <v/>
      </c>
      <c r="E2336" s="16" t="str">
        <f>IF(Data!F1386="failed",Data!N1386,"")</f>
        <v/>
      </c>
    </row>
    <row r="2337" spans="1:5" x14ac:dyDescent="0.25">
      <c r="A2337" s="16" t="str">
        <f>IF(Data!F451="successful",Data!A451,"")</f>
        <v/>
      </c>
      <c r="B2337" s="16" t="str">
        <f>IF(Data!F451="successful",Data!N451,"")</f>
        <v/>
      </c>
      <c r="D2337" s="16" t="str">
        <f>IF(Data!F1387="failed",Data!A1387,"")</f>
        <v/>
      </c>
      <c r="E2337" s="16" t="str">
        <f>IF(Data!F1387="failed",Data!N1387,"")</f>
        <v/>
      </c>
    </row>
    <row r="2338" spans="1:5" x14ac:dyDescent="0.25">
      <c r="A2338" s="16" t="str">
        <f>IF(Data!F452="successful",Data!A452,"")</f>
        <v/>
      </c>
      <c r="B2338" s="16" t="str">
        <f>IF(Data!F452="successful",Data!N452,"")</f>
        <v/>
      </c>
      <c r="D2338" s="16" t="str">
        <f>IF(Data!F1388="failed",Data!A1388,"")</f>
        <v/>
      </c>
      <c r="E2338" s="16" t="str">
        <f>IF(Data!F1388="failed",Data!N1388,"")</f>
        <v/>
      </c>
    </row>
    <row r="2339" spans="1:5" x14ac:dyDescent="0.25">
      <c r="A2339" s="16" t="str">
        <f>IF(Data!F453="successful",Data!A453,"")</f>
        <v/>
      </c>
      <c r="B2339" s="16" t="str">
        <f>IF(Data!F453="successful",Data!N453,"")</f>
        <v/>
      </c>
      <c r="D2339" s="16" t="str">
        <f>IF(Data!F1389="failed",Data!A1389,"")</f>
        <v/>
      </c>
      <c r="E2339" s="16" t="str">
        <f>IF(Data!F1389="failed",Data!N1389,"")</f>
        <v/>
      </c>
    </row>
    <row r="2340" spans="1:5" x14ac:dyDescent="0.25">
      <c r="A2340" s="16" t="str">
        <f>IF(Data!F454="successful",Data!A454,"")</f>
        <v/>
      </c>
      <c r="B2340" s="16" t="str">
        <f>IF(Data!F454="successful",Data!N454,"")</f>
        <v/>
      </c>
      <c r="D2340" s="16" t="str">
        <f>IF(Data!F1390="failed",Data!A1390,"")</f>
        <v/>
      </c>
      <c r="E2340" s="16" t="str">
        <f>IF(Data!F1390="failed",Data!N1390,"")</f>
        <v/>
      </c>
    </row>
    <row r="2341" spans="1:5" x14ac:dyDescent="0.25">
      <c r="A2341" s="16" t="str">
        <f>IF(Data!F455="successful",Data!A455,"")</f>
        <v/>
      </c>
      <c r="B2341" s="16" t="str">
        <f>IF(Data!F455="successful",Data!N455,"")</f>
        <v/>
      </c>
      <c r="D2341" s="16" t="str">
        <f>IF(Data!F1391="failed",Data!A1391,"")</f>
        <v/>
      </c>
      <c r="E2341" s="16" t="str">
        <f>IF(Data!F1391="failed",Data!N1391,"")</f>
        <v/>
      </c>
    </row>
    <row r="2342" spans="1:5" x14ac:dyDescent="0.25">
      <c r="A2342" s="16" t="str">
        <f>IF(Data!F456="successful",Data!A456,"")</f>
        <v/>
      </c>
      <c r="B2342" s="16" t="str">
        <f>IF(Data!F456="successful",Data!N456,"")</f>
        <v/>
      </c>
      <c r="D2342" s="16" t="str">
        <f>IF(Data!F1392="failed",Data!A1392,"")</f>
        <v/>
      </c>
      <c r="E2342" s="16" t="str">
        <f>IF(Data!F1392="failed",Data!N1392,"")</f>
        <v/>
      </c>
    </row>
    <row r="2343" spans="1:5" x14ac:dyDescent="0.25">
      <c r="A2343" s="16" t="str">
        <f>IF(Data!F457="successful",Data!A457,"")</f>
        <v/>
      </c>
      <c r="B2343" s="16" t="str">
        <f>IF(Data!F457="successful",Data!N457,"")</f>
        <v/>
      </c>
      <c r="D2343" s="16" t="str">
        <f>IF(Data!F1393="failed",Data!A1393,"")</f>
        <v/>
      </c>
      <c r="E2343" s="16" t="str">
        <f>IF(Data!F1393="failed",Data!N1393,"")</f>
        <v/>
      </c>
    </row>
    <row r="2344" spans="1:5" x14ac:dyDescent="0.25">
      <c r="A2344" s="16" t="str">
        <f>IF(Data!F458="successful",Data!A458,"")</f>
        <v/>
      </c>
      <c r="B2344" s="16" t="str">
        <f>IF(Data!F458="successful",Data!N458,"")</f>
        <v/>
      </c>
      <c r="D2344" s="16" t="str">
        <f>IF(Data!F1394="failed",Data!A1394,"")</f>
        <v/>
      </c>
      <c r="E2344" s="16" t="str">
        <f>IF(Data!F1394="failed",Data!N1394,"")</f>
        <v/>
      </c>
    </row>
    <row r="2345" spans="1:5" x14ac:dyDescent="0.25">
      <c r="A2345" s="16" t="str">
        <f>IF(Data!F459="successful",Data!A459,"")</f>
        <v/>
      </c>
      <c r="B2345" s="16" t="str">
        <f>IF(Data!F459="successful",Data!N459,"")</f>
        <v/>
      </c>
      <c r="D2345" s="16" t="str">
        <f>IF(Data!F1395="failed",Data!A1395,"")</f>
        <v/>
      </c>
      <c r="E2345" s="16" t="str">
        <f>IF(Data!F1395="failed",Data!N1395,"")</f>
        <v/>
      </c>
    </row>
    <row r="2346" spans="1:5" x14ac:dyDescent="0.25">
      <c r="A2346" s="16" t="str">
        <f>IF(Data!F460="successful",Data!A460,"")</f>
        <v/>
      </c>
      <c r="B2346" s="16" t="str">
        <f>IF(Data!F460="successful",Data!N460,"")</f>
        <v/>
      </c>
      <c r="D2346" s="16" t="str">
        <f>IF(Data!F1396="failed",Data!A1396,"")</f>
        <v/>
      </c>
      <c r="E2346" s="16" t="str">
        <f>IF(Data!F1396="failed",Data!N1396,"")</f>
        <v/>
      </c>
    </row>
    <row r="2347" spans="1:5" x14ac:dyDescent="0.25">
      <c r="A2347" s="16" t="str">
        <f>IF(Data!F461="successful",Data!A461,"")</f>
        <v/>
      </c>
      <c r="B2347" s="16" t="str">
        <f>IF(Data!F461="successful",Data!N461,"")</f>
        <v/>
      </c>
      <c r="D2347" s="16" t="str">
        <f>IF(Data!F1397="failed",Data!A1397,"")</f>
        <v/>
      </c>
      <c r="E2347" s="16" t="str">
        <f>IF(Data!F1397="failed",Data!N1397,"")</f>
        <v/>
      </c>
    </row>
    <row r="2348" spans="1:5" x14ac:dyDescent="0.25">
      <c r="A2348" s="16" t="str">
        <f>IF(Data!F462="successful",Data!A462,"")</f>
        <v/>
      </c>
      <c r="B2348" s="16" t="str">
        <f>IF(Data!F462="successful",Data!N462,"")</f>
        <v/>
      </c>
      <c r="D2348" s="16" t="str">
        <f>IF(Data!F1398="failed",Data!A1398,"")</f>
        <v/>
      </c>
      <c r="E2348" s="16" t="str">
        <f>IF(Data!F1398="failed",Data!N1398,"")</f>
        <v/>
      </c>
    </row>
    <row r="2349" spans="1:5" x14ac:dyDescent="0.25">
      <c r="A2349" s="16" t="str">
        <f>IF(Data!F463="successful",Data!A463,"")</f>
        <v/>
      </c>
      <c r="B2349" s="16" t="str">
        <f>IF(Data!F463="successful",Data!N463,"")</f>
        <v/>
      </c>
      <c r="D2349" s="16" t="str">
        <f>IF(Data!F1399="failed",Data!A1399,"")</f>
        <v/>
      </c>
      <c r="E2349" s="16" t="str">
        <f>IF(Data!F1399="failed",Data!N1399,"")</f>
        <v/>
      </c>
    </row>
    <row r="2350" spans="1:5" x14ac:dyDescent="0.25">
      <c r="A2350" s="16" t="str">
        <f>IF(Data!F464="successful",Data!A464,"")</f>
        <v/>
      </c>
      <c r="B2350" s="16" t="str">
        <f>IF(Data!F464="successful",Data!N464,"")</f>
        <v/>
      </c>
      <c r="D2350" s="16" t="str">
        <f>IF(Data!F1400="failed",Data!A1400,"")</f>
        <v/>
      </c>
      <c r="E2350" s="16" t="str">
        <f>IF(Data!F1400="failed",Data!N1400,"")</f>
        <v/>
      </c>
    </row>
    <row r="2351" spans="1:5" x14ac:dyDescent="0.25">
      <c r="A2351" s="16" t="str">
        <f>IF(Data!F465="successful",Data!A465,"")</f>
        <v/>
      </c>
      <c r="B2351" s="16" t="str">
        <f>IF(Data!F465="successful",Data!N465,"")</f>
        <v/>
      </c>
      <c r="D2351" s="16" t="str">
        <f>IF(Data!F1401="failed",Data!A1401,"")</f>
        <v/>
      </c>
      <c r="E2351" s="16" t="str">
        <f>IF(Data!F1401="failed",Data!N1401,"")</f>
        <v/>
      </c>
    </row>
    <row r="2352" spans="1:5" x14ac:dyDescent="0.25">
      <c r="A2352" s="16" t="str">
        <f>IF(Data!F466="successful",Data!A466,"")</f>
        <v/>
      </c>
      <c r="B2352" s="16" t="str">
        <f>IF(Data!F466="successful",Data!N466,"")</f>
        <v/>
      </c>
      <c r="D2352" s="16" t="str">
        <f>IF(Data!F1402="failed",Data!A1402,"")</f>
        <v/>
      </c>
      <c r="E2352" s="16" t="str">
        <f>IF(Data!F1402="failed",Data!N1402,"")</f>
        <v/>
      </c>
    </row>
    <row r="2353" spans="1:5" x14ac:dyDescent="0.25">
      <c r="A2353" s="16" t="str">
        <f>IF(Data!F467="successful",Data!A467,"")</f>
        <v/>
      </c>
      <c r="B2353" s="16" t="str">
        <f>IF(Data!F467="successful",Data!N467,"")</f>
        <v/>
      </c>
      <c r="D2353" s="16" t="str">
        <f>IF(Data!F1403="failed",Data!A1403,"")</f>
        <v/>
      </c>
      <c r="E2353" s="16" t="str">
        <f>IF(Data!F1403="failed",Data!N1403,"")</f>
        <v/>
      </c>
    </row>
    <row r="2354" spans="1:5" x14ac:dyDescent="0.25">
      <c r="A2354" s="16" t="str">
        <f>IF(Data!F468="successful",Data!A468,"")</f>
        <v/>
      </c>
      <c r="B2354" s="16" t="str">
        <f>IF(Data!F468="successful",Data!N468,"")</f>
        <v/>
      </c>
      <c r="D2354" s="16" t="str">
        <f>IF(Data!F1404="failed",Data!A1404,"")</f>
        <v/>
      </c>
      <c r="E2354" s="16" t="str">
        <f>IF(Data!F1404="failed",Data!N1404,"")</f>
        <v/>
      </c>
    </row>
    <row r="2355" spans="1:5" x14ac:dyDescent="0.25">
      <c r="A2355" s="16" t="str">
        <f>IF(Data!F469="successful",Data!A469,"")</f>
        <v/>
      </c>
      <c r="B2355" s="16" t="str">
        <f>IF(Data!F469="successful",Data!N469,"")</f>
        <v/>
      </c>
      <c r="D2355" s="16" t="str">
        <f>IF(Data!F1405="failed",Data!A1405,"")</f>
        <v/>
      </c>
      <c r="E2355" s="16" t="str">
        <f>IF(Data!F1405="failed",Data!N1405,"")</f>
        <v/>
      </c>
    </row>
    <row r="2356" spans="1:5" x14ac:dyDescent="0.25">
      <c r="A2356" s="16" t="str">
        <f>IF(Data!F470="successful",Data!A470,"")</f>
        <v/>
      </c>
      <c r="B2356" s="16" t="str">
        <f>IF(Data!F470="successful",Data!N470,"")</f>
        <v/>
      </c>
      <c r="D2356" s="16" t="str">
        <f>IF(Data!F1453="failed",Data!A1453,"")</f>
        <v/>
      </c>
      <c r="E2356" s="16" t="str">
        <f>IF(Data!F1453="failed",Data!N1453,"")</f>
        <v/>
      </c>
    </row>
    <row r="2357" spans="1:5" x14ac:dyDescent="0.25">
      <c r="A2357" s="16" t="str">
        <f>IF(Data!F471="successful",Data!A471,"")</f>
        <v/>
      </c>
      <c r="B2357" s="16" t="str">
        <f>IF(Data!F471="successful",Data!N471,"")</f>
        <v/>
      </c>
      <c r="D2357" s="16" t="str">
        <f>IF(Data!F1454="failed",Data!A1454,"")</f>
        <v/>
      </c>
      <c r="E2357" s="16" t="str">
        <f>IF(Data!F1454="failed",Data!N1454,"")</f>
        <v/>
      </c>
    </row>
    <row r="2358" spans="1:5" x14ac:dyDescent="0.25">
      <c r="A2358" s="16" t="str">
        <f>IF(Data!F472="successful",Data!A472,"")</f>
        <v/>
      </c>
      <c r="B2358" s="16" t="str">
        <f>IF(Data!F472="successful",Data!N472,"")</f>
        <v/>
      </c>
      <c r="D2358" s="16" t="str">
        <f>IF(Data!F1455="failed",Data!A1455,"")</f>
        <v/>
      </c>
      <c r="E2358" s="16" t="str">
        <f>IF(Data!F1455="failed",Data!N1455,"")</f>
        <v/>
      </c>
    </row>
    <row r="2359" spans="1:5" x14ac:dyDescent="0.25">
      <c r="A2359" s="16" t="str">
        <f>IF(Data!F473="successful",Data!A473,"")</f>
        <v/>
      </c>
      <c r="B2359" s="16" t="str">
        <f>IF(Data!F473="successful",Data!N473,"")</f>
        <v/>
      </c>
      <c r="D2359" s="16" t="str">
        <f>IF(Data!F1456="failed",Data!A1456,"")</f>
        <v/>
      </c>
      <c r="E2359" s="16" t="str">
        <f>IF(Data!F1456="failed",Data!N1456,"")</f>
        <v/>
      </c>
    </row>
    <row r="2360" spans="1:5" x14ac:dyDescent="0.25">
      <c r="A2360" s="16" t="str">
        <f>IF(Data!F474="successful",Data!A474,"")</f>
        <v/>
      </c>
      <c r="B2360" s="16" t="str">
        <f>IF(Data!F474="successful",Data!N474,"")</f>
        <v/>
      </c>
      <c r="D2360" s="16" t="str">
        <f>IF(Data!F1457="failed",Data!A1457,"")</f>
        <v/>
      </c>
      <c r="E2360" s="16" t="str">
        <f>IF(Data!F1457="failed",Data!N1457,"")</f>
        <v/>
      </c>
    </row>
    <row r="2361" spans="1:5" x14ac:dyDescent="0.25">
      <c r="A2361" s="16" t="str">
        <f>IF(Data!F475="successful",Data!A475,"")</f>
        <v/>
      </c>
      <c r="B2361" s="16" t="str">
        <f>IF(Data!F475="successful",Data!N475,"")</f>
        <v/>
      </c>
      <c r="D2361" s="16" t="str">
        <f>IF(Data!F1458="failed",Data!A1458,"")</f>
        <v/>
      </c>
      <c r="E2361" s="16" t="str">
        <f>IF(Data!F1458="failed",Data!N1458,"")</f>
        <v/>
      </c>
    </row>
    <row r="2362" spans="1:5" x14ac:dyDescent="0.25">
      <c r="A2362" s="16" t="str">
        <f>IF(Data!F476="successful",Data!A476,"")</f>
        <v/>
      </c>
      <c r="B2362" s="16" t="str">
        <f>IF(Data!F476="successful",Data!N476,"")</f>
        <v/>
      </c>
      <c r="D2362" s="16" t="str">
        <f>IF(Data!F1459="failed",Data!A1459,"")</f>
        <v/>
      </c>
      <c r="E2362" s="16" t="str">
        <f>IF(Data!F1459="failed",Data!N1459,"")</f>
        <v/>
      </c>
    </row>
    <row r="2363" spans="1:5" x14ac:dyDescent="0.25">
      <c r="A2363" s="16" t="str">
        <f>IF(Data!F477="successful",Data!A477,"")</f>
        <v/>
      </c>
      <c r="B2363" s="16" t="str">
        <f>IF(Data!F477="successful",Data!N477,"")</f>
        <v/>
      </c>
      <c r="D2363" s="16" t="str">
        <f>IF(Data!F1460="failed",Data!A1460,"")</f>
        <v/>
      </c>
      <c r="E2363" s="16" t="str">
        <f>IF(Data!F1460="failed",Data!N1460,"")</f>
        <v/>
      </c>
    </row>
    <row r="2364" spans="1:5" x14ac:dyDescent="0.25">
      <c r="A2364" s="16" t="str">
        <f>IF(Data!F478="successful",Data!A478,"")</f>
        <v/>
      </c>
      <c r="B2364" s="16" t="str">
        <f>IF(Data!F478="successful",Data!N478,"")</f>
        <v/>
      </c>
      <c r="D2364" s="16" t="str">
        <f>IF(Data!F1461="failed",Data!A1461,"")</f>
        <v/>
      </c>
      <c r="E2364" s="16" t="str">
        <f>IF(Data!F1461="failed",Data!N1461,"")</f>
        <v/>
      </c>
    </row>
    <row r="2365" spans="1:5" x14ac:dyDescent="0.25">
      <c r="A2365" s="16" t="str">
        <f>IF(Data!F479="successful",Data!A479,"")</f>
        <v/>
      </c>
      <c r="B2365" s="16" t="str">
        <f>IF(Data!F479="successful",Data!N479,"")</f>
        <v/>
      </c>
      <c r="D2365" s="16" t="str">
        <f>IF(Data!F1462="failed",Data!A1462,"")</f>
        <v/>
      </c>
      <c r="E2365" s="16" t="str">
        <f>IF(Data!F1462="failed",Data!N1462,"")</f>
        <v/>
      </c>
    </row>
    <row r="2366" spans="1:5" x14ac:dyDescent="0.25">
      <c r="A2366" s="16" t="str">
        <f>IF(Data!F480="successful",Data!A480,"")</f>
        <v/>
      </c>
      <c r="B2366" s="16" t="str">
        <f>IF(Data!F480="successful",Data!N480,"")</f>
        <v/>
      </c>
      <c r="D2366" s="16" t="str">
        <f>IF(Data!F1463="failed",Data!A1463,"")</f>
        <v/>
      </c>
      <c r="E2366" s="16" t="str">
        <f>IF(Data!F1463="failed",Data!N1463,"")</f>
        <v/>
      </c>
    </row>
    <row r="2367" spans="1:5" x14ac:dyDescent="0.25">
      <c r="A2367" s="16" t="str">
        <f>IF(Data!F481="successful",Data!A481,"")</f>
        <v/>
      </c>
      <c r="B2367" s="16" t="str">
        <f>IF(Data!F481="successful",Data!N481,"")</f>
        <v/>
      </c>
      <c r="D2367" s="16" t="str">
        <f>IF(Data!F1464="failed",Data!A1464,"")</f>
        <v/>
      </c>
      <c r="E2367" s="16" t="str">
        <f>IF(Data!F1464="failed",Data!N1464,"")</f>
        <v/>
      </c>
    </row>
    <row r="2368" spans="1:5" x14ac:dyDescent="0.25">
      <c r="A2368" s="16" t="str">
        <f>IF(Data!F482="successful",Data!A482,"")</f>
        <v/>
      </c>
      <c r="B2368" s="16" t="str">
        <f>IF(Data!F482="successful",Data!N482,"")</f>
        <v/>
      </c>
      <c r="D2368" s="16" t="str">
        <f>IF(Data!F1465="failed",Data!A1465,"")</f>
        <v/>
      </c>
      <c r="E2368" s="16" t="str">
        <f>IF(Data!F1465="failed",Data!N1465,"")</f>
        <v/>
      </c>
    </row>
    <row r="2369" spans="1:5" x14ac:dyDescent="0.25">
      <c r="A2369" s="16" t="str">
        <f>IF(Data!F483="successful",Data!A483,"")</f>
        <v/>
      </c>
      <c r="B2369" s="16" t="str">
        <f>IF(Data!F483="successful",Data!N483,"")</f>
        <v/>
      </c>
      <c r="D2369" s="16" t="str">
        <f>IF(Data!F1466="failed",Data!A1466,"")</f>
        <v/>
      </c>
      <c r="E2369" s="16" t="str">
        <f>IF(Data!F1466="failed",Data!N1466,"")</f>
        <v/>
      </c>
    </row>
    <row r="2370" spans="1:5" x14ac:dyDescent="0.25">
      <c r="A2370" s="16" t="str">
        <f>IF(Data!F484="successful",Data!A484,"")</f>
        <v/>
      </c>
      <c r="B2370" s="16" t="str">
        <f>IF(Data!F484="successful",Data!N484,"")</f>
        <v/>
      </c>
      <c r="D2370" s="16" t="str">
        <f>IF(Data!F1467="failed",Data!A1467,"")</f>
        <v/>
      </c>
      <c r="E2370" s="16" t="str">
        <f>IF(Data!F1467="failed",Data!N1467,"")</f>
        <v/>
      </c>
    </row>
    <row r="2371" spans="1:5" x14ac:dyDescent="0.25">
      <c r="A2371" s="16" t="str">
        <f>IF(Data!F485="successful",Data!A485,"")</f>
        <v/>
      </c>
      <c r="B2371" s="16" t="str">
        <f>IF(Data!F485="successful",Data!N485,"")</f>
        <v/>
      </c>
      <c r="D2371" s="16" t="str">
        <f>IF(Data!F1468="failed",Data!A1468,"")</f>
        <v/>
      </c>
      <c r="E2371" s="16" t="str">
        <f>IF(Data!F1468="failed",Data!N1468,"")</f>
        <v/>
      </c>
    </row>
    <row r="2372" spans="1:5" x14ac:dyDescent="0.25">
      <c r="A2372" s="16" t="str">
        <f>IF(Data!F486="successful",Data!A486,"")</f>
        <v/>
      </c>
      <c r="B2372" s="16" t="str">
        <f>IF(Data!F486="successful",Data!N486,"")</f>
        <v/>
      </c>
      <c r="D2372" s="16" t="str">
        <f>IF(Data!F1469="failed",Data!A1469,"")</f>
        <v/>
      </c>
      <c r="E2372" s="16" t="str">
        <f>IF(Data!F1469="failed",Data!N1469,"")</f>
        <v/>
      </c>
    </row>
    <row r="2373" spans="1:5" x14ac:dyDescent="0.25">
      <c r="A2373" s="16" t="str">
        <f>IF(Data!F487="successful",Data!A487,"")</f>
        <v/>
      </c>
      <c r="B2373" s="16" t="str">
        <f>IF(Data!F487="successful",Data!N487,"")</f>
        <v/>
      </c>
      <c r="D2373" s="16" t="str">
        <f>IF(Data!F1470="failed",Data!A1470,"")</f>
        <v/>
      </c>
      <c r="E2373" s="16" t="str">
        <f>IF(Data!F1470="failed",Data!N1470,"")</f>
        <v/>
      </c>
    </row>
    <row r="2374" spans="1:5" x14ac:dyDescent="0.25">
      <c r="A2374" s="16" t="str">
        <f>IF(Data!F488="successful",Data!A488,"")</f>
        <v/>
      </c>
      <c r="B2374" s="16" t="str">
        <f>IF(Data!F488="successful",Data!N488,"")</f>
        <v/>
      </c>
      <c r="D2374" s="16" t="str">
        <f>IF(Data!F1471="failed",Data!A1471,"")</f>
        <v/>
      </c>
      <c r="E2374" s="16" t="str">
        <f>IF(Data!F1471="failed",Data!N1471,"")</f>
        <v/>
      </c>
    </row>
    <row r="2375" spans="1:5" x14ac:dyDescent="0.25">
      <c r="A2375" s="16" t="str">
        <f>IF(Data!F489="successful",Data!A489,"")</f>
        <v/>
      </c>
      <c r="B2375" s="16" t="str">
        <f>IF(Data!F489="successful",Data!N489,"")</f>
        <v/>
      </c>
      <c r="D2375" s="16" t="str">
        <f>IF(Data!F1472="failed",Data!A1472,"")</f>
        <v/>
      </c>
      <c r="E2375" s="16" t="str">
        <f>IF(Data!F1472="failed",Data!N1472,"")</f>
        <v/>
      </c>
    </row>
    <row r="2376" spans="1:5" x14ac:dyDescent="0.25">
      <c r="A2376" s="16" t="str">
        <f>IF(Data!F490="successful",Data!A490,"")</f>
        <v/>
      </c>
      <c r="B2376" s="16" t="str">
        <f>IF(Data!F490="successful",Data!N490,"")</f>
        <v/>
      </c>
      <c r="D2376" s="16" t="str">
        <f>IF(Data!F1473="failed",Data!A1473,"")</f>
        <v/>
      </c>
      <c r="E2376" s="16" t="str">
        <f>IF(Data!F1473="failed",Data!N1473,"")</f>
        <v/>
      </c>
    </row>
    <row r="2377" spans="1:5" x14ac:dyDescent="0.25">
      <c r="A2377" s="16" t="str">
        <f>IF(Data!F491="successful",Data!A491,"")</f>
        <v/>
      </c>
      <c r="B2377" s="16" t="str">
        <f>IF(Data!F491="successful",Data!N491,"")</f>
        <v/>
      </c>
      <c r="D2377" s="16" t="str">
        <f>IF(Data!F1474="failed",Data!A1474,"")</f>
        <v/>
      </c>
      <c r="E2377" s="16" t="str">
        <f>IF(Data!F1474="failed",Data!N1474,"")</f>
        <v/>
      </c>
    </row>
    <row r="2378" spans="1:5" x14ac:dyDescent="0.25">
      <c r="A2378" s="16" t="str">
        <f>IF(Data!F492="successful",Data!A492,"")</f>
        <v/>
      </c>
      <c r="B2378" s="16" t="str">
        <f>IF(Data!F492="successful",Data!N492,"")</f>
        <v/>
      </c>
      <c r="D2378" s="16" t="str">
        <f>IF(Data!F1475="failed",Data!A1475,"")</f>
        <v/>
      </c>
      <c r="E2378" s="16" t="str">
        <f>IF(Data!F1475="failed",Data!N1475,"")</f>
        <v/>
      </c>
    </row>
    <row r="2379" spans="1:5" x14ac:dyDescent="0.25">
      <c r="A2379" s="16" t="str">
        <f>IF(Data!F493="successful",Data!A493,"")</f>
        <v/>
      </c>
      <c r="B2379" s="16" t="str">
        <f>IF(Data!F493="successful",Data!N493,"")</f>
        <v/>
      </c>
      <c r="D2379" s="16" t="str">
        <f>IF(Data!F1476="failed",Data!A1476,"")</f>
        <v/>
      </c>
      <c r="E2379" s="16" t="str">
        <f>IF(Data!F1476="failed",Data!N1476,"")</f>
        <v/>
      </c>
    </row>
    <row r="2380" spans="1:5" x14ac:dyDescent="0.25">
      <c r="A2380" s="16" t="str">
        <f>IF(Data!F494="successful",Data!A494,"")</f>
        <v/>
      </c>
      <c r="B2380" s="16" t="str">
        <f>IF(Data!F494="successful",Data!N494,"")</f>
        <v/>
      </c>
      <c r="D2380" s="16" t="str">
        <f>IF(Data!F1477="failed",Data!A1477,"")</f>
        <v/>
      </c>
      <c r="E2380" s="16" t="str">
        <f>IF(Data!F1477="failed",Data!N1477,"")</f>
        <v/>
      </c>
    </row>
    <row r="2381" spans="1:5" x14ac:dyDescent="0.25">
      <c r="A2381" s="16" t="str">
        <f>IF(Data!F495="successful",Data!A495,"")</f>
        <v/>
      </c>
      <c r="B2381" s="16" t="str">
        <f>IF(Data!F495="successful",Data!N495,"")</f>
        <v/>
      </c>
      <c r="D2381" s="16" t="str">
        <f>IF(Data!F1478="failed",Data!A1478,"")</f>
        <v/>
      </c>
      <c r="E2381" s="16" t="str">
        <f>IF(Data!F1478="failed",Data!N1478,"")</f>
        <v/>
      </c>
    </row>
    <row r="2382" spans="1:5" x14ac:dyDescent="0.25">
      <c r="A2382" s="16" t="str">
        <f>IF(Data!F496="successful",Data!A496,"")</f>
        <v/>
      </c>
      <c r="B2382" s="16" t="str">
        <f>IF(Data!F496="successful",Data!N496,"")</f>
        <v/>
      </c>
      <c r="D2382" s="16" t="str">
        <f>IF(Data!F1479="failed",Data!A1479,"")</f>
        <v/>
      </c>
      <c r="E2382" s="16" t="str">
        <f>IF(Data!F1479="failed",Data!N1479,"")</f>
        <v/>
      </c>
    </row>
    <row r="2383" spans="1:5" x14ac:dyDescent="0.25">
      <c r="A2383" s="16" t="str">
        <f>IF(Data!F497="successful",Data!A497,"")</f>
        <v/>
      </c>
      <c r="B2383" s="16" t="str">
        <f>IF(Data!F497="successful",Data!N497,"")</f>
        <v/>
      </c>
      <c r="D2383" s="16" t="str">
        <f>IF(Data!F1480="failed",Data!A1480,"")</f>
        <v/>
      </c>
      <c r="E2383" s="16" t="str">
        <f>IF(Data!F1480="failed",Data!N1480,"")</f>
        <v/>
      </c>
    </row>
    <row r="2384" spans="1:5" x14ac:dyDescent="0.25">
      <c r="A2384" s="16" t="str">
        <f>IF(Data!F498="successful",Data!A498,"")</f>
        <v/>
      </c>
      <c r="B2384" s="16" t="str">
        <f>IF(Data!F498="successful",Data!N498,"")</f>
        <v/>
      </c>
      <c r="D2384" s="16" t="str">
        <f>IF(Data!F1481="failed",Data!A1481,"")</f>
        <v/>
      </c>
      <c r="E2384" s="16" t="str">
        <f>IF(Data!F1481="failed",Data!N1481,"")</f>
        <v/>
      </c>
    </row>
    <row r="2385" spans="1:5" x14ac:dyDescent="0.25">
      <c r="A2385" s="16" t="str">
        <f>IF(Data!F499="successful",Data!A499,"")</f>
        <v/>
      </c>
      <c r="B2385" s="16" t="str">
        <f>IF(Data!F499="successful",Data!N499,"")</f>
        <v/>
      </c>
      <c r="D2385" s="16" t="str">
        <f>IF(Data!F1482="failed",Data!A1482,"")</f>
        <v/>
      </c>
      <c r="E2385" s="16" t="str">
        <f>IF(Data!F1482="failed",Data!N1482,"")</f>
        <v/>
      </c>
    </row>
    <row r="2386" spans="1:5" x14ac:dyDescent="0.25">
      <c r="A2386" s="16" t="str">
        <f>IF(Data!F500="successful",Data!A500,"")</f>
        <v/>
      </c>
      <c r="B2386" s="16" t="str">
        <f>IF(Data!F500="successful",Data!N500,"")</f>
        <v/>
      </c>
      <c r="D2386" s="16" t="str">
        <f>IF(Data!F1503="failed",Data!A1503,"")</f>
        <v/>
      </c>
      <c r="E2386" s="16" t="str">
        <f>IF(Data!F1503="failed",Data!N1503,"")</f>
        <v/>
      </c>
    </row>
    <row r="2387" spans="1:5" x14ac:dyDescent="0.25">
      <c r="A2387" s="16" t="str">
        <f>IF(Data!F501="successful",Data!A501,"")</f>
        <v/>
      </c>
      <c r="B2387" s="16" t="str">
        <f>IF(Data!F501="successful",Data!N501,"")</f>
        <v/>
      </c>
      <c r="D2387" s="16" t="str">
        <f>IF(Data!F1504="failed",Data!A1504,"")</f>
        <v/>
      </c>
      <c r="E2387" s="16" t="str">
        <f>IF(Data!F1504="failed",Data!N1504,"")</f>
        <v/>
      </c>
    </row>
    <row r="2388" spans="1:5" x14ac:dyDescent="0.25">
      <c r="A2388" s="16" t="str">
        <f>IF(Data!F502="successful",Data!A502,"")</f>
        <v/>
      </c>
      <c r="B2388" s="16" t="str">
        <f>IF(Data!F502="successful",Data!N502,"")</f>
        <v/>
      </c>
      <c r="D2388" s="16" t="str">
        <f>IF(Data!F1505="failed",Data!A1505,"")</f>
        <v/>
      </c>
      <c r="E2388" s="16" t="str">
        <f>IF(Data!F1505="failed",Data!N1505,"")</f>
        <v/>
      </c>
    </row>
    <row r="2389" spans="1:5" x14ac:dyDescent="0.25">
      <c r="A2389" s="16" t="str">
        <f>IF(Data!F503="successful",Data!A503,"")</f>
        <v/>
      </c>
      <c r="B2389" s="16" t="str">
        <f>IF(Data!F503="successful",Data!N503,"")</f>
        <v/>
      </c>
      <c r="D2389" s="16" t="str">
        <f>IF(Data!F1506="failed",Data!A1506,"")</f>
        <v/>
      </c>
      <c r="E2389" s="16" t="str">
        <f>IF(Data!F1506="failed",Data!N1506,"")</f>
        <v/>
      </c>
    </row>
    <row r="2390" spans="1:5" x14ac:dyDescent="0.25">
      <c r="A2390" s="16" t="str">
        <f>IF(Data!F504="successful",Data!A504,"")</f>
        <v/>
      </c>
      <c r="B2390" s="16" t="str">
        <f>IF(Data!F504="successful",Data!N504,"")</f>
        <v/>
      </c>
      <c r="D2390" s="16" t="str">
        <f>IF(Data!F1507="failed",Data!A1507,"")</f>
        <v/>
      </c>
      <c r="E2390" s="16" t="str">
        <f>IF(Data!F1507="failed",Data!N1507,"")</f>
        <v/>
      </c>
    </row>
    <row r="2391" spans="1:5" x14ac:dyDescent="0.25">
      <c r="A2391" s="16" t="str">
        <f>IF(Data!F505="successful",Data!A505,"")</f>
        <v/>
      </c>
      <c r="B2391" s="16" t="str">
        <f>IF(Data!F505="successful",Data!N505,"")</f>
        <v/>
      </c>
      <c r="D2391" s="16" t="str">
        <f>IF(Data!F1508="failed",Data!A1508,"")</f>
        <v/>
      </c>
      <c r="E2391" s="16" t="str">
        <f>IF(Data!F1508="failed",Data!N1508,"")</f>
        <v/>
      </c>
    </row>
    <row r="2392" spans="1:5" x14ac:dyDescent="0.25">
      <c r="A2392" s="16" t="str">
        <f>IF(Data!F506="successful",Data!A506,"")</f>
        <v/>
      </c>
      <c r="B2392" s="16" t="str">
        <f>IF(Data!F506="successful",Data!N506,"")</f>
        <v/>
      </c>
      <c r="D2392" s="16" t="str">
        <f>IF(Data!F1509="failed",Data!A1509,"")</f>
        <v/>
      </c>
      <c r="E2392" s="16" t="str">
        <f>IF(Data!F1509="failed",Data!N1509,"")</f>
        <v/>
      </c>
    </row>
    <row r="2393" spans="1:5" x14ac:dyDescent="0.25">
      <c r="A2393" s="16" t="str">
        <f>IF(Data!F507="successful",Data!A507,"")</f>
        <v/>
      </c>
      <c r="B2393" s="16" t="str">
        <f>IF(Data!F507="successful",Data!N507,"")</f>
        <v/>
      </c>
      <c r="D2393" s="16" t="str">
        <f>IF(Data!F1510="failed",Data!A1510,"")</f>
        <v/>
      </c>
      <c r="E2393" s="16" t="str">
        <f>IF(Data!F1510="failed",Data!N1510,"")</f>
        <v/>
      </c>
    </row>
    <row r="2394" spans="1:5" x14ac:dyDescent="0.25">
      <c r="A2394" s="16" t="str">
        <f>IF(Data!F508="successful",Data!A508,"")</f>
        <v/>
      </c>
      <c r="B2394" s="16" t="str">
        <f>IF(Data!F508="successful",Data!N508,"")</f>
        <v/>
      </c>
      <c r="D2394" s="16" t="str">
        <f>IF(Data!F1511="failed",Data!A1511,"")</f>
        <v/>
      </c>
      <c r="E2394" s="16" t="str">
        <f>IF(Data!F1511="failed",Data!N1511,"")</f>
        <v/>
      </c>
    </row>
    <row r="2395" spans="1:5" x14ac:dyDescent="0.25">
      <c r="A2395" s="16" t="str">
        <f>IF(Data!F509="successful",Data!A509,"")</f>
        <v/>
      </c>
      <c r="B2395" s="16" t="str">
        <f>IF(Data!F509="successful",Data!N509,"")</f>
        <v/>
      </c>
      <c r="D2395" s="16" t="str">
        <f>IF(Data!F1512="failed",Data!A1512,"")</f>
        <v/>
      </c>
      <c r="E2395" s="16" t="str">
        <f>IF(Data!F1512="failed",Data!N1512,"")</f>
        <v/>
      </c>
    </row>
    <row r="2396" spans="1:5" x14ac:dyDescent="0.25">
      <c r="A2396" s="16" t="str">
        <f>IF(Data!F510="successful",Data!A510,"")</f>
        <v/>
      </c>
      <c r="B2396" s="16" t="str">
        <f>IF(Data!F510="successful",Data!N510,"")</f>
        <v/>
      </c>
      <c r="D2396" s="16" t="str">
        <f>IF(Data!F1513="failed",Data!A1513,"")</f>
        <v/>
      </c>
      <c r="E2396" s="16" t="str">
        <f>IF(Data!F1513="failed",Data!N1513,"")</f>
        <v/>
      </c>
    </row>
    <row r="2397" spans="1:5" x14ac:dyDescent="0.25">
      <c r="A2397" s="16" t="str">
        <f>IF(Data!F511="successful",Data!A511,"")</f>
        <v/>
      </c>
      <c r="B2397" s="16" t="str">
        <f>IF(Data!F511="successful",Data!N511,"")</f>
        <v/>
      </c>
      <c r="D2397" s="16" t="str">
        <f>IF(Data!F1514="failed",Data!A1514,"")</f>
        <v/>
      </c>
      <c r="E2397" s="16" t="str">
        <f>IF(Data!F1514="failed",Data!N1514,"")</f>
        <v/>
      </c>
    </row>
    <row r="2398" spans="1:5" x14ac:dyDescent="0.25">
      <c r="A2398" s="16" t="str">
        <f>IF(Data!F512="successful",Data!A512,"")</f>
        <v/>
      </c>
      <c r="B2398" s="16" t="str">
        <f>IF(Data!F512="successful",Data!N512,"")</f>
        <v/>
      </c>
      <c r="D2398" s="16" t="str">
        <f>IF(Data!F1515="failed",Data!A1515,"")</f>
        <v/>
      </c>
      <c r="E2398" s="16" t="str">
        <f>IF(Data!F1515="failed",Data!N1515,"")</f>
        <v/>
      </c>
    </row>
    <row r="2399" spans="1:5" x14ac:dyDescent="0.25">
      <c r="A2399" s="16" t="str">
        <f>IF(Data!F513="successful",Data!A513,"")</f>
        <v/>
      </c>
      <c r="B2399" s="16" t="str">
        <f>IF(Data!F513="successful",Data!N513,"")</f>
        <v/>
      </c>
      <c r="D2399" s="16" t="str">
        <f>IF(Data!F1516="failed",Data!A1516,"")</f>
        <v/>
      </c>
      <c r="E2399" s="16" t="str">
        <f>IF(Data!F1516="failed",Data!N1516,"")</f>
        <v/>
      </c>
    </row>
    <row r="2400" spans="1:5" x14ac:dyDescent="0.25">
      <c r="A2400" s="16" t="str">
        <f>IF(Data!F514="successful",Data!A514,"")</f>
        <v/>
      </c>
      <c r="B2400" s="16" t="str">
        <f>IF(Data!F514="successful",Data!N514,"")</f>
        <v/>
      </c>
      <c r="D2400" s="16" t="str">
        <f>IF(Data!F1517="failed",Data!A1517,"")</f>
        <v/>
      </c>
      <c r="E2400" s="16" t="str">
        <f>IF(Data!F1517="failed",Data!N1517,"")</f>
        <v/>
      </c>
    </row>
    <row r="2401" spans="1:5" x14ac:dyDescent="0.25">
      <c r="A2401" s="16" t="str">
        <f>IF(Data!F515="successful",Data!A515,"")</f>
        <v/>
      </c>
      <c r="B2401" s="16" t="str">
        <f>IF(Data!F515="successful",Data!N515,"")</f>
        <v/>
      </c>
      <c r="D2401" s="16" t="str">
        <f>IF(Data!F1518="failed",Data!A1518,"")</f>
        <v/>
      </c>
      <c r="E2401" s="16" t="str">
        <f>IF(Data!F1518="failed",Data!N1518,"")</f>
        <v/>
      </c>
    </row>
    <row r="2402" spans="1:5" x14ac:dyDescent="0.25">
      <c r="A2402" s="16" t="str">
        <f>IF(Data!F516="successful",Data!A516,"")</f>
        <v/>
      </c>
      <c r="B2402" s="16" t="str">
        <f>IF(Data!F516="successful",Data!N516,"")</f>
        <v/>
      </c>
      <c r="D2402" s="16" t="str">
        <f>IF(Data!F1519="failed",Data!A1519,"")</f>
        <v/>
      </c>
      <c r="E2402" s="16" t="str">
        <f>IF(Data!F1519="failed",Data!N1519,"")</f>
        <v/>
      </c>
    </row>
    <row r="2403" spans="1:5" x14ac:dyDescent="0.25">
      <c r="A2403" s="16" t="str">
        <f>IF(Data!F517="successful",Data!A517,"")</f>
        <v/>
      </c>
      <c r="B2403" s="16" t="str">
        <f>IF(Data!F517="successful",Data!N517,"")</f>
        <v/>
      </c>
      <c r="D2403" s="16" t="str">
        <f>IF(Data!F1520="failed",Data!A1520,"")</f>
        <v/>
      </c>
      <c r="E2403" s="16" t="str">
        <f>IF(Data!F1520="failed",Data!N1520,"")</f>
        <v/>
      </c>
    </row>
    <row r="2404" spans="1:5" x14ac:dyDescent="0.25">
      <c r="A2404" s="16" t="str">
        <f>IF(Data!F518="successful",Data!A518,"")</f>
        <v/>
      </c>
      <c r="B2404" s="16" t="str">
        <f>IF(Data!F518="successful",Data!N518,"")</f>
        <v/>
      </c>
      <c r="D2404" s="16" t="str">
        <f>IF(Data!F1521="failed",Data!A1521,"")</f>
        <v/>
      </c>
      <c r="E2404" s="16" t="str">
        <f>IF(Data!F1521="failed",Data!N1521,"")</f>
        <v/>
      </c>
    </row>
    <row r="2405" spans="1:5" x14ac:dyDescent="0.25">
      <c r="A2405" s="16" t="str">
        <f>IF(Data!F519="successful",Data!A519,"")</f>
        <v/>
      </c>
      <c r="B2405" s="16" t="str">
        <f>IF(Data!F519="successful",Data!N519,"")</f>
        <v/>
      </c>
      <c r="D2405" s="16" t="str">
        <f>IF(Data!F1522="failed",Data!A1522,"")</f>
        <v/>
      </c>
      <c r="E2405" s="16" t="str">
        <f>IF(Data!F1522="failed",Data!N1522,"")</f>
        <v/>
      </c>
    </row>
    <row r="2406" spans="1:5" x14ac:dyDescent="0.25">
      <c r="A2406" s="16" t="str">
        <f>IF(Data!F520="successful",Data!A520,"")</f>
        <v/>
      </c>
      <c r="B2406" s="16" t="str">
        <f>IF(Data!F520="successful",Data!N520,"")</f>
        <v/>
      </c>
      <c r="D2406" s="16" t="str">
        <f>IF(Data!F1523="failed",Data!A1523,"")</f>
        <v/>
      </c>
      <c r="E2406" s="16" t="str">
        <f>IF(Data!F1523="failed",Data!N1523,"")</f>
        <v/>
      </c>
    </row>
    <row r="2407" spans="1:5" x14ac:dyDescent="0.25">
      <c r="A2407" s="16" t="str">
        <f>IF(Data!F521="successful",Data!A521,"")</f>
        <v/>
      </c>
      <c r="B2407" s="16" t="str">
        <f>IF(Data!F521="successful",Data!N521,"")</f>
        <v/>
      </c>
      <c r="D2407" s="16" t="str">
        <f>IF(Data!F1524="failed",Data!A1524,"")</f>
        <v/>
      </c>
      <c r="E2407" s="16" t="str">
        <f>IF(Data!F1524="failed",Data!N1524,"")</f>
        <v/>
      </c>
    </row>
    <row r="2408" spans="1:5" x14ac:dyDescent="0.25">
      <c r="A2408" s="16" t="str">
        <f>IF(Data!F542="successful",Data!A542,"")</f>
        <v/>
      </c>
      <c r="B2408" s="16" t="str">
        <f>IF(Data!F542="successful",Data!N542,"")</f>
        <v/>
      </c>
      <c r="D2408" s="16" t="str">
        <f>IF(Data!F1525="failed",Data!A1525,"")</f>
        <v/>
      </c>
      <c r="E2408" s="16" t="str">
        <f>IF(Data!F1525="failed",Data!N1525,"")</f>
        <v/>
      </c>
    </row>
    <row r="2409" spans="1:5" x14ac:dyDescent="0.25">
      <c r="A2409" s="16" t="str">
        <f>IF(Data!F543="successful",Data!A543,"")</f>
        <v/>
      </c>
      <c r="B2409" s="16" t="str">
        <f>IF(Data!F543="successful",Data!N543,"")</f>
        <v/>
      </c>
      <c r="D2409" s="16" t="str">
        <f>IF(Data!F1526="failed",Data!A1526,"")</f>
        <v/>
      </c>
      <c r="E2409" s="16" t="str">
        <f>IF(Data!F1526="failed",Data!N1526,"")</f>
        <v/>
      </c>
    </row>
    <row r="2410" spans="1:5" x14ac:dyDescent="0.25">
      <c r="A2410" s="16" t="str">
        <f>IF(Data!F544="successful",Data!A544,"")</f>
        <v/>
      </c>
      <c r="B2410" s="16" t="str">
        <f>IF(Data!F544="successful",Data!N544,"")</f>
        <v/>
      </c>
      <c r="D2410" s="16" t="str">
        <f>IF(Data!F1527="failed",Data!A1527,"")</f>
        <v/>
      </c>
      <c r="E2410" s="16" t="str">
        <f>IF(Data!F1527="failed",Data!N1527,"")</f>
        <v/>
      </c>
    </row>
    <row r="2411" spans="1:5" x14ac:dyDescent="0.25">
      <c r="A2411" s="16" t="str">
        <f>IF(Data!F545="successful",Data!A545,"")</f>
        <v/>
      </c>
      <c r="B2411" s="16" t="str">
        <f>IF(Data!F545="successful",Data!N545,"")</f>
        <v/>
      </c>
      <c r="D2411" s="16" t="str">
        <f>IF(Data!F1528="failed",Data!A1528,"")</f>
        <v/>
      </c>
      <c r="E2411" s="16" t="str">
        <f>IF(Data!F1528="failed",Data!N1528,"")</f>
        <v/>
      </c>
    </row>
    <row r="2412" spans="1:5" x14ac:dyDescent="0.25">
      <c r="A2412" s="16" t="str">
        <f>IF(Data!F546="successful",Data!A546,"")</f>
        <v/>
      </c>
      <c r="B2412" s="16" t="str">
        <f>IF(Data!F546="successful",Data!N546,"")</f>
        <v/>
      </c>
      <c r="D2412" s="16" t="str">
        <f>IF(Data!F1529="failed",Data!A1529,"")</f>
        <v/>
      </c>
      <c r="E2412" s="16" t="str">
        <f>IF(Data!F1529="failed",Data!N1529,"")</f>
        <v/>
      </c>
    </row>
    <row r="2413" spans="1:5" x14ac:dyDescent="0.25">
      <c r="A2413" s="16" t="str">
        <f>IF(Data!F547="successful",Data!A547,"")</f>
        <v/>
      </c>
      <c r="B2413" s="16" t="str">
        <f>IF(Data!F547="successful",Data!N547,"")</f>
        <v/>
      </c>
      <c r="D2413" s="16" t="str">
        <f>IF(Data!F1530="failed",Data!A1530,"")</f>
        <v/>
      </c>
      <c r="E2413" s="16" t="str">
        <f>IF(Data!F1530="failed",Data!N1530,"")</f>
        <v/>
      </c>
    </row>
    <row r="2414" spans="1:5" x14ac:dyDescent="0.25">
      <c r="A2414" s="16" t="str">
        <f>IF(Data!F548="successful",Data!A548,"")</f>
        <v/>
      </c>
      <c r="B2414" s="16" t="str">
        <f>IF(Data!F548="successful",Data!N548,"")</f>
        <v/>
      </c>
      <c r="D2414" s="16" t="str">
        <f>IF(Data!F1531="failed",Data!A1531,"")</f>
        <v/>
      </c>
      <c r="E2414" s="16" t="str">
        <f>IF(Data!F1531="failed",Data!N1531,"")</f>
        <v/>
      </c>
    </row>
    <row r="2415" spans="1:5" x14ac:dyDescent="0.25">
      <c r="A2415" s="16" t="str">
        <f>IF(Data!F549="successful",Data!A549,"")</f>
        <v/>
      </c>
      <c r="B2415" s="16" t="str">
        <f>IF(Data!F549="successful",Data!N549,"")</f>
        <v/>
      </c>
      <c r="D2415" s="16" t="str">
        <f>IF(Data!F1532="failed",Data!A1532,"")</f>
        <v/>
      </c>
      <c r="E2415" s="16" t="str">
        <f>IF(Data!F1532="failed",Data!N1532,"")</f>
        <v/>
      </c>
    </row>
    <row r="2416" spans="1:5" x14ac:dyDescent="0.25">
      <c r="A2416" s="16" t="str">
        <f>IF(Data!F550="successful",Data!A550,"")</f>
        <v/>
      </c>
      <c r="B2416" s="16" t="str">
        <f>IF(Data!F550="successful",Data!N550,"")</f>
        <v/>
      </c>
      <c r="D2416" s="16" t="str">
        <f>IF(Data!F1533="failed",Data!A1533,"")</f>
        <v/>
      </c>
      <c r="E2416" s="16" t="str">
        <f>IF(Data!F1533="failed",Data!N1533,"")</f>
        <v/>
      </c>
    </row>
    <row r="2417" spans="1:5" x14ac:dyDescent="0.25">
      <c r="A2417" s="16" t="str">
        <f>IF(Data!F551="successful",Data!A551,"")</f>
        <v/>
      </c>
      <c r="B2417" s="16" t="str">
        <f>IF(Data!F551="successful",Data!N551,"")</f>
        <v/>
      </c>
      <c r="D2417" s="16" t="str">
        <f>IF(Data!F1534="failed",Data!A1534,"")</f>
        <v/>
      </c>
      <c r="E2417" s="16" t="str">
        <f>IF(Data!F1534="failed",Data!N1534,"")</f>
        <v/>
      </c>
    </row>
    <row r="2418" spans="1:5" x14ac:dyDescent="0.25">
      <c r="A2418" s="16" t="str">
        <f>IF(Data!F552="successful",Data!A552,"")</f>
        <v/>
      </c>
      <c r="B2418" s="16" t="str">
        <f>IF(Data!F552="successful",Data!N552,"")</f>
        <v/>
      </c>
      <c r="D2418" s="16" t="str">
        <f>IF(Data!F1535="failed",Data!A1535,"")</f>
        <v/>
      </c>
      <c r="E2418" s="16" t="str">
        <f>IF(Data!F1535="failed",Data!N1535,"")</f>
        <v/>
      </c>
    </row>
    <row r="2419" spans="1:5" x14ac:dyDescent="0.25">
      <c r="A2419" s="16" t="str">
        <f>IF(Data!F553="successful",Data!A553,"")</f>
        <v/>
      </c>
      <c r="B2419" s="16" t="str">
        <f>IF(Data!F553="successful",Data!N553,"")</f>
        <v/>
      </c>
      <c r="D2419" s="16" t="str">
        <f>IF(Data!F1536="failed",Data!A1536,"")</f>
        <v/>
      </c>
      <c r="E2419" s="16" t="str">
        <f>IF(Data!F1536="failed",Data!N1536,"")</f>
        <v/>
      </c>
    </row>
    <row r="2420" spans="1:5" x14ac:dyDescent="0.25">
      <c r="A2420" s="16" t="str">
        <f>IF(Data!F554="successful",Data!A554,"")</f>
        <v/>
      </c>
      <c r="B2420" s="16" t="str">
        <f>IF(Data!F554="successful",Data!N554,"")</f>
        <v/>
      </c>
      <c r="D2420" s="16" t="str">
        <f>IF(Data!F1537="failed",Data!A1537,"")</f>
        <v/>
      </c>
      <c r="E2420" s="16" t="str">
        <f>IF(Data!F1537="failed",Data!N1537,"")</f>
        <v/>
      </c>
    </row>
    <row r="2421" spans="1:5" x14ac:dyDescent="0.25">
      <c r="A2421" s="16" t="str">
        <f>IF(Data!F555="successful",Data!A555,"")</f>
        <v/>
      </c>
      <c r="B2421" s="16" t="str">
        <f>IF(Data!F555="successful",Data!N555,"")</f>
        <v/>
      </c>
      <c r="D2421" s="16" t="str">
        <f>IF(Data!F1538="failed",Data!A1538,"")</f>
        <v/>
      </c>
      <c r="E2421" s="16" t="str">
        <f>IF(Data!F1538="failed",Data!N1538,"")</f>
        <v/>
      </c>
    </row>
    <row r="2422" spans="1:5" x14ac:dyDescent="0.25">
      <c r="A2422" s="16" t="str">
        <f>IF(Data!F556="successful",Data!A556,"")</f>
        <v/>
      </c>
      <c r="B2422" s="16" t="str">
        <f>IF(Data!F556="successful",Data!N556,"")</f>
        <v/>
      </c>
      <c r="D2422" s="16" t="str">
        <f>IF(Data!F1539="failed",Data!A1539,"")</f>
        <v/>
      </c>
      <c r="E2422" s="16" t="str">
        <f>IF(Data!F1539="failed",Data!N1539,"")</f>
        <v/>
      </c>
    </row>
    <row r="2423" spans="1:5" x14ac:dyDescent="0.25">
      <c r="A2423" s="16" t="str">
        <f>IF(Data!F557="successful",Data!A557,"")</f>
        <v/>
      </c>
      <c r="B2423" s="16" t="str">
        <f>IF(Data!F557="successful",Data!N557,"")</f>
        <v/>
      </c>
      <c r="D2423" s="16" t="str">
        <f>IF(Data!F1540="failed",Data!A1540,"")</f>
        <v/>
      </c>
      <c r="E2423" s="16" t="str">
        <f>IF(Data!F1540="failed",Data!N1540,"")</f>
        <v/>
      </c>
    </row>
    <row r="2424" spans="1:5" x14ac:dyDescent="0.25">
      <c r="A2424" s="16" t="str">
        <f>IF(Data!F558="successful",Data!A558,"")</f>
        <v/>
      </c>
      <c r="B2424" s="16" t="str">
        <f>IF(Data!F558="successful",Data!N558,"")</f>
        <v/>
      </c>
      <c r="D2424" s="16" t="str">
        <f>IF(Data!F1541="failed",Data!A1541,"")</f>
        <v/>
      </c>
      <c r="E2424" s="16" t="str">
        <f>IF(Data!F1541="failed",Data!N1541,"")</f>
        <v/>
      </c>
    </row>
    <row r="2425" spans="1:5" x14ac:dyDescent="0.25">
      <c r="A2425" s="16" t="str">
        <f>IF(Data!F559="successful",Data!A559,"")</f>
        <v/>
      </c>
      <c r="B2425" s="16" t="str">
        <f>IF(Data!F559="successful",Data!N559,"")</f>
        <v/>
      </c>
      <c r="D2425" s="16" t="str">
        <f>IF(Data!F1542="failed",Data!A1542,"")</f>
        <v/>
      </c>
      <c r="E2425" s="16" t="str">
        <f>IF(Data!F1542="failed",Data!N1542,"")</f>
        <v/>
      </c>
    </row>
    <row r="2426" spans="1:5" x14ac:dyDescent="0.25">
      <c r="A2426" s="16" t="str">
        <f>IF(Data!F560="successful",Data!A560,"")</f>
        <v/>
      </c>
      <c r="B2426" s="16" t="str">
        <f>IF(Data!F560="successful",Data!N560,"")</f>
        <v/>
      </c>
      <c r="D2426" s="16" t="str">
        <f>IF(Data!F1563="failed",Data!A1563,"")</f>
        <v/>
      </c>
      <c r="E2426" s="16" t="str">
        <f>IF(Data!F1563="failed",Data!N1563,"")</f>
        <v/>
      </c>
    </row>
    <row r="2427" spans="1:5" x14ac:dyDescent="0.25">
      <c r="A2427" s="16" t="str">
        <f>IF(Data!F561="successful",Data!A561,"")</f>
        <v/>
      </c>
      <c r="B2427" s="16" t="str">
        <f>IF(Data!F561="successful",Data!N561,"")</f>
        <v/>
      </c>
      <c r="D2427" s="16" t="str">
        <f>IF(Data!F1564="failed",Data!A1564,"")</f>
        <v/>
      </c>
      <c r="E2427" s="16" t="str">
        <f>IF(Data!F1564="failed",Data!N1564,"")</f>
        <v/>
      </c>
    </row>
    <row r="2428" spans="1:5" x14ac:dyDescent="0.25">
      <c r="A2428" s="16" t="str">
        <f>IF(Data!F562="successful",Data!A562,"")</f>
        <v/>
      </c>
      <c r="B2428" s="16" t="str">
        <f>IF(Data!F562="successful",Data!N562,"")</f>
        <v/>
      </c>
      <c r="D2428" s="16" t="str">
        <f>IF(Data!F1565="failed",Data!A1565,"")</f>
        <v/>
      </c>
      <c r="E2428" s="16" t="str">
        <f>IF(Data!F1565="failed",Data!N1565,"")</f>
        <v/>
      </c>
    </row>
    <row r="2429" spans="1:5" x14ac:dyDescent="0.25">
      <c r="A2429" s="16" t="str">
        <f>IF(Data!F563="successful",Data!A563,"")</f>
        <v/>
      </c>
      <c r="B2429" s="16" t="str">
        <f>IF(Data!F563="successful",Data!N563,"")</f>
        <v/>
      </c>
      <c r="D2429" s="16" t="str">
        <f>IF(Data!F1566="failed",Data!A1566,"")</f>
        <v/>
      </c>
      <c r="E2429" s="16" t="str">
        <f>IF(Data!F1566="failed",Data!N1566,"")</f>
        <v/>
      </c>
    </row>
    <row r="2430" spans="1:5" x14ac:dyDescent="0.25">
      <c r="A2430" s="16" t="str">
        <f>IF(Data!F564="successful",Data!A564,"")</f>
        <v/>
      </c>
      <c r="B2430" s="16" t="str">
        <f>IF(Data!F564="successful",Data!N564,"")</f>
        <v/>
      </c>
      <c r="D2430" s="16" t="str">
        <f>IF(Data!F1567="failed",Data!A1567,"")</f>
        <v/>
      </c>
      <c r="E2430" s="16" t="str">
        <f>IF(Data!F1567="failed",Data!N1567,"")</f>
        <v/>
      </c>
    </row>
    <row r="2431" spans="1:5" x14ac:dyDescent="0.25">
      <c r="A2431" s="16" t="str">
        <f>IF(Data!F565="successful",Data!A565,"")</f>
        <v/>
      </c>
      <c r="B2431" s="16" t="str">
        <f>IF(Data!F565="successful",Data!N565,"")</f>
        <v/>
      </c>
      <c r="D2431" s="16" t="str">
        <f>IF(Data!F1568="failed",Data!A1568,"")</f>
        <v/>
      </c>
      <c r="E2431" s="16" t="str">
        <f>IF(Data!F1568="failed",Data!N1568,"")</f>
        <v/>
      </c>
    </row>
    <row r="2432" spans="1:5" x14ac:dyDescent="0.25">
      <c r="A2432" s="16" t="str">
        <f>IF(Data!F566="successful",Data!A566,"")</f>
        <v/>
      </c>
      <c r="B2432" s="16" t="str">
        <f>IF(Data!F566="successful",Data!N566,"")</f>
        <v/>
      </c>
      <c r="D2432" s="16" t="str">
        <f>IF(Data!F1569="failed",Data!A1569,"")</f>
        <v/>
      </c>
      <c r="E2432" s="16" t="str">
        <f>IF(Data!F1569="failed",Data!N1569,"")</f>
        <v/>
      </c>
    </row>
    <row r="2433" spans="1:5" x14ac:dyDescent="0.25">
      <c r="A2433" s="16" t="str">
        <f>IF(Data!F567="successful",Data!A567,"")</f>
        <v/>
      </c>
      <c r="B2433" s="16" t="str">
        <f>IF(Data!F567="successful",Data!N567,"")</f>
        <v/>
      </c>
      <c r="D2433" s="16" t="str">
        <f>IF(Data!F1570="failed",Data!A1570,"")</f>
        <v/>
      </c>
      <c r="E2433" s="16" t="str">
        <f>IF(Data!F1570="failed",Data!N1570,"")</f>
        <v/>
      </c>
    </row>
    <row r="2434" spans="1:5" x14ac:dyDescent="0.25">
      <c r="A2434" s="16" t="str">
        <f>IF(Data!F568="successful",Data!A568,"")</f>
        <v/>
      </c>
      <c r="B2434" s="16" t="str">
        <f>IF(Data!F568="successful",Data!N568,"")</f>
        <v/>
      </c>
      <c r="D2434" s="16" t="str">
        <f>IF(Data!F1571="failed",Data!A1571,"")</f>
        <v/>
      </c>
      <c r="E2434" s="16" t="str">
        <f>IF(Data!F1571="failed",Data!N1571,"")</f>
        <v/>
      </c>
    </row>
    <row r="2435" spans="1:5" x14ac:dyDescent="0.25">
      <c r="A2435" s="16" t="str">
        <f>IF(Data!F569="successful",Data!A569,"")</f>
        <v/>
      </c>
      <c r="B2435" s="16" t="str">
        <f>IF(Data!F569="successful",Data!N569,"")</f>
        <v/>
      </c>
      <c r="D2435" s="16" t="str">
        <f>IF(Data!F1572="failed",Data!A1572,"")</f>
        <v/>
      </c>
      <c r="E2435" s="16" t="str">
        <f>IF(Data!F1572="failed",Data!N1572,"")</f>
        <v/>
      </c>
    </row>
    <row r="2436" spans="1:5" x14ac:dyDescent="0.25">
      <c r="A2436" s="16" t="str">
        <f>IF(Data!F570="successful",Data!A570,"")</f>
        <v/>
      </c>
      <c r="B2436" s="16" t="str">
        <f>IF(Data!F570="successful",Data!N570,"")</f>
        <v/>
      </c>
      <c r="D2436" s="16" t="str">
        <f>IF(Data!F1573="failed",Data!A1573,"")</f>
        <v/>
      </c>
      <c r="E2436" s="16" t="str">
        <f>IF(Data!F1573="failed",Data!N1573,"")</f>
        <v/>
      </c>
    </row>
    <row r="2437" spans="1:5" x14ac:dyDescent="0.25">
      <c r="A2437" s="16" t="str">
        <f>IF(Data!F571="successful",Data!A571,"")</f>
        <v/>
      </c>
      <c r="B2437" s="16" t="str">
        <f>IF(Data!F571="successful",Data!N571,"")</f>
        <v/>
      </c>
      <c r="D2437" s="16" t="str">
        <f>IF(Data!F1574="failed",Data!A1574,"")</f>
        <v/>
      </c>
      <c r="E2437" s="16" t="str">
        <f>IF(Data!F1574="failed",Data!N1574,"")</f>
        <v/>
      </c>
    </row>
    <row r="2438" spans="1:5" x14ac:dyDescent="0.25">
      <c r="A2438" s="16" t="str">
        <f>IF(Data!F572="successful",Data!A572,"")</f>
        <v/>
      </c>
      <c r="B2438" s="16" t="str">
        <f>IF(Data!F572="successful",Data!N572,"")</f>
        <v/>
      </c>
      <c r="D2438" s="16" t="str">
        <f>IF(Data!F1575="failed",Data!A1575,"")</f>
        <v/>
      </c>
      <c r="E2438" s="16" t="str">
        <f>IF(Data!F1575="failed",Data!N1575,"")</f>
        <v/>
      </c>
    </row>
    <row r="2439" spans="1:5" x14ac:dyDescent="0.25">
      <c r="A2439" s="16" t="str">
        <f>IF(Data!F573="successful",Data!A573,"")</f>
        <v/>
      </c>
      <c r="B2439" s="16" t="str">
        <f>IF(Data!F573="successful",Data!N573,"")</f>
        <v/>
      </c>
      <c r="D2439" s="16" t="str">
        <f>IF(Data!F1576="failed",Data!A1576,"")</f>
        <v/>
      </c>
      <c r="E2439" s="16" t="str">
        <f>IF(Data!F1576="failed",Data!N1576,"")</f>
        <v/>
      </c>
    </row>
    <row r="2440" spans="1:5" x14ac:dyDescent="0.25">
      <c r="A2440" s="16" t="str">
        <f>IF(Data!F574="successful",Data!A574,"")</f>
        <v/>
      </c>
      <c r="B2440" s="16" t="str">
        <f>IF(Data!F574="successful",Data!N574,"")</f>
        <v/>
      </c>
      <c r="D2440" s="16" t="str">
        <f>IF(Data!F1577="failed",Data!A1577,"")</f>
        <v/>
      </c>
      <c r="E2440" s="16" t="str">
        <f>IF(Data!F1577="failed",Data!N1577,"")</f>
        <v/>
      </c>
    </row>
    <row r="2441" spans="1:5" x14ac:dyDescent="0.25">
      <c r="A2441" s="16" t="str">
        <f>IF(Data!F575="successful",Data!A575,"")</f>
        <v/>
      </c>
      <c r="B2441" s="16" t="str">
        <f>IF(Data!F575="successful",Data!N575,"")</f>
        <v/>
      </c>
      <c r="D2441" s="16" t="str">
        <f>IF(Data!F1578="failed",Data!A1578,"")</f>
        <v/>
      </c>
      <c r="E2441" s="16" t="str">
        <f>IF(Data!F1578="failed",Data!N1578,"")</f>
        <v/>
      </c>
    </row>
    <row r="2442" spans="1:5" x14ac:dyDescent="0.25">
      <c r="A2442" s="16" t="str">
        <f>IF(Data!F576="successful",Data!A576,"")</f>
        <v/>
      </c>
      <c r="B2442" s="16" t="str">
        <f>IF(Data!F576="successful",Data!N576,"")</f>
        <v/>
      </c>
      <c r="D2442" s="16" t="str">
        <f>IF(Data!F1579="failed",Data!A1579,"")</f>
        <v/>
      </c>
      <c r="E2442" s="16" t="str">
        <f>IF(Data!F1579="failed",Data!N1579,"")</f>
        <v/>
      </c>
    </row>
    <row r="2443" spans="1:5" x14ac:dyDescent="0.25">
      <c r="A2443" s="16" t="str">
        <f>IF(Data!F577="successful",Data!A577,"")</f>
        <v/>
      </c>
      <c r="B2443" s="16" t="str">
        <f>IF(Data!F577="successful",Data!N577,"")</f>
        <v/>
      </c>
      <c r="D2443" s="16" t="str">
        <f>IF(Data!F1580="failed",Data!A1580,"")</f>
        <v/>
      </c>
      <c r="E2443" s="16" t="str">
        <f>IF(Data!F1580="failed",Data!N1580,"")</f>
        <v/>
      </c>
    </row>
    <row r="2444" spans="1:5" x14ac:dyDescent="0.25">
      <c r="A2444" s="16" t="str">
        <f>IF(Data!F578="successful",Data!A578,"")</f>
        <v/>
      </c>
      <c r="B2444" s="16" t="str">
        <f>IF(Data!F578="successful",Data!N578,"")</f>
        <v/>
      </c>
      <c r="D2444" s="16" t="str">
        <f>IF(Data!F1581="failed",Data!A1581,"")</f>
        <v/>
      </c>
      <c r="E2444" s="16" t="str">
        <f>IF(Data!F1581="failed",Data!N1581,"")</f>
        <v/>
      </c>
    </row>
    <row r="2445" spans="1:5" x14ac:dyDescent="0.25">
      <c r="A2445" s="16" t="str">
        <f>IF(Data!F579="successful",Data!A579,"")</f>
        <v/>
      </c>
      <c r="B2445" s="16" t="str">
        <f>IF(Data!F579="successful",Data!N579,"")</f>
        <v/>
      </c>
      <c r="D2445" s="16" t="str">
        <f>IF(Data!F1582="failed",Data!A1582,"")</f>
        <v/>
      </c>
      <c r="E2445" s="16" t="str">
        <f>IF(Data!F1582="failed",Data!N1582,"")</f>
        <v/>
      </c>
    </row>
    <row r="2446" spans="1:5" x14ac:dyDescent="0.25">
      <c r="A2446" s="16" t="str">
        <f>IF(Data!F580="successful",Data!A580,"")</f>
        <v/>
      </c>
      <c r="B2446" s="16" t="str">
        <f>IF(Data!F580="successful",Data!N580,"")</f>
        <v/>
      </c>
      <c r="D2446" s="16" t="str">
        <f>IF(Data!F1603="failed",Data!A1603,"")</f>
        <v/>
      </c>
      <c r="E2446" s="16" t="str">
        <f>IF(Data!F1603="failed",Data!N1603,"")</f>
        <v/>
      </c>
    </row>
    <row r="2447" spans="1:5" x14ac:dyDescent="0.25">
      <c r="A2447" s="16" t="str">
        <f>IF(Data!F581="successful",Data!A581,"")</f>
        <v/>
      </c>
      <c r="B2447" s="16" t="str">
        <f>IF(Data!F581="successful",Data!N581,"")</f>
        <v/>
      </c>
      <c r="D2447" s="16" t="str">
        <f>IF(Data!F1604="failed",Data!A1604,"")</f>
        <v/>
      </c>
      <c r="E2447" s="16" t="str">
        <f>IF(Data!F1604="failed",Data!N1604,"")</f>
        <v/>
      </c>
    </row>
    <row r="2448" spans="1:5" x14ac:dyDescent="0.25">
      <c r="A2448" s="16" t="str">
        <f>IF(Data!F582="successful",Data!A582,"")</f>
        <v/>
      </c>
      <c r="B2448" s="16" t="str">
        <f>IF(Data!F582="successful",Data!N582,"")</f>
        <v/>
      </c>
      <c r="D2448" s="16" t="str">
        <f>IF(Data!F1605="failed",Data!A1605,"")</f>
        <v/>
      </c>
      <c r="E2448" s="16" t="str">
        <f>IF(Data!F1605="failed",Data!N1605,"")</f>
        <v/>
      </c>
    </row>
    <row r="2449" spans="1:5" x14ac:dyDescent="0.25">
      <c r="A2449" s="16" t="str">
        <f>IF(Data!F583="successful",Data!A583,"")</f>
        <v/>
      </c>
      <c r="B2449" s="16" t="str">
        <f>IF(Data!F583="successful",Data!N583,"")</f>
        <v/>
      </c>
      <c r="D2449" s="16" t="str">
        <f>IF(Data!F1606="failed",Data!A1606,"")</f>
        <v/>
      </c>
      <c r="E2449" s="16" t="str">
        <f>IF(Data!F1606="failed",Data!N1606,"")</f>
        <v/>
      </c>
    </row>
    <row r="2450" spans="1:5" x14ac:dyDescent="0.25">
      <c r="A2450" s="16" t="str">
        <f>IF(Data!F584="successful",Data!A584,"")</f>
        <v/>
      </c>
      <c r="B2450" s="16" t="str">
        <f>IF(Data!F584="successful",Data!N584,"")</f>
        <v/>
      </c>
      <c r="D2450" s="16" t="str">
        <f>IF(Data!F1607="failed",Data!A1607,"")</f>
        <v/>
      </c>
      <c r="E2450" s="16" t="str">
        <f>IF(Data!F1607="failed",Data!N1607,"")</f>
        <v/>
      </c>
    </row>
    <row r="2451" spans="1:5" x14ac:dyDescent="0.25">
      <c r="A2451" s="16" t="str">
        <f>IF(Data!F585="successful",Data!A585,"")</f>
        <v/>
      </c>
      <c r="B2451" s="16" t="str">
        <f>IF(Data!F585="successful",Data!N585,"")</f>
        <v/>
      </c>
      <c r="D2451" s="16" t="str">
        <f>IF(Data!F1608="failed",Data!A1608,"")</f>
        <v/>
      </c>
      <c r="E2451" s="16" t="str">
        <f>IF(Data!F1608="failed",Data!N1608,"")</f>
        <v/>
      </c>
    </row>
    <row r="2452" spans="1:5" x14ac:dyDescent="0.25">
      <c r="A2452" s="16" t="str">
        <f>IF(Data!F586="successful",Data!A586,"")</f>
        <v/>
      </c>
      <c r="B2452" s="16" t="str">
        <f>IF(Data!F586="successful",Data!N586,"")</f>
        <v/>
      </c>
      <c r="D2452" s="16" t="str">
        <f>IF(Data!F1609="failed",Data!A1609,"")</f>
        <v/>
      </c>
      <c r="E2452" s="16" t="str">
        <f>IF(Data!F1609="failed",Data!N1609,"")</f>
        <v/>
      </c>
    </row>
    <row r="2453" spans="1:5" x14ac:dyDescent="0.25">
      <c r="A2453" s="16" t="str">
        <f>IF(Data!F587="successful",Data!A587,"")</f>
        <v/>
      </c>
      <c r="B2453" s="16" t="str">
        <f>IF(Data!F587="successful",Data!N587,"")</f>
        <v/>
      </c>
      <c r="D2453" s="16" t="str">
        <f>IF(Data!F1610="failed",Data!A1610,"")</f>
        <v/>
      </c>
      <c r="E2453" s="16" t="str">
        <f>IF(Data!F1610="failed",Data!N1610,"")</f>
        <v/>
      </c>
    </row>
    <row r="2454" spans="1:5" x14ac:dyDescent="0.25">
      <c r="A2454" s="16" t="str">
        <f>IF(Data!F588="successful",Data!A588,"")</f>
        <v/>
      </c>
      <c r="B2454" s="16" t="str">
        <f>IF(Data!F588="successful",Data!N588,"")</f>
        <v/>
      </c>
      <c r="D2454" s="16" t="str">
        <f>IF(Data!F1611="failed",Data!A1611,"")</f>
        <v/>
      </c>
      <c r="E2454" s="16" t="str">
        <f>IF(Data!F1611="failed",Data!N1611,"")</f>
        <v/>
      </c>
    </row>
    <row r="2455" spans="1:5" x14ac:dyDescent="0.25">
      <c r="A2455" s="16" t="str">
        <f>IF(Data!F589="successful",Data!A589,"")</f>
        <v/>
      </c>
      <c r="B2455" s="16" t="str">
        <f>IF(Data!F589="successful",Data!N589,"")</f>
        <v/>
      </c>
      <c r="D2455" s="16" t="str">
        <f>IF(Data!F1612="failed",Data!A1612,"")</f>
        <v/>
      </c>
      <c r="E2455" s="16" t="str">
        <f>IF(Data!F1612="failed",Data!N1612,"")</f>
        <v/>
      </c>
    </row>
    <row r="2456" spans="1:5" x14ac:dyDescent="0.25">
      <c r="A2456" s="16" t="str">
        <f>IF(Data!F590="successful",Data!A590,"")</f>
        <v/>
      </c>
      <c r="B2456" s="16" t="str">
        <f>IF(Data!F590="successful",Data!N590,"")</f>
        <v/>
      </c>
      <c r="D2456" s="16" t="str">
        <f>IF(Data!F1613="failed",Data!A1613,"")</f>
        <v/>
      </c>
      <c r="E2456" s="16" t="str">
        <f>IF(Data!F1613="failed",Data!N1613,"")</f>
        <v/>
      </c>
    </row>
    <row r="2457" spans="1:5" x14ac:dyDescent="0.25">
      <c r="A2457" s="16" t="str">
        <f>IF(Data!F591="successful",Data!A591,"")</f>
        <v/>
      </c>
      <c r="B2457" s="16" t="str">
        <f>IF(Data!F591="successful",Data!N591,"")</f>
        <v/>
      </c>
      <c r="D2457" s="16" t="str">
        <f>IF(Data!F1614="failed",Data!A1614,"")</f>
        <v/>
      </c>
      <c r="E2457" s="16" t="str">
        <f>IF(Data!F1614="failed",Data!N1614,"")</f>
        <v/>
      </c>
    </row>
    <row r="2458" spans="1:5" x14ac:dyDescent="0.25">
      <c r="A2458" s="16" t="str">
        <f>IF(Data!F592="successful",Data!A592,"")</f>
        <v/>
      </c>
      <c r="B2458" s="16" t="str">
        <f>IF(Data!F592="successful",Data!N592,"")</f>
        <v/>
      </c>
      <c r="D2458" s="16" t="str">
        <f>IF(Data!F1615="failed",Data!A1615,"")</f>
        <v/>
      </c>
      <c r="E2458" s="16" t="str">
        <f>IF(Data!F1615="failed",Data!N1615,"")</f>
        <v/>
      </c>
    </row>
    <row r="2459" spans="1:5" x14ac:dyDescent="0.25">
      <c r="A2459" s="16" t="str">
        <f>IF(Data!F593="successful",Data!A593,"")</f>
        <v/>
      </c>
      <c r="B2459" s="16" t="str">
        <f>IF(Data!F593="successful",Data!N593,"")</f>
        <v/>
      </c>
      <c r="D2459" s="16" t="str">
        <f>IF(Data!F1616="failed",Data!A1616,"")</f>
        <v/>
      </c>
      <c r="E2459" s="16" t="str">
        <f>IF(Data!F1616="failed",Data!N1616,"")</f>
        <v/>
      </c>
    </row>
    <row r="2460" spans="1:5" x14ac:dyDescent="0.25">
      <c r="A2460" s="16" t="str">
        <f>IF(Data!F594="successful",Data!A594,"")</f>
        <v/>
      </c>
      <c r="B2460" s="16" t="str">
        <f>IF(Data!F594="successful",Data!N594,"")</f>
        <v/>
      </c>
      <c r="D2460" s="16" t="str">
        <f>IF(Data!F1617="failed",Data!A1617,"")</f>
        <v/>
      </c>
      <c r="E2460" s="16" t="str">
        <f>IF(Data!F1617="failed",Data!N1617,"")</f>
        <v/>
      </c>
    </row>
    <row r="2461" spans="1:5" x14ac:dyDescent="0.25">
      <c r="A2461" s="16" t="str">
        <f>IF(Data!F595="successful",Data!A595,"")</f>
        <v/>
      </c>
      <c r="B2461" s="16" t="str">
        <f>IF(Data!F595="successful",Data!N595,"")</f>
        <v/>
      </c>
      <c r="D2461" s="16" t="str">
        <f>IF(Data!F1618="failed",Data!A1618,"")</f>
        <v/>
      </c>
      <c r="E2461" s="16" t="str">
        <f>IF(Data!F1618="failed",Data!N1618,"")</f>
        <v/>
      </c>
    </row>
    <row r="2462" spans="1:5" x14ac:dyDescent="0.25">
      <c r="A2462" s="16" t="str">
        <f>IF(Data!F596="successful",Data!A596,"")</f>
        <v/>
      </c>
      <c r="B2462" s="16" t="str">
        <f>IF(Data!F596="successful",Data!N596,"")</f>
        <v/>
      </c>
      <c r="D2462" s="16" t="str">
        <f>IF(Data!F1619="failed",Data!A1619,"")</f>
        <v/>
      </c>
      <c r="E2462" s="16" t="str">
        <f>IF(Data!F1619="failed",Data!N1619,"")</f>
        <v/>
      </c>
    </row>
    <row r="2463" spans="1:5" x14ac:dyDescent="0.25">
      <c r="A2463" s="16" t="str">
        <f>IF(Data!F597="successful",Data!A597,"")</f>
        <v/>
      </c>
      <c r="B2463" s="16" t="str">
        <f>IF(Data!F597="successful",Data!N597,"")</f>
        <v/>
      </c>
      <c r="D2463" s="16" t="str">
        <f>IF(Data!F1620="failed",Data!A1620,"")</f>
        <v/>
      </c>
      <c r="E2463" s="16" t="str">
        <f>IF(Data!F1620="failed",Data!N1620,"")</f>
        <v/>
      </c>
    </row>
    <row r="2464" spans="1:5" x14ac:dyDescent="0.25">
      <c r="A2464" s="16" t="str">
        <f>IF(Data!F598="successful",Data!A598,"")</f>
        <v/>
      </c>
      <c r="B2464" s="16" t="str">
        <f>IF(Data!F598="successful",Data!N598,"")</f>
        <v/>
      </c>
      <c r="D2464" s="16" t="str">
        <f>IF(Data!F1621="failed",Data!A1621,"")</f>
        <v/>
      </c>
      <c r="E2464" s="16" t="str">
        <f>IF(Data!F1621="failed",Data!N1621,"")</f>
        <v/>
      </c>
    </row>
    <row r="2465" spans="1:5" x14ac:dyDescent="0.25">
      <c r="A2465" s="16" t="str">
        <f>IF(Data!F599="successful",Data!A599,"")</f>
        <v/>
      </c>
      <c r="B2465" s="16" t="str">
        <f>IF(Data!F599="successful",Data!N599,"")</f>
        <v/>
      </c>
      <c r="D2465" s="16" t="str">
        <f>IF(Data!F1622="failed",Data!A1622,"")</f>
        <v/>
      </c>
      <c r="E2465" s="16" t="str">
        <f>IF(Data!F1622="failed",Data!N1622,"")</f>
        <v/>
      </c>
    </row>
    <row r="2466" spans="1:5" x14ac:dyDescent="0.25">
      <c r="A2466" s="16" t="str">
        <f>IF(Data!F600="successful",Data!A600,"")</f>
        <v/>
      </c>
      <c r="B2466" s="16" t="str">
        <f>IF(Data!F600="successful",Data!N600,"")</f>
        <v/>
      </c>
      <c r="D2466" s="16" t="str">
        <f>IF(Data!F1623="failed",Data!A1623,"")</f>
        <v/>
      </c>
      <c r="E2466" s="16" t="str">
        <f>IF(Data!F1623="failed",Data!N1623,"")</f>
        <v/>
      </c>
    </row>
    <row r="2467" spans="1:5" x14ac:dyDescent="0.25">
      <c r="A2467" s="16" t="str">
        <f>IF(Data!F601="successful",Data!A601,"")</f>
        <v/>
      </c>
      <c r="B2467" s="16" t="str">
        <f>IF(Data!F601="successful",Data!N601,"")</f>
        <v/>
      </c>
      <c r="D2467" s="16" t="str">
        <f>IF(Data!F1624="failed",Data!A1624,"")</f>
        <v/>
      </c>
      <c r="E2467" s="16" t="str">
        <f>IF(Data!F1624="failed",Data!N1624,"")</f>
        <v/>
      </c>
    </row>
    <row r="2468" spans="1:5" x14ac:dyDescent="0.25">
      <c r="A2468" s="16" t="str">
        <f>IF(Data!F602="successful",Data!A602,"")</f>
        <v/>
      </c>
      <c r="B2468" s="16" t="str">
        <f>IF(Data!F602="successful",Data!N602,"")</f>
        <v/>
      </c>
      <c r="D2468" s="16" t="str">
        <f>IF(Data!F1625="failed",Data!A1625,"")</f>
        <v/>
      </c>
      <c r="E2468" s="16" t="str">
        <f>IF(Data!F1625="failed",Data!N1625,"")</f>
        <v/>
      </c>
    </row>
    <row r="2469" spans="1:5" x14ac:dyDescent="0.25">
      <c r="A2469" s="16" t="str">
        <f>IF(Data!F603="successful",Data!A603,"")</f>
        <v/>
      </c>
      <c r="B2469" s="16" t="str">
        <f>IF(Data!F603="successful",Data!N603,"")</f>
        <v/>
      </c>
      <c r="D2469" s="16" t="str">
        <f>IF(Data!F1626="failed",Data!A1626,"")</f>
        <v/>
      </c>
      <c r="E2469" s="16" t="str">
        <f>IF(Data!F1626="failed",Data!N1626,"")</f>
        <v/>
      </c>
    </row>
    <row r="2470" spans="1:5" x14ac:dyDescent="0.25">
      <c r="A2470" s="16" t="str">
        <f>IF(Data!F604="successful",Data!A604,"")</f>
        <v/>
      </c>
      <c r="B2470" s="16" t="str">
        <f>IF(Data!F604="successful",Data!N604,"")</f>
        <v/>
      </c>
      <c r="D2470" s="16" t="str">
        <f>IF(Data!F1627="failed",Data!A1627,"")</f>
        <v/>
      </c>
      <c r="E2470" s="16" t="str">
        <f>IF(Data!F1627="failed",Data!N1627,"")</f>
        <v/>
      </c>
    </row>
    <row r="2471" spans="1:5" x14ac:dyDescent="0.25">
      <c r="A2471" s="16" t="str">
        <f>IF(Data!F605="successful",Data!A605,"")</f>
        <v/>
      </c>
      <c r="B2471" s="16" t="str">
        <f>IF(Data!F605="successful",Data!N605,"")</f>
        <v/>
      </c>
      <c r="D2471" s="16" t="str">
        <f>IF(Data!F1628="failed",Data!A1628,"")</f>
        <v/>
      </c>
      <c r="E2471" s="16" t="str">
        <f>IF(Data!F1628="failed",Data!N1628,"")</f>
        <v/>
      </c>
    </row>
    <row r="2472" spans="1:5" x14ac:dyDescent="0.25">
      <c r="A2472" s="16" t="str">
        <f>IF(Data!F606="successful",Data!A606,"")</f>
        <v/>
      </c>
      <c r="B2472" s="16" t="str">
        <f>IF(Data!F606="successful",Data!N606,"")</f>
        <v/>
      </c>
      <c r="D2472" s="16" t="str">
        <f>IF(Data!F1629="failed",Data!A1629,"")</f>
        <v/>
      </c>
      <c r="E2472" s="16" t="str">
        <f>IF(Data!F1629="failed",Data!N1629,"")</f>
        <v/>
      </c>
    </row>
    <row r="2473" spans="1:5" x14ac:dyDescent="0.25">
      <c r="A2473" s="16" t="str">
        <f>IF(Data!F607="successful",Data!A607,"")</f>
        <v/>
      </c>
      <c r="B2473" s="16" t="str">
        <f>IF(Data!F607="successful",Data!N607,"")</f>
        <v/>
      </c>
      <c r="D2473" s="16" t="str">
        <f>IF(Data!F1630="failed",Data!A1630,"")</f>
        <v/>
      </c>
      <c r="E2473" s="16" t="str">
        <f>IF(Data!F1630="failed",Data!N1630,"")</f>
        <v/>
      </c>
    </row>
    <row r="2474" spans="1:5" x14ac:dyDescent="0.25">
      <c r="A2474" s="16" t="str">
        <f>IF(Data!F608="successful",Data!A608,"")</f>
        <v/>
      </c>
      <c r="B2474" s="16" t="str">
        <f>IF(Data!F608="successful",Data!N608,"")</f>
        <v/>
      </c>
      <c r="D2474" s="16" t="str">
        <f>IF(Data!F1631="failed",Data!A1631,"")</f>
        <v/>
      </c>
      <c r="E2474" s="16" t="str">
        <f>IF(Data!F1631="failed",Data!N1631,"")</f>
        <v/>
      </c>
    </row>
    <row r="2475" spans="1:5" x14ac:dyDescent="0.25">
      <c r="A2475" s="16" t="str">
        <f>IF(Data!F609="successful",Data!A609,"")</f>
        <v/>
      </c>
      <c r="B2475" s="16" t="str">
        <f>IF(Data!F609="successful",Data!N609,"")</f>
        <v/>
      </c>
      <c r="D2475" s="16" t="str">
        <f>IF(Data!F1632="failed",Data!A1632,"")</f>
        <v/>
      </c>
      <c r="E2475" s="16" t="str">
        <f>IF(Data!F1632="failed",Data!N1632,"")</f>
        <v/>
      </c>
    </row>
    <row r="2476" spans="1:5" x14ac:dyDescent="0.25">
      <c r="A2476" s="16" t="str">
        <f>IF(Data!F610="successful",Data!A610,"")</f>
        <v/>
      </c>
      <c r="B2476" s="16" t="str">
        <f>IF(Data!F610="successful",Data!N610,"")</f>
        <v/>
      </c>
      <c r="D2476" s="16" t="str">
        <f>IF(Data!F1633="failed",Data!A1633,"")</f>
        <v/>
      </c>
      <c r="E2476" s="16" t="str">
        <f>IF(Data!F1633="failed",Data!N1633,"")</f>
        <v/>
      </c>
    </row>
    <row r="2477" spans="1:5" x14ac:dyDescent="0.25">
      <c r="A2477" s="16" t="str">
        <f>IF(Data!F611="successful",Data!A611,"")</f>
        <v/>
      </c>
      <c r="B2477" s="16" t="str">
        <f>IF(Data!F611="successful",Data!N611,"")</f>
        <v/>
      </c>
      <c r="D2477" s="16" t="str">
        <f>IF(Data!F1634="failed",Data!A1634,"")</f>
        <v/>
      </c>
      <c r="E2477" s="16" t="str">
        <f>IF(Data!F1634="failed",Data!N1634,"")</f>
        <v/>
      </c>
    </row>
    <row r="2478" spans="1:5" x14ac:dyDescent="0.25">
      <c r="A2478" s="16" t="str">
        <f>IF(Data!F612="successful",Data!A612,"")</f>
        <v/>
      </c>
      <c r="B2478" s="16" t="str">
        <f>IF(Data!F612="successful",Data!N612,"")</f>
        <v/>
      </c>
      <c r="D2478" s="16" t="str">
        <f>IF(Data!F1635="failed",Data!A1635,"")</f>
        <v/>
      </c>
      <c r="E2478" s="16" t="str">
        <f>IF(Data!F1635="failed",Data!N1635,"")</f>
        <v/>
      </c>
    </row>
    <row r="2479" spans="1:5" x14ac:dyDescent="0.25">
      <c r="A2479" s="16" t="str">
        <f>IF(Data!F613="successful",Data!A613,"")</f>
        <v/>
      </c>
      <c r="B2479" s="16" t="str">
        <f>IF(Data!F613="successful",Data!N613,"")</f>
        <v/>
      </c>
      <c r="D2479" s="16" t="str">
        <f>IF(Data!F1636="failed",Data!A1636,"")</f>
        <v/>
      </c>
      <c r="E2479" s="16" t="str">
        <f>IF(Data!F1636="failed",Data!N1636,"")</f>
        <v/>
      </c>
    </row>
    <row r="2480" spans="1:5" x14ac:dyDescent="0.25">
      <c r="A2480" s="16" t="str">
        <f>IF(Data!F614="successful",Data!A614,"")</f>
        <v/>
      </c>
      <c r="B2480" s="16" t="str">
        <f>IF(Data!F614="successful",Data!N614,"")</f>
        <v/>
      </c>
      <c r="D2480" s="16" t="str">
        <f>IF(Data!F1637="failed",Data!A1637,"")</f>
        <v/>
      </c>
      <c r="E2480" s="16" t="str">
        <f>IF(Data!F1637="failed",Data!N1637,"")</f>
        <v/>
      </c>
    </row>
    <row r="2481" spans="1:5" x14ac:dyDescent="0.25">
      <c r="A2481" s="16" t="str">
        <f>IF(Data!F615="successful",Data!A615,"")</f>
        <v/>
      </c>
      <c r="B2481" s="16" t="str">
        <f>IF(Data!F615="successful",Data!N615,"")</f>
        <v/>
      </c>
      <c r="D2481" s="16" t="str">
        <f>IF(Data!F1638="failed",Data!A1638,"")</f>
        <v/>
      </c>
      <c r="E2481" s="16" t="str">
        <f>IF(Data!F1638="failed",Data!N1638,"")</f>
        <v/>
      </c>
    </row>
    <row r="2482" spans="1:5" x14ac:dyDescent="0.25">
      <c r="A2482" s="16" t="str">
        <f>IF(Data!F616="successful",Data!A616,"")</f>
        <v/>
      </c>
      <c r="B2482" s="16" t="str">
        <f>IF(Data!F616="successful",Data!N616,"")</f>
        <v/>
      </c>
      <c r="D2482" s="16" t="str">
        <f>IF(Data!F1639="failed",Data!A1639,"")</f>
        <v/>
      </c>
      <c r="E2482" s="16" t="str">
        <f>IF(Data!F1639="failed",Data!N1639,"")</f>
        <v/>
      </c>
    </row>
    <row r="2483" spans="1:5" x14ac:dyDescent="0.25">
      <c r="A2483" s="16" t="str">
        <f>IF(Data!F617="successful",Data!A617,"")</f>
        <v/>
      </c>
      <c r="B2483" s="16" t="str">
        <f>IF(Data!F617="successful",Data!N617,"")</f>
        <v/>
      </c>
      <c r="D2483" s="16" t="str">
        <f>IF(Data!F1640="failed",Data!A1640,"")</f>
        <v/>
      </c>
      <c r="E2483" s="16" t="str">
        <f>IF(Data!F1640="failed",Data!N1640,"")</f>
        <v/>
      </c>
    </row>
    <row r="2484" spans="1:5" x14ac:dyDescent="0.25">
      <c r="A2484" s="16" t="str">
        <f>IF(Data!F618="successful",Data!A618,"")</f>
        <v/>
      </c>
      <c r="B2484" s="16" t="str">
        <f>IF(Data!F618="successful",Data!N618,"")</f>
        <v/>
      </c>
      <c r="D2484" s="16" t="str">
        <f>IF(Data!F1641="failed",Data!A1641,"")</f>
        <v/>
      </c>
      <c r="E2484" s="16" t="str">
        <f>IF(Data!F1641="failed",Data!N1641,"")</f>
        <v/>
      </c>
    </row>
    <row r="2485" spans="1:5" x14ac:dyDescent="0.25">
      <c r="A2485" s="16" t="str">
        <f>IF(Data!F619="successful",Data!A619,"")</f>
        <v/>
      </c>
      <c r="B2485" s="16" t="str">
        <f>IF(Data!F619="successful",Data!N619,"")</f>
        <v/>
      </c>
      <c r="D2485" s="16" t="str">
        <f>IF(Data!F1642="failed",Data!A1642,"")</f>
        <v/>
      </c>
      <c r="E2485" s="16" t="str">
        <f>IF(Data!F1642="failed",Data!N1642,"")</f>
        <v/>
      </c>
    </row>
    <row r="2486" spans="1:5" x14ac:dyDescent="0.25">
      <c r="A2486" s="16" t="str">
        <f>IF(Data!F620="successful",Data!A620,"")</f>
        <v/>
      </c>
      <c r="B2486" s="16" t="str">
        <f>IF(Data!F620="successful",Data!N620,"")</f>
        <v/>
      </c>
      <c r="D2486" s="16" t="str">
        <f>IF(Data!F1643="failed",Data!A1643,"")</f>
        <v/>
      </c>
      <c r="E2486" s="16" t="str">
        <f>IF(Data!F1643="failed",Data!N1643,"")</f>
        <v/>
      </c>
    </row>
    <row r="2487" spans="1:5" x14ac:dyDescent="0.25">
      <c r="A2487" s="16" t="str">
        <f>IF(Data!F621="successful",Data!A621,"")</f>
        <v/>
      </c>
      <c r="B2487" s="16" t="str">
        <f>IF(Data!F621="successful",Data!N621,"")</f>
        <v/>
      </c>
      <c r="D2487" s="16" t="str">
        <f>IF(Data!F1644="failed",Data!A1644,"")</f>
        <v/>
      </c>
      <c r="E2487" s="16" t="str">
        <f>IF(Data!F1644="failed",Data!N1644,"")</f>
        <v/>
      </c>
    </row>
    <row r="2488" spans="1:5" x14ac:dyDescent="0.25">
      <c r="A2488" s="16" t="str">
        <f>IF(Data!F622="successful",Data!A622,"")</f>
        <v/>
      </c>
      <c r="B2488" s="16" t="str">
        <f>IF(Data!F622="successful",Data!N622,"")</f>
        <v/>
      </c>
      <c r="D2488" s="16" t="str">
        <f>IF(Data!F1645="failed",Data!A1645,"")</f>
        <v/>
      </c>
      <c r="E2488" s="16" t="str">
        <f>IF(Data!F1645="failed",Data!N1645,"")</f>
        <v/>
      </c>
    </row>
    <row r="2489" spans="1:5" x14ac:dyDescent="0.25">
      <c r="A2489" s="16" t="str">
        <f>IF(Data!F623="successful",Data!A623,"")</f>
        <v/>
      </c>
      <c r="B2489" s="16" t="str">
        <f>IF(Data!F623="successful",Data!N623,"")</f>
        <v/>
      </c>
      <c r="D2489" s="16" t="str">
        <f>IF(Data!F1646="failed",Data!A1646,"")</f>
        <v/>
      </c>
      <c r="E2489" s="16" t="str">
        <f>IF(Data!F1646="failed",Data!N1646,"")</f>
        <v/>
      </c>
    </row>
    <row r="2490" spans="1:5" x14ac:dyDescent="0.25">
      <c r="A2490" s="16" t="str">
        <f>IF(Data!F624="successful",Data!A624,"")</f>
        <v/>
      </c>
      <c r="B2490" s="16" t="str">
        <f>IF(Data!F624="successful",Data!N624,"")</f>
        <v/>
      </c>
      <c r="D2490" s="16" t="str">
        <f>IF(Data!F1647="failed",Data!A1647,"")</f>
        <v/>
      </c>
      <c r="E2490" s="16" t="str">
        <f>IF(Data!F1647="failed",Data!N1647,"")</f>
        <v/>
      </c>
    </row>
    <row r="2491" spans="1:5" x14ac:dyDescent="0.25">
      <c r="A2491" s="16" t="str">
        <f>IF(Data!F625="successful",Data!A625,"")</f>
        <v/>
      </c>
      <c r="B2491" s="16" t="str">
        <f>IF(Data!F625="successful",Data!N625,"")</f>
        <v/>
      </c>
      <c r="D2491" s="16" t="str">
        <f>IF(Data!F1648="failed",Data!A1648,"")</f>
        <v/>
      </c>
      <c r="E2491" s="16" t="str">
        <f>IF(Data!F1648="failed",Data!N1648,"")</f>
        <v/>
      </c>
    </row>
    <row r="2492" spans="1:5" x14ac:dyDescent="0.25">
      <c r="A2492" s="16" t="str">
        <f>IF(Data!F626="successful",Data!A626,"")</f>
        <v/>
      </c>
      <c r="B2492" s="16" t="str">
        <f>IF(Data!F626="successful",Data!N626,"")</f>
        <v/>
      </c>
      <c r="D2492" s="16" t="str">
        <f>IF(Data!F1649="failed",Data!A1649,"")</f>
        <v/>
      </c>
      <c r="E2492" s="16" t="str">
        <f>IF(Data!F1649="failed",Data!N1649,"")</f>
        <v/>
      </c>
    </row>
    <row r="2493" spans="1:5" x14ac:dyDescent="0.25">
      <c r="A2493" s="16" t="str">
        <f>IF(Data!F627="successful",Data!A627,"")</f>
        <v/>
      </c>
      <c r="B2493" s="16" t="str">
        <f>IF(Data!F627="successful",Data!N627,"")</f>
        <v/>
      </c>
      <c r="D2493" s="16" t="str">
        <f>IF(Data!F1650="failed",Data!A1650,"")</f>
        <v/>
      </c>
      <c r="E2493" s="16" t="str">
        <f>IF(Data!F1650="failed",Data!N1650,"")</f>
        <v/>
      </c>
    </row>
    <row r="2494" spans="1:5" x14ac:dyDescent="0.25">
      <c r="A2494" s="16" t="str">
        <f>IF(Data!F628="successful",Data!A628,"")</f>
        <v/>
      </c>
      <c r="B2494" s="16" t="str">
        <f>IF(Data!F628="successful",Data!N628,"")</f>
        <v/>
      </c>
      <c r="D2494" s="16" t="str">
        <f>IF(Data!F1651="failed",Data!A1651,"")</f>
        <v/>
      </c>
      <c r="E2494" s="16" t="str">
        <f>IF(Data!F1651="failed",Data!N1651,"")</f>
        <v/>
      </c>
    </row>
    <row r="2495" spans="1:5" x14ac:dyDescent="0.25">
      <c r="A2495" s="16" t="str">
        <f>IF(Data!F629="successful",Data!A629,"")</f>
        <v/>
      </c>
      <c r="B2495" s="16" t="str">
        <f>IF(Data!F629="successful",Data!N629,"")</f>
        <v/>
      </c>
      <c r="D2495" s="16" t="str">
        <f>IF(Data!F1652="failed",Data!A1652,"")</f>
        <v/>
      </c>
      <c r="E2495" s="16" t="str">
        <f>IF(Data!F1652="failed",Data!N1652,"")</f>
        <v/>
      </c>
    </row>
    <row r="2496" spans="1:5" x14ac:dyDescent="0.25">
      <c r="A2496" s="16" t="str">
        <f>IF(Data!F630="successful",Data!A630,"")</f>
        <v/>
      </c>
      <c r="B2496" s="16" t="str">
        <f>IF(Data!F630="successful",Data!N630,"")</f>
        <v/>
      </c>
      <c r="D2496" s="16" t="str">
        <f>IF(Data!F1653="failed",Data!A1653,"")</f>
        <v/>
      </c>
      <c r="E2496" s="16" t="str">
        <f>IF(Data!F1653="failed",Data!N1653,"")</f>
        <v/>
      </c>
    </row>
    <row r="2497" spans="1:5" x14ac:dyDescent="0.25">
      <c r="A2497" s="16" t="str">
        <f>IF(Data!F631="successful",Data!A631,"")</f>
        <v/>
      </c>
      <c r="B2497" s="16" t="str">
        <f>IF(Data!F631="successful",Data!N631,"")</f>
        <v/>
      </c>
      <c r="D2497" s="16" t="str">
        <f>IF(Data!F1654="failed",Data!A1654,"")</f>
        <v/>
      </c>
      <c r="E2497" s="16" t="str">
        <f>IF(Data!F1654="failed",Data!N1654,"")</f>
        <v/>
      </c>
    </row>
    <row r="2498" spans="1:5" x14ac:dyDescent="0.25">
      <c r="A2498" s="16" t="str">
        <f>IF(Data!F632="successful",Data!A632,"")</f>
        <v/>
      </c>
      <c r="B2498" s="16" t="str">
        <f>IF(Data!F632="successful",Data!N632,"")</f>
        <v/>
      </c>
      <c r="D2498" s="16" t="str">
        <f>IF(Data!F1655="failed",Data!A1655,"")</f>
        <v/>
      </c>
      <c r="E2498" s="16" t="str">
        <f>IF(Data!F1655="failed",Data!N1655,"")</f>
        <v/>
      </c>
    </row>
    <row r="2499" spans="1:5" x14ac:dyDescent="0.25">
      <c r="A2499" s="16" t="str">
        <f>IF(Data!F633="successful",Data!A633,"")</f>
        <v/>
      </c>
      <c r="B2499" s="16" t="str">
        <f>IF(Data!F633="successful",Data!N633,"")</f>
        <v/>
      </c>
      <c r="D2499" s="16" t="str">
        <f>IF(Data!F1656="failed",Data!A1656,"")</f>
        <v/>
      </c>
      <c r="E2499" s="16" t="str">
        <f>IF(Data!F1656="failed",Data!N1656,"")</f>
        <v/>
      </c>
    </row>
    <row r="2500" spans="1:5" x14ac:dyDescent="0.25">
      <c r="A2500" s="16" t="str">
        <f>IF(Data!F634="successful",Data!A634,"")</f>
        <v/>
      </c>
      <c r="B2500" s="16" t="str">
        <f>IF(Data!F634="successful",Data!N634,"")</f>
        <v/>
      </c>
      <c r="D2500" s="16" t="str">
        <f>IF(Data!F1657="failed",Data!A1657,"")</f>
        <v/>
      </c>
      <c r="E2500" s="16" t="str">
        <f>IF(Data!F1657="failed",Data!N1657,"")</f>
        <v/>
      </c>
    </row>
    <row r="2501" spans="1:5" x14ac:dyDescent="0.25">
      <c r="A2501" s="16" t="str">
        <f>IF(Data!F635="successful",Data!A635,"")</f>
        <v/>
      </c>
      <c r="B2501" s="16" t="str">
        <f>IF(Data!F635="successful",Data!N635,"")</f>
        <v/>
      </c>
      <c r="D2501" s="16" t="str">
        <f>IF(Data!F1658="failed",Data!A1658,"")</f>
        <v/>
      </c>
      <c r="E2501" s="16" t="str">
        <f>IF(Data!F1658="failed",Data!N1658,"")</f>
        <v/>
      </c>
    </row>
    <row r="2502" spans="1:5" x14ac:dyDescent="0.25">
      <c r="A2502" s="16" t="str">
        <f>IF(Data!F636="successful",Data!A636,"")</f>
        <v/>
      </c>
      <c r="B2502" s="16" t="str">
        <f>IF(Data!F636="successful",Data!N636,"")</f>
        <v/>
      </c>
      <c r="D2502" s="16" t="str">
        <f>IF(Data!F1659="failed",Data!A1659,"")</f>
        <v/>
      </c>
      <c r="E2502" s="16" t="str">
        <f>IF(Data!F1659="failed",Data!N1659,"")</f>
        <v/>
      </c>
    </row>
    <row r="2503" spans="1:5" x14ac:dyDescent="0.25">
      <c r="A2503" s="16" t="str">
        <f>IF(Data!F637="successful",Data!A637,"")</f>
        <v/>
      </c>
      <c r="B2503" s="16" t="str">
        <f>IF(Data!F637="successful",Data!N637,"")</f>
        <v/>
      </c>
      <c r="D2503" s="16" t="str">
        <f>IF(Data!F1660="failed",Data!A1660,"")</f>
        <v/>
      </c>
      <c r="E2503" s="16" t="str">
        <f>IF(Data!F1660="failed",Data!N1660,"")</f>
        <v/>
      </c>
    </row>
    <row r="2504" spans="1:5" x14ac:dyDescent="0.25">
      <c r="A2504" s="16" t="str">
        <f>IF(Data!F638="successful",Data!A638,"")</f>
        <v/>
      </c>
      <c r="B2504" s="16" t="str">
        <f>IF(Data!F638="successful",Data!N638,"")</f>
        <v/>
      </c>
      <c r="D2504" s="16" t="str">
        <f>IF(Data!F1661="failed",Data!A1661,"")</f>
        <v/>
      </c>
      <c r="E2504" s="16" t="str">
        <f>IF(Data!F1661="failed",Data!N1661,"")</f>
        <v/>
      </c>
    </row>
    <row r="2505" spans="1:5" x14ac:dyDescent="0.25">
      <c r="A2505" s="16" t="str">
        <f>IF(Data!F639="successful",Data!A639,"")</f>
        <v/>
      </c>
      <c r="B2505" s="16" t="str">
        <f>IF(Data!F639="successful",Data!N639,"")</f>
        <v/>
      </c>
      <c r="D2505" s="16" t="str">
        <f>IF(Data!F1662="failed",Data!A1662,"")</f>
        <v/>
      </c>
      <c r="E2505" s="16" t="str">
        <f>IF(Data!F1662="failed",Data!N1662,"")</f>
        <v/>
      </c>
    </row>
    <row r="2506" spans="1:5" x14ac:dyDescent="0.25">
      <c r="A2506" s="16" t="str">
        <f>IF(Data!F640="successful",Data!A640,"")</f>
        <v/>
      </c>
      <c r="B2506" s="16" t="str">
        <f>IF(Data!F640="successful",Data!N640,"")</f>
        <v/>
      </c>
      <c r="D2506" s="16" t="str">
        <f>IF(Data!F1663="failed",Data!A1663,"")</f>
        <v/>
      </c>
      <c r="E2506" s="16" t="str">
        <f>IF(Data!F1663="failed",Data!N1663,"")</f>
        <v/>
      </c>
    </row>
    <row r="2507" spans="1:5" x14ac:dyDescent="0.25">
      <c r="A2507" s="16" t="str">
        <f>IF(Data!F641="successful",Data!A641,"")</f>
        <v/>
      </c>
      <c r="B2507" s="16" t="str">
        <f>IF(Data!F641="successful",Data!N641,"")</f>
        <v/>
      </c>
      <c r="D2507" s="16" t="str">
        <f>IF(Data!F1664="failed",Data!A1664,"")</f>
        <v/>
      </c>
      <c r="E2507" s="16" t="str">
        <f>IF(Data!F1664="failed",Data!N1664,"")</f>
        <v/>
      </c>
    </row>
    <row r="2508" spans="1:5" x14ac:dyDescent="0.25">
      <c r="A2508" s="16" t="str">
        <f>IF(Data!F662="successful",Data!A662,"")</f>
        <v/>
      </c>
      <c r="B2508" s="16" t="str">
        <f>IF(Data!F662="successful",Data!N662,"")</f>
        <v/>
      </c>
      <c r="D2508" s="16" t="str">
        <f>IF(Data!F1665="failed",Data!A1665,"")</f>
        <v/>
      </c>
      <c r="E2508" s="16" t="str">
        <f>IF(Data!F1665="failed",Data!N1665,"")</f>
        <v/>
      </c>
    </row>
    <row r="2509" spans="1:5" x14ac:dyDescent="0.25">
      <c r="A2509" s="16" t="str">
        <f>IF(Data!F663="successful",Data!A663,"")</f>
        <v/>
      </c>
      <c r="B2509" s="16" t="str">
        <f>IF(Data!F663="successful",Data!N663,"")</f>
        <v/>
      </c>
      <c r="D2509" s="16" t="str">
        <f>IF(Data!F1666="failed",Data!A1666,"")</f>
        <v/>
      </c>
      <c r="E2509" s="16" t="str">
        <f>IF(Data!F1666="failed",Data!N1666,"")</f>
        <v/>
      </c>
    </row>
    <row r="2510" spans="1:5" x14ac:dyDescent="0.25">
      <c r="A2510" s="16" t="str">
        <f>IF(Data!F664="successful",Data!A664,"")</f>
        <v/>
      </c>
      <c r="B2510" s="16" t="str">
        <f>IF(Data!F664="successful",Data!N664,"")</f>
        <v/>
      </c>
      <c r="D2510" s="16" t="str">
        <f>IF(Data!F1667="failed",Data!A1667,"")</f>
        <v/>
      </c>
      <c r="E2510" s="16" t="str">
        <f>IF(Data!F1667="failed",Data!N1667,"")</f>
        <v/>
      </c>
    </row>
    <row r="2511" spans="1:5" x14ac:dyDescent="0.25">
      <c r="A2511" s="16" t="str">
        <f>IF(Data!F665="successful",Data!A665,"")</f>
        <v/>
      </c>
      <c r="B2511" s="16" t="str">
        <f>IF(Data!F665="successful",Data!N665,"")</f>
        <v/>
      </c>
      <c r="D2511" s="16" t="str">
        <f>IF(Data!F1668="failed",Data!A1668,"")</f>
        <v/>
      </c>
      <c r="E2511" s="16" t="str">
        <f>IF(Data!F1668="failed",Data!N1668,"")</f>
        <v/>
      </c>
    </row>
    <row r="2512" spans="1:5" x14ac:dyDescent="0.25">
      <c r="A2512" s="16" t="str">
        <f>IF(Data!F666="successful",Data!A666,"")</f>
        <v/>
      </c>
      <c r="B2512" s="16" t="str">
        <f>IF(Data!F666="successful",Data!N666,"")</f>
        <v/>
      </c>
      <c r="D2512" s="16" t="str">
        <f>IF(Data!F1669="failed",Data!A1669,"")</f>
        <v/>
      </c>
      <c r="E2512" s="16" t="str">
        <f>IF(Data!F1669="failed",Data!N1669,"")</f>
        <v/>
      </c>
    </row>
    <row r="2513" spans="1:5" x14ac:dyDescent="0.25">
      <c r="A2513" s="16" t="str">
        <f>IF(Data!F667="successful",Data!A667,"")</f>
        <v/>
      </c>
      <c r="B2513" s="16" t="str">
        <f>IF(Data!F667="successful",Data!N667,"")</f>
        <v/>
      </c>
      <c r="D2513" s="16" t="str">
        <f>IF(Data!F1670="failed",Data!A1670,"")</f>
        <v/>
      </c>
      <c r="E2513" s="16" t="str">
        <f>IF(Data!F1670="failed",Data!N1670,"")</f>
        <v/>
      </c>
    </row>
    <row r="2514" spans="1:5" x14ac:dyDescent="0.25">
      <c r="A2514" s="16" t="str">
        <f>IF(Data!F668="successful",Data!A668,"")</f>
        <v/>
      </c>
      <c r="B2514" s="16" t="str">
        <f>IF(Data!F668="successful",Data!N668,"")</f>
        <v/>
      </c>
      <c r="D2514" s="16" t="str">
        <f>IF(Data!F1671="failed",Data!A1671,"")</f>
        <v/>
      </c>
      <c r="E2514" s="16" t="str">
        <f>IF(Data!F1671="failed",Data!N1671,"")</f>
        <v/>
      </c>
    </row>
    <row r="2515" spans="1:5" x14ac:dyDescent="0.25">
      <c r="A2515" s="16" t="str">
        <f>IF(Data!F669="successful",Data!A669,"")</f>
        <v/>
      </c>
      <c r="B2515" s="16" t="str">
        <f>IF(Data!F669="successful",Data!N669,"")</f>
        <v/>
      </c>
      <c r="D2515" s="16" t="str">
        <f>IF(Data!F1672="failed",Data!A1672,"")</f>
        <v/>
      </c>
      <c r="E2515" s="16" t="str">
        <f>IF(Data!F1672="failed",Data!N1672,"")</f>
        <v/>
      </c>
    </row>
    <row r="2516" spans="1:5" x14ac:dyDescent="0.25">
      <c r="A2516" s="16" t="str">
        <f>IF(Data!F670="successful",Data!A670,"")</f>
        <v/>
      </c>
      <c r="B2516" s="16" t="str">
        <f>IF(Data!F670="successful",Data!N670,"")</f>
        <v/>
      </c>
      <c r="D2516" s="16" t="str">
        <f>IF(Data!F1673="failed",Data!A1673,"")</f>
        <v/>
      </c>
      <c r="E2516" s="16" t="str">
        <f>IF(Data!F1673="failed",Data!N1673,"")</f>
        <v/>
      </c>
    </row>
    <row r="2517" spans="1:5" x14ac:dyDescent="0.25">
      <c r="A2517" s="16" t="str">
        <f>IF(Data!F671="successful",Data!A671,"")</f>
        <v/>
      </c>
      <c r="B2517" s="16" t="str">
        <f>IF(Data!F671="successful",Data!N671,"")</f>
        <v/>
      </c>
      <c r="D2517" s="16" t="str">
        <f>IF(Data!F1674="failed",Data!A1674,"")</f>
        <v/>
      </c>
      <c r="E2517" s="16" t="str">
        <f>IF(Data!F1674="failed",Data!N1674,"")</f>
        <v/>
      </c>
    </row>
    <row r="2518" spans="1:5" x14ac:dyDescent="0.25">
      <c r="A2518" s="16" t="str">
        <f>IF(Data!F672="successful",Data!A672,"")</f>
        <v/>
      </c>
      <c r="B2518" s="16" t="str">
        <f>IF(Data!F672="successful",Data!N672,"")</f>
        <v/>
      </c>
      <c r="D2518" s="16" t="str">
        <f>IF(Data!F1675="failed",Data!A1675,"")</f>
        <v/>
      </c>
      <c r="E2518" s="16" t="str">
        <f>IF(Data!F1675="failed",Data!N1675,"")</f>
        <v/>
      </c>
    </row>
    <row r="2519" spans="1:5" x14ac:dyDescent="0.25">
      <c r="A2519" s="16" t="str">
        <f>IF(Data!F673="successful",Data!A673,"")</f>
        <v/>
      </c>
      <c r="B2519" s="16" t="str">
        <f>IF(Data!F673="successful",Data!N673,"")</f>
        <v/>
      </c>
      <c r="D2519" s="16" t="str">
        <f>IF(Data!F1676="failed",Data!A1676,"")</f>
        <v/>
      </c>
      <c r="E2519" s="16" t="str">
        <f>IF(Data!F1676="failed",Data!N1676,"")</f>
        <v/>
      </c>
    </row>
    <row r="2520" spans="1:5" x14ac:dyDescent="0.25">
      <c r="A2520" s="16" t="str">
        <f>IF(Data!F674="successful",Data!A674,"")</f>
        <v/>
      </c>
      <c r="B2520" s="16" t="str">
        <f>IF(Data!F674="successful",Data!N674,"")</f>
        <v/>
      </c>
      <c r="D2520" s="16" t="str">
        <f>IF(Data!F1677="failed",Data!A1677,"")</f>
        <v/>
      </c>
      <c r="E2520" s="16" t="str">
        <f>IF(Data!F1677="failed",Data!N1677,"")</f>
        <v/>
      </c>
    </row>
    <row r="2521" spans="1:5" x14ac:dyDescent="0.25">
      <c r="A2521" s="16" t="str">
        <f>IF(Data!F675="successful",Data!A675,"")</f>
        <v/>
      </c>
      <c r="B2521" s="16" t="str">
        <f>IF(Data!F675="successful",Data!N675,"")</f>
        <v/>
      </c>
      <c r="D2521" s="16" t="str">
        <f>IF(Data!F1678="failed",Data!A1678,"")</f>
        <v/>
      </c>
      <c r="E2521" s="16" t="str">
        <f>IF(Data!F1678="failed",Data!N1678,"")</f>
        <v/>
      </c>
    </row>
    <row r="2522" spans="1:5" x14ac:dyDescent="0.25">
      <c r="A2522" s="16" t="str">
        <f>IF(Data!F676="successful",Data!A676,"")</f>
        <v/>
      </c>
      <c r="B2522" s="16" t="str">
        <f>IF(Data!F676="successful",Data!N676,"")</f>
        <v/>
      </c>
      <c r="D2522" s="16" t="str">
        <f>IF(Data!F1679="failed",Data!A1679,"")</f>
        <v/>
      </c>
      <c r="E2522" s="16" t="str">
        <f>IF(Data!F1679="failed",Data!N1679,"")</f>
        <v/>
      </c>
    </row>
    <row r="2523" spans="1:5" x14ac:dyDescent="0.25">
      <c r="A2523" s="16" t="str">
        <f>IF(Data!F677="successful",Data!A677,"")</f>
        <v/>
      </c>
      <c r="B2523" s="16" t="str">
        <f>IF(Data!F677="successful",Data!N677,"")</f>
        <v/>
      </c>
      <c r="D2523" s="16" t="str">
        <f>IF(Data!F1680="failed",Data!A1680,"")</f>
        <v/>
      </c>
      <c r="E2523" s="16" t="str">
        <f>IF(Data!F1680="failed",Data!N1680,"")</f>
        <v/>
      </c>
    </row>
    <row r="2524" spans="1:5" x14ac:dyDescent="0.25">
      <c r="A2524" s="16" t="str">
        <f>IF(Data!F678="successful",Data!A678,"")</f>
        <v/>
      </c>
      <c r="B2524" s="16" t="str">
        <f>IF(Data!F678="successful",Data!N678,"")</f>
        <v/>
      </c>
      <c r="D2524" s="16" t="str">
        <f>IF(Data!F1681="failed",Data!A1681,"")</f>
        <v/>
      </c>
      <c r="E2524" s="16" t="str">
        <f>IF(Data!F1681="failed",Data!N1681,"")</f>
        <v/>
      </c>
    </row>
    <row r="2525" spans="1:5" x14ac:dyDescent="0.25">
      <c r="A2525" s="16" t="str">
        <f>IF(Data!F679="successful",Data!A679,"")</f>
        <v/>
      </c>
      <c r="B2525" s="16" t="str">
        <f>IF(Data!F679="successful",Data!N679,"")</f>
        <v/>
      </c>
      <c r="D2525" s="16" t="str">
        <f>IF(Data!F1682="failed",Data!A1682,"")</f>
        <v/>
      </c>
      <c r="E2525" s="16" t="str">
        <f>IF(Data!F1682="failed",Data!N1682,"")</f>
        <v/>
      </c>
    </row>
    <row r="2526" spans="1:5" x14ac:dyDescent="0.25">
      <c r="A2526" s="16" t="str">
        <f>IF(Data!F680="successful",Data!A680,"")</f>
        <v/>
      </c>
      <c r="B2526" s="16" t="str">
        <f>IF(Data!F680="successful",Data!N680,"")</f>
        <v/>
      </c>
      <c r="D2526" s="16" t="str">
        <f>IF(Data!F1683="failed",Data!A1683,"")</f>
        <v/>
      </c>
      <c r="E2526" s="16" t="str">
        <f>IF(Data!F1683="failed",Data!N1683,"")</f>
        <v/>
      </c>
    </row>
    <row r="2527" spans="1:5" x14ac:dyDescent="0.25">
      <c r="A2527" s="16" t="str">
        <f>IF(Data!F681="successful",Data!A681,"")</f>
        <v/>
      </c>
      <c r="B2527" s="16" t="str">
        <f>IF(Data!F681="successful",Data!N681,"")</f>
        <v/>
      </c>
      <c r="D2527" s="16" t="str">
        <f>IF(Data!F1684="failed",Data!A1684,"")</f>
        <v/>
      </c>
      <c r="E2527" s="16" t="str">
        <f>IF(Data!F1684="failed",Data!N1684,"")</f>
        <v/>
      </c>
    </row>
    <row r="2528" spans="1:5" x14ac:dyDescent="0.25">
      <c r="A2528" s="16" t="str">
        <f>IF(Data!F682="successful",Data!A682,"")</f>
        <v/>
      </c>
      <c r="B2528" s="16" t="str">
        <f>IF(Data!F682="successful",Data!N682,"")</f>
        <v/>
      </c>
      <c r="D2528" s="16" t="str">
        <f>IF(Data!F1685="failed",Data!A1685,"")</f>
        <v/>
      </c>
      <c r="E2528" s="16" t="str">
        <f>IF(Data!F1685="failed",Data!N1685,"")</f>
        <v/>
      </c>
    </row>
    <row r="2529" spans="1:5" x14ac:dyDescent="0.25">
      <c r="A2529" s="16" t="str">
        <f>IF(Data!F683="successful",Data!A683,"")</f>
        <v/>
      </c>
      <c r="B2529" s="16" t="str">
        <f>IF(Data!F683="successful",Data!N683,"")</f>
        <v/>
      </c>
      <c r="D2529" s="16" t="str">
        <f>IF(Data!F1686="failed",Data!A1686,"")</f>
        <v/>
      </c>
      <c r="E2529" s="16" t="str">
        <f>IF(Data!F1686="failed",Data!N1686,"")</f>
        <v/>
      </c>
    </row>
    <row r="2530" spans="1:5" x14ac:dyDescent="0.25">
      <c r="A2530" s="16" t="str">
        <f>IF(Data!F684="successful",Data!A684,"")</f>
        <v/>
      </c>
      <c r="B2530" s="16" t="str">
        <f>IF(Data!F684="successful",Data!N684,"")</f>
        <v/>
      </c>
      <c r="D2530" s="16" t="str">
        <f>IF(Data!F1687="failed",Data!A1687,"")</f>
        <v/>
      </c>
      <c r="E2530" s="16" t="str">
        <f>IF(Data!F1687="failed",Data!N1687,"")</f>
        <v/>
      </c>
    </row>
    <row r="2531" spans="1:5" x14ac:dyDescent="0.25">
      <c r="A2531" s="16" t="str">
        <f>IF(Data!F685="successful",Data!A685,"")</f>
        <v/>
      </c>
      <c r="B2531" s="16" t="str">
        <f>IF(Data!F685="successful",Data!N685,"")</f>
        <v/>
      </c>
      <c r="D2531" s="16" t="str">
        <f>IF(Data!F1688="failed",Data!A1688,"")</f>
        <v/>
      </c>
      <c r="E2531" s="16" t="str">
        <f>IF(Data!F1688="failed",Data!N1688,"")</f>
        <v/>
      </c>
    </row>
    <row r="2532" spans="1:5" x14ac:dyDescent="0.25">
      <c r="A2532" s="16" t="str">
        <f>IF(Data!F686="successful",Data!A686,"")</f>
        <v/>
      </c>
      <c r="B2532" s="16" t="str">
        <f>IF(Data!F686="successful",Data!N686,"")</f>
        <v/>
      </c>
      <c r="D2532" s="16" t="str">
        <f>IF(Data!F1689="failed",Data!A1689,"")</f>
        <v/>
      </c>
      <c r="E2532" s="16" t="str">
        <f>IF(Data!F1689="failed",Data!N1689,"")</f>
        <v/>
      </c>
    </row>
    <row r="2533" spans="1:5" x14ac:dyDescent="0.25">
      <c r="A2533" s="16" t="str">
        <f>IF(Data!F687="successful",Data!A687,"")</f>
        <v/>
      </c>
      <c r="B2533" s="16" t="str">
        <f>IF(Data!F687="successful",Data!N687,"")</f>
        <v/>
      </c>
      <c r="D2533" s="16" t="str">
        <f>IF(Data!F1690="failed",Data!A1690,"")</f>
        <v/>
      </c>
      <c r="E2533" s="16" t="str">
        <f>IF(Data!F1690="failed",Data!N1690,"")</f>
        <v/>
      </c>
    </row>
    <row r="2534" spans="1:5" x14ac:dyDescent="0.25">
      <c r="A2534" s="16" t="str">
        <f>IF(Data!F688="successful",Data!A688,"")</f>
        <v/>
      </c>
      <c r="B2534" s="16" t="str">
        <f>IF(Data!F688="successful",Data!N688,"")</f>
        <v/>
      </c>
      <c r="D2534" s="16" t="str">
        <f>IF(Data!F1691="failed",Data!A1691,"")</f>
        <v/>
      </c>
      <c r="E2534" s="16" t="str">
        <f>IF(Data!F1691="failed",Data!N1691,"")</f>
        <v/>
      </c>
    </row>
    <row r="2535" spans="1:5" x14ac:dyDescent="0.25">
      <c r="A2535" s="16" t="str">
        <f>IF(Data!F689="successful",Data!A689,"")</f>
        <v/>
      </c>
      <c r="B2535" s="16" t="str">
        <f>IF(Data!F689="successful",Data!N689,"")</f>
        <v/>
      </c>
      <c r="D2535" s="16" t="str">
        <f>IF(Data!F1692="failed",Data!A1692,"")</f>
        <v/>
      </c>
      <c r="E2535" s="16" t="str">
        <f>IF(Data!F1692="failed",Data!N1692,"")</f>
        <v/>
      </c>
    </row>
    <row r="2536" spans="1:5" x14ac:dyDescent="0.25">
      <c r="A2536" s="16" t="str">
        <f>IF(Data!F690="successful",Data!A690,"")</f>
        <v/>
      </c>
      <c r="B2536" s="16" t="str">
        <f>IF(Data!F690="successful",Data!N690,"")</f>
        <v/>
      </c>
      <c r="D2536" s="16" t="str">
        <f>IF(Data!F1693="failed",Data!A1693,"")</f>
        <v/>
      </c>
      <c r="E2536" s="16" t="str">
        <f>IF(Data!F1693="failed",Data!N1693,"")</f>
        <v/>
      </c>
    </row>
    <row r="2537" spans="1:5" x14ac:dyDescent="0.25">
      <c r="A2537" s="16" t="str">
        <f>IF(Data!F691="successful",Data!A691,"")</f>
        <v/>
      </c>
      <c r="B2537" s="16" t="str">
        <f>IF(Data!F691="successful",Data!N691,"")</f>
        <v/>
      </c>
      <c r="D2537" s="16" t="str">
        <f>IF(Data!F1694="failed",Data!A1694,"")</f>
        <v/>
      </c>
      <c r="E2537" s="16" t="str">
        <f>IF(Data!F1694="failed",Data!N1694,"")</f>
        <v/>
      </c>
    </row>
    <row r="2538" spans="1:5" x14ac:dyDescent="0.25">
      <c r="A2538" s="16" t="str">
        <f>IF(Data!F692="successful",Data!A692,"")</f>
        <v/>
      </c>
      <c r="B2538" s="16" t="str">
        <f>IF(Data!F692="successful",Data!N692,"")</f>
        <v/>
      </c>
      <c r="D2538" s="16" t="str">
        <f>IF(Data!F1695="failed",Data!A1695,"")</f>
        <v/>
      </c>
      <c r="E2538" s="16" t="str">
        <f>IF(Data!F1695="failed",Data!N1695,"")</f>
        <v/>
      </c>
    </row>
    <row r="2539" spans="1:5" x14ac:dyDescent="0.25">
      <c r="A2539" s="16" t="str">
        <f>IF(Data!F693="successful",Data!A693,"")</f>
        <v/>
      </c>
      <c r="B2539" s="16" t="str">
        <f>IF(Data!F693="successful",Data!N693,"")</f>
        <v/>
      </c>
      <c r="D2539" s="16" t="str">
        <f>IF(Data!F1696="failed",Data!A1696,"")</f>
        <v/>
      </c>
      <c r="E2539" s="16" t="str">
        <f>IF(Data!F1696="failed",Data!N1696,"")</f>
        <v/>
      </c>
    </row>
    <row r="2540" spans="1:5" x14ac:dyDescent="0.25">
      <c r="A2540" s="16" t="str">
        <f>IF(Data!F694="successful",Data!A694,"")</f>
        <v/>
      </c>
      <c r="B2540" s="16" t="str">
        <f>IF(Data!F694="successful",Data!N694,"")</f>
        <v/>
      </c>
      <c r="D2540" s="16" t="str">
        <f>IF(Data!F1697="failed",Data!A1697,"")</f>
        <v/>
      </c>
      <c r="E2540" s="16" t="str">
        <f>IF(Data!F1697="failed",Data!N1697,"")</f>
        <v/>
      </c>
    </row>
    <row r="2541" spans="1:5" x14ac:dyDescent="0.25">
      <c r="A2541" s="16" t="str">
        <f>IF(Data!F695="successful",Data!A695,"")</f>
        <v/>
      </c>
      <c r="B2541" s="16" t="str">
        <f>IF(Data!F695="successful",Data!N695,"")</f>
        <v/>
      </c>
      <c r="D2541" s="16" t="str">
        <f>IF(Data!F1698="failed",Data!A1698,"")</f>
        <v/>
      </c>
      <c r="E2541" s="16" t="str">
        <f>IF(Data!F1698="failed",Data!N1698,"")</f>
        <v/>
      </c>
    </row>
    <row r="2542" spans="1:5" x14ac:dyDescent="0.25">
      <c r="A2542" s="16" t="str">
        <f>IF(Data!F696="successful",Data!A696,"")</f>
        <v/>
      </c>
      <c r="B2542" s="16" t="str">
        <f>IF(Data!F696="successful",Data!N696,"")</f>
        <v/>
      </c>
      <c r="D2542" s="16" t="str">
        <f>IF(Data!F1699="failed",Data!A1699,"")</f>
        <v/>
      </c>
      <c r="E2542" s="16" t="str">
        <f>IF(Data!F1699="failed",Data!N1699,"")</f>
        <v/>
      </c>
    </row>
    <row r="2543" spans="1:5" x14ac:dyDescent="0.25">
      <c r="A2543" s="16" t="str">
        <f>IF(Data!F697="successful",Data!A697,"")</f>
        <v/>
      </c>
      <c r="B2543" s="16" t="str">
        <f>IF(Data!F697="successful",Data!N697,"")</f>
        <v/>
      </c>
      <c r="D2543" s="16" t="str">
        <f>IF(Data!F1700="failed",Data!A1700,"")</f>
        <v/>
      </c>
      <c r="E2543" s="16" t="str">
        <f>IF(Data!F1700="failed",Data!N1700,"")</f>
        <v/>
      </c>
    </row>
    <row r="2544" spans="1:5" x14ac:dyDescent="0.25">
      <c r="A2544" s="16" t="str">
        <f>IF(Data!F698="successful",Data!A698,"")</f>
        <v/>
      </c>
      <c r="B2544" s="16" t="str">
        <f>IF(Data!F698="successful",Data!N698,"")</f>
        <v/>
      </c>
      <c r="D2544" s="16" t="str">
        <f>IF(Data!F1701="failed",Data!A1701,"")</f>
        <v/>
      </c>
      <c r="E2544" s="16" t="str">
        <f>IF(Data!F1701="failed",Data!N1701,"")</f>
        <v/>
      </c>
    </row>
    <row r="2545" spans="1:5" x14ac:dyDescent="0.25">
      <c r="A2545" s="16" t="str">
        <f>IF(Data!F699="successful",Data!A699,"")</f>
        <v/>
      </c>
      <c r="B2545" s="16" t="str">
        <f>IF(Data!F699="successful",Data!N699,"")</f>
        <v/>
      </c>
      <c r="D2545" s="16" t="str">
        <f>IF(Data!F1702="failed",Data!A1702,"")</f>
        <v/>
      </c>
      <c r="E2545" s="16" t="str">
        <f>IF(Data!F1702="failed",Data!N1702,"")</f>
        <v/>
      </c>
    </row>
    <row r="2546" spans="1:5" x14ac:dyDescent="0.25">
      <c r="A2546" s="16" t="str">
        <f>IF(Data!F700="successful",Data!A700,"")</f>
        <v/>
      </c>
      <c r="B2546" s="16" t="str">
        <f>IF(Data!F700="successful",Data!N700,"")</f>
        <v/>
      </c>
      <c r="D2546" s="16" t="str">
        <f>IF(Data!F1743="failed",Data!A1743,"")</f>
        <v/>
      </c>
      <c r="E2546" s="16" t="str">
        <f>IF(Data!F1743="failed",Data!N1743,"")</f>
        <v/>
      </c>
    </row>
    <row r="2547" spans="1:5" x14ac:dyDescent="0.25">
      <c r="A2547" s="16" t="str">
        <f>IF(Data!F701="successful",Data!A701,"")</f>
        <v/>
      </c>
      <c r="B2547" s="16" t="str">
        <f>IF(Data!F701="successful",Data!N701,"")</f>
        <v/>
      </c>
      <c r="D2547" s="16" t="str">
        <f>IF(Data!F1744="failed",Data!A1744,"")</f>
        <v/>
      </c>
      <c r="E2547" s="16" t="str">
        <f>IF(Data!F1744="failed",Data!N1744,"")</f>
        <v/>
      </c>
    </row>
    <row r="2548" spans="1:5" x14ac:dyDescent="0.25">
      <c r="A2548" s="16" t="str">
        <f>IF(Data!F702="successful",Data!A702,"")</f>
        <v/>
      </c>
      <c r="B2548" s="16" t="str">
        <f>IF(Data!F702="successful",Data!N702,"")</f>
        <v/>
      </c>
      <c r="D2548" s="16" t="str">
        <f>IF(Data!F1745="failed",Data!A1745,"")</f>
        <v/>
      </c>
      <c r="E2548" s="16" t="str">
        <f>IF(Data!F1745="failed",Data!N1745,"")</f>
        <v/>
      </c>
    </row>
    <row r="2549" spans="1:5" x14ac:dyDescent="0.25">
      <c r="A2549" s="16" t="str">
        <f>IF(Data!F703="successful",Data!A703,"")</f>
        <v/>
      </c>
      <c r="B2549" s="16" t="str">
        <f>IF(Data!F703="successful",Data!N703,"")</f>
        <v/>
      </c>
      <c r="D2549" s="16" t="str">
        <f>IF(Data!F1746="failed",Data!A1746,"")</f>
        <v/>
      </c>
      <c r="E2549" s="16" t="str">
        <f>IF(Data!F1746="failed",Data!N1746,"")</f>
        <v/>
      </c>
    </row>
    <row r="2550" spans="1:5" x14ac:dyDescent="0.25">
      <c r="A2550" s="16" t="str">
        <f>IF(Data!F704="successful",Data!A704,"")</f>
        <v/>
      </c>
      <c r="B2550" s="16" t="str">
        <f>IF(Data!F704="successful",Data!N704,"")</f>
        <v/>
      </c>
      <c r="D2550" s="16" t="str">
        <f>IF(Data!F1747="failed",Data!A1747,"")</f>
        <v/>
      </c>
      <c r="E2550" s="16" t="str">
        <f>IF(Data!F1747="failed",Data!N1747,"")</f>
        <v/>
      </c>
    </row>
    <row r="2551" spans="1:5" x14ac:dyDescent="0.25">
      <c r="A2551" s="16" t="str">
        <f>IF(Data!F705="successful",Data!A705,"")</f>
        <v/>
      </c>
      <c r="B2551" s="16" t="str">
        <f>IF(Data!F705="successful",Data!N705,"")</f>
        <v/>
      </c>
      <c r="D2551" s="16" t="str">
        <f>IF(Data!F1748="failed",Data!A1748,"")</f>
        <v/>
      </c>
      <c r="E2551" s="16" t="str">
        <f>IF(Data!F1748="failed",Data!N1748,"")</f>
        <v/>
      </c>
    </row>
    <row r="2552" spans="1:5" x14ac:dyDescent="0.25">
      <c r="A2552" s="16" t="str">
        <f>IF(Data!F706="successful",Data!A706,"")</f>
        <v/>
      </c>
      <c r="B2552" s="16" t="str">
        <f>IF(Data!F706="successful",Data!N706,"")</f>
        <v/>
      </c>
      <c r="D2552" s="16" t="str">
        <f>IF(Data!F1749="failed",Data!A1749,"")</f>
        <v/>
      </c>
      <c r="E2552" s="16" t="str">
        <f>IF(Data!F1749="failed",Data!N1749,"")</f>
        <v/>
      </c>
    </row>
    <row r="2553" spans="1:5" x14ac:dyDescent="0.25">
      <c r="A2553" s="16" t="str">
        <f>IF(Data!F707="successful",Data!A707,"")</f>
        <v/>
      </c>
      <c r="B2553" s="16" t="str">
        <f>IF(Data!F707="successful",Data!N707,"")</f>
        <v/>
      </c>
      <c r="D2553" s="16" t="str">
        <f>IF(Data!F1750="failed",Data!A1750,"")</f>
        <v/>
      </c>
      <c r="E2553" s="16" t="str">
        <f>IF(Data!F1750="failed",Data!N1750,"")</f>
        <v/>
      </c>
    </row>
    <row r="2554" spans="1:5" x14ac:dyDescent="0.25">
      <c r="A2554" s="16" t="str">
        <f>IF(Data!F708="successful",Data!A708,"")</f>
        <v/>
      </c>
      <c r="B2554" s="16" t="str">
        <f>IF(Data!F708="successful",Data!N708,"")</f>
        <v/>
      </c>
      <c r="D2554" s="16" t="str">
        <f>IF(Data!F1751="failed",Data!A1751,"")</f>
        <v/>
      </c>
      <c r="E2554" s="16" t="str">
        <f>IF(Data!F1751="failed",Data!N1751,"")</f>
        <v/>
      </c>
    </row>
    <row r="2555" spans="1:5" x14ac:dyDescent="0.25">
      <c r="A2555" s="16" t="str">
        <f>IF(Data!F709="successful",Data!A709,"")</f>
        <v/>
      </c>
      <c r="B2555" s="16" t="str">
        <f>IF(Data!F709="successful",Data!N709,"")</f>
        <v/>
      </c>
      <c r="D2555" s="16" t="str">
        <f>IF(Data!F1752="failed",Data!A1752,"")</f>
        <v/>
      </c>
      <c r="E2555" s="16" t="str">
        <f>IF(Data!F1752="failed",Data!N1752,"")</f>
        <v/>
      </c>
    </row>
    <row r="2556" spans="1:5" x14ac:dyDescent="0.25">
      <c r="A2556" s="16" t="str">
        <f>IF(Data!F710="successful",Data!A710,"")</f>
        <v/>
      </c>
      <c r="B2556" s="16" t="str">
        <f>IF(Data!F710="successful",Data!N710,"")</f>
        <v/>
      </c>
      <c r="D2556" s="16" t="str">
        <f>IF(Data!F1753="failed",Data!A1753,"")</f>
        <v/>
      </c>
      <c r="E2556" s="16" t="str">
        <f>IF(Data!F1753="failed",Data!N1753,"")</f>
        <v/>
      </c>
    </row>
    <row r="2557" spans="1:5" x14ac:dyDescent="0.25">
      <c r="A2557" s="16" t="str">
        <f>IF(Data!F711="successful",Data!A711,"")</f>
        <v/>
      </c>
      <c r="B2557" s="16" t="str">
        <f>IF(Data!F711="successful",Data!N711,"")</f>
        <v/>
      </c>
      <c r="D2557" s="16" t="str">
        <f>IF(Data!F1754="failed",Data!A1754,"")</f>
        <v/>
      </c>
      <c r="E2557" s="16" t="str">
        <f>IF(Data!F1754="failed",Data!N1754,"")</f>
        <v/>
      </c>
    </row>
    <row r="2558" spans="1:5" x14ac:dyDescent="0.25">
      <c r="A2558" s="16" t="str">
        <f>IF(Data!F712="successful",Data!A712,"")</f>
        <v/>
      </c>
      <c r="B2558" s="16" t="str">
        <f>IF(Data!F712="successful",Data!N712,"")</f>
        <v/>
      </c>
      <c r="D2558" s="16" t="str">
        <f>IF(Data!F1755="failed",Data!A1755,"")</f>
        <v/>
      </c>
      <c r="E2558" s="16" t="str">
        <f>IF(Data!F1755="failed",Data!N1755,"")</f>
        <v/>
      </c>
    </row>
    <row r="2559" spans="1:5" x14ac:dyDescent="0.25">
      <c r="A2559" s="16" t="str">
        <f>IF(Data!F713="successful",Data!A713,"")</f>
        <v/>
      </c>
      <c r="B2559" s="16" t="str">
        <f>IF(Data!F713="successful",Data!N713,"")</f>
        <v/>
      </c>
      <c r="D2559" s="16" t="str">
        <f>IF(Data!F1756="failed",Data!A1756,"")</f>
        <v/>
      </c>
      <c r="E2559" s="16" t="str">
        <f>IF(Data!F1756="failed",Data!N1756,"")</f>
        <v/>
      </c>
    </row>
    <row r="2560" spans="1:5" x14ac:dyDescent="0.25">
      <c r="A2560" s="16" t="str">
        <f>IF(Data!F714="successful",Data!A714,"")</f>
        <v/>
      </c>
      <c r="B2560" s="16" t="str">
        <f>IF(Data!F714="successful",Data!N714,"")</f>
        <v/>
      </c>
      <c r="D2560" s="16" t="str">
        <f>IF(Data!F1757="failed",Data!A1757,"")</f>
        <v/>
      </c>
      <c r="E2560" s="16" t="str">
        <f>IF(Data!F1757="failed",Data!N1757,"")</f>
        <v/>
      </c>
    </row>
    <row r="2561" spans="1:5" x14ac:dyDescent="0.25">
      <c r="A2561" s="16" t="str">
        <f>IF(Data!F715="successful",Data!A715,"")</f>
        <v/>
      </c>
      <c r="B2561" s="16" t="str">
        <f>IF(Data!F715="successful",Data!N715,"")</f>
        <v/>
      </c>
      <c r="D2561" s="16" t="str">
        <f>IF(Data!F1758="failed",Data!A1758,"")</f>
        <v/>
      </c>
      <c r="E2561" s="16" t="str">
        <f>IF(Data!F1758="failed",Data!N1758,"")</f>
        <v/>
      </c>
    </row>
    <row r="2562" spans="1:5" x14ac:dyDescent="0.25">
      <c r="A2562" s="16" t="str">
        <f>IF(Data!F716="successful",Data!A716,"")</f>
        <v/>
      </c>
      <c r="B2562" s="16" t="str">
        <f>IF(Data!F716="successful",Data!N716,"")</f>
        <v/>
      </c>
      <c r="D2562" s="16" t="str">
        <f>IF(Data!F1759="failed",Data!A1759,"")</f>
        <v/>
      </c>
      <c r="E2562" s="16" t="str">
        <f>IF(Data!F1759="failed",Data!N1759,"")</f>
        <v/>
      </c>
    </row>
    <row r="2563" spans="1:5" x14ac:dyDescent="0.25">
      <c r="A2563" s="16" t="str">
        <f>IF(Data!F717="successful",Data!A717,"")</f>
        <v/>
      </c>
      <c r="B2563" s="16" t="str">
        <f>IF(Data!F717="successful",Data!N717,"")</f>
        <v/>
      </c>
      <c r="D2563" s="16" t="str">
        <f>IF(Data!F1760="failed",Data!A1760,"")</f>
        <v/>
      </c>
      <c r="E2563" s="16" t="str">
        <f>IF(Data!F1760="failed",Data!N1760,"")</f>
        <v/>
      </c>
    </row>
    <row r="2564" spans="1:5" x14ac:dyDescent="0.25">
      <c r="A2564" s="16" t="str">
        <f>IF(Data!F718="successful",Data!A718,"")</f>
        <v/>
      </c>
      <c r="B2564" s="16" t="str">
        <f>IF(Data!F718="successful",Data!N718,"")</f>
        <v/>
      </c>
      <c r="D2564" s="16" t="str">
        <f>IF(Data!F1761="failed",Data!A1761,"")</f>
        <v/>
      </c>
      <c r="E2564" s="16" t="str">
        <f>IF(Data!F1761="failed",Data!N1761,"")</f>
        <v/>
      </c>
    </row>
    <row r="2565" spans="1:5" x14ac:dyDescent="0.25">
      <c r="A2565" s="16" t="str">
        <f>IF(Data!F719="successful",Data!A719,"")</f>
        <v/>
      </c>
      <c r="B2565" s="16" t="str">
        <f>IF(Data!F719="successful",Data!N719,"")</f>
        <v/>
      </c>
      <c r="D2565" s="16" t="str">
        <f>IF(Data!F1762="failed",Data!A1762,"")</f>
        <v/>
      </c>
      <c r="E2565" s="16" t="str">
        <f>IF(Data!F1762="failed",Data!N1762,"")</f>
        <v/>
      </c>
    </row>
    <row r="2566" spans="1:5" x14ac:dyDescent="0.25">
      <c r="A2566" s="16" t="str">
        <f>IF(Data!F720="successful",Data!A720,"")</f>
        <v/>
      </c>
      <c r="B2566" s="16" t="str">
        <f>IF(Data!F720="successful",Data!N720,"")</f>
        <v/>
      </c>
      <c r="D2566" s="16" t="str">
        <f>IF(Data!F1763="failed",Data!A1763,"")</f>
        <v/>
      </c>
      <c r="E2566" s="16" t="str">
        <f>IF(Data!F1763="failed",Data!N1763,"")</f>
        <v/>
      </c>
    </row>
    <row r="2567" spans="1:5" x14ac:dyDescent="0.25">
      <c r="A2567" s="16" t="str">
        <f>IF(Data!F721="successful",Data!A721,"")</f>
        <v/>
      </c>
      <c r="B2567" s="16" t="str">
        <f>IF(Data!F721="successful",Data!N721,"")</f>
        <v/>
      </c>
      <c r="D2567" s="16" t="str">
        <f>IF(Data!F1764="failed",Data!A1764,"")</f>
        <v/>
      </c>
      <c r="E2567" s="16" t="str">
        <f>IF(Data!F1764="failed",Data!N1764,"")</f>
        <v/>
      </c>
    </row>
    <row r="2568" spans="1:5" x14ac:dyDescent="0.25">
      <c r="A2568" s="16" t="str">
        <f>IF(Data!F762="successful",Data!A762,"")</f>
        <v/>
      </c>
      <c r="B2568" s="16" t="str">
        <f>IF(Data!F762="successful",Data!N762,"")</f>
        <v/>
      </c>
      <c r="D2568" s="16" t="str">
        <f>IF(Data!F1765="failed",Data!A1765,"")</f>
        <v/>
      </c>
      <c r="E2568" s="16" t="str">
        <f>IF(Data!F1765="failed",Data!N1765,"")</f>
        <v/>
      </c>
    </row>
    <row r="2569" spans="1:5" x14ac:dyDescent="0.25">
      <c r="A2569" s="16" t="str">
        <f>IF(Data!F763="successful",Data!A763,"")</f>
        <v/>
      </c>
      <c r="B2569" s="16" t="str">
        <f>IF(Data!F763="successful",Data!N763,"")</f>
        <v/>
      </c>
      <c r="D2569" s="16" t="str">
        <f>IF(Data!F1823="failed",Data!A1823,"")</f>
        <v/>
      </c>
      <c r="E2569" s="16" t="str">
        <f>IF(Data!F1823="failed",Data!N1823,"")</f>
        <v/>
      </c>
    </row>
    <row r="2570" spans="1:5" x14ac:dyDescent="0.25">
      <c r="A2570" s="16" t="str">
        <f>IF(Data!F764="successful",Data!A764,"")</f>
        <v/>
      </c>
      <c r="B2570" s="16" t="str">
        <f>IF(Data!F764="successful",Data!N764,"")</f>
        <v/>
      </c>
      <c r="D2570" s="16" t="str">
        <f>IF(Data!F1824="failed",Data!A1824,"")</f>
        <v/>
      </c>
      <c r="E2570" s="16" t="str">
        <f>IF(Data!F1824="failed",Data!N1824,"")</f>
        <v/>
      </c>
    </row>
    <row r="2571" spans="1:5" x14ac:dyDescent="0.25">
      <c r="A2571" s="16" t="str">
        <f>IF(Data!F765="successful",Data!A765,"")</f>
        <v/>
      </c>
      <c r="B2571" s="16" t="str">
        <f>IF(Data!F765="successful",Data!N765,"")</f>
        <v/>
      </c>
      <c r="D2571" s="16" t="str">
        <f>IF(Data!F1825="failed",Data!A1825,"")</f>
        <v/>
      </c>
      <c r="E2571" s="16" t="str">
        <f>IF(Data!F1825="failed",Data!N1825,"")</f>
        <v/>
      </c>
    </row>
    <row r="2572" spans="1:5" x14ac:dyDescent="0.25">
      <c r="A2572" s="16" t="str">
        <f>IF(Data!F766="successful",Data!A766,"")</f>
        <v/>
      </c>
      <c r="B2572" s="16" t="str">
        <f>IF(Data!F766="successful",Data!N766,"")</f>
        <v/>
      </c>
      <c r="D2572" s="16" t="str">
        <f>IF(Data!F1826="failed",Data!A1826,"")</f>
        <v/>
      </c>
      <c r="E2572" s="16" t="str">
        <f>IF(Data!F1826="failed",Data!N1826,"")</f>
        <v/>
      </c>
    </row>
    <row r="2573" spans="1:5" x14ac:dyDescent="0.25">
      <c r="A2573" s="16" t="str">
        <f>IF(Data!F767="successful",Data!A767,"")</f>
        <v/>
      </c>
      <c r="B2573" s="16" t="str">
        <f>IF(Data!F767="successful",Data!N767,"")</f>
        <v/>
      </c>
      <c r="D2573" s="16" t="str">
        <f>IF(Data!F1827="failed",Data!A1827,"")</f>
        <v/>
      </c>
      <c r="E2573" s="16" t="str">
        <f>IF(Data!F1827="failed",Data!N1827,"")</f>
        <v/>
      </c>
    </row>
    <row r="2574" spans="1:5" x14ac:dyDescent="0.25">
      <c r="A2574" s="16" t="str">
        <f>IF(Data!F768="successful",Data!A768,"")</f>
        <v/>
      </c>
      <c r="B2574" s="16" t="str">
        <f>IF(Data!F768="successful",Data!N768,"")</f>
        <v/>
      </c>
      <c r="D2574" s="16" t="str">
        <f>IF(Data!F1828="failed",Data!A1828,"")</f>
        <v/>
      </c>
      <c r="E2574" s="16" t="str">
        <f>IF(Data!F1828="failed",Data!N1828,"")</f>
        <v/>
      </c>
    </row>
    <row r="2575" spans="1:5" x14ac:dyDescent="0.25">
      <c r="A2575" s="16" t="str">
        <f>IF(Data!F769="successful",Data!A769,"")</f>
        <v/>
      </c>
      <c r="B2575" s="16" t="str">
        <f>IF(Data!F769="successful",Data!N769,"")</f>
        <v/>
      </c>
      <c r="D2575" s="16" t="str">
        <f>IF(Data!F1829="failed",Data!A1829,"")</f>
        <v/>
      </c>
      <c r="E2575" s="16" t="str">
        <f>IF(Data!F1829="failed",Data!N1829,"")</f>
        <v/>
      </c>
    </row>
    <row r="2576" spans="1:5" x14ac:dyDescent="0.25">
      <c r="A2576" s="16" t="str">
        <f>IF(Data!F770="successful",Data!A770,"")</f>
        <v/>
      </c>
      <c r="B2576" s="16" t="str">
        <f>IF(Data!F770="successful",Data!N770,"")</f>
        <v/>
      </c>
      <c r="D2576" s="16" t="str">
        <f>IF(Data!F1830="failed",Data!A1830,"")</f>
        <v/>
      </c>
      <c r="E2576" s="16" t="str">
        <f>IF(Data!F1830="failed",Data!N1830,"")</f>
        <v/>
      </c>
    </row>
    <row r="2577" spans="1:5" x14ac:dyDescent="0.25">
      <c r="A2577" s="16" t="str">
        <f>IF(Data!F771="successful",Data!A771,"")</f>
        <v/>
      </c>
      <c r="B2577" s="16" t="str">
        <f>IF(Data!F771="successful",Data!N771,"")</f>
        <v/>
      </c>
      <c r="D2577" s="16" t="str">
        <f>IF(Data!F1831="failed",Data!A1831,"")</f>
        <v/>
      </c>
      <c r="E2577" s="16" t="str">
        <f>IF(Data!F1831="failed",Data!N1831,"")</f>
        <v/>
      </c>
    </row>
    <row r="2578" spans="1:5" x14ac:dyDescent="0.25">
      <c r="A2578" s="16" t="str">
        <f>IF(Data!F772="successful",Data!A772,"")</f>
        <v/>
      </c>
      <c r="B2578" s="16" t="str">
        <f>IF(Data!F772="successful",Data!N772,"")</f>
        <v/>
      </c>
      <c r="D2578" s="16" t="str">
        <f>IF(Data!F1832="failed",Data!A1832,"")</f>
        <v/>
      </c>
      <c r="E2578" s="16" t="str">
        <f>IF(Data!F1832="failed",Data!N1832,"")</f>
        <v/>
      </c>
    </row>
    <row r="2579" spans="1:5" x14ac:dyDescent="0.25">
      <c r="A2579" s="16" t="str">
        <f>IF(Data!F773="successful",Data!A773,"")</f>
        <v/>
      </c>
      <c r="B2579" s="16" t="str">
        <f>IF(Data!F773="successful",Data!N773,"")</f>
        <v/>
      </c>
      <c r="D2579" s="16" t="str">
        <f>IF(Data!F1833="failed",Data!A1833,"")</f>
        <v/>
      </c>
      <c r="E2579" s="16" t="str">
        <f>IF(Data!F1833="failed",Data!N1833,"")</f>
        <v/>
      </c>
    </row>
    <row r="2580" spans="1:5" x14ac:dyDescent="0.25">
      <c r="A2580" s="16" t="str">
        <f>IF(Data!F774="successful",Data!A774,"")</f>
        <v/>
      </c>
      <c r="B2580" s="16" t="str">
        <f>IF(Data!F774="successful",Data!N774,"")</f>
        <v/>
      </c>
      <c r="D2580" s="16" t="str">
        <f>IF(Data!F1834="failed",Data!A1834,"")</f>
        <v/>
      </c>
      <c r="E2580" s="16" t="str">
        <f>IF(Data!F1834="failed",Data!N1834,"")</f>
        <v/>
      </c>
    </row>
    <row r="2581" spans="1:5" x14ac:dyDescent="0.25">
      <c r="A2581" s="16" t="str">
        <f>IF(Data!F775="successful",Data!A775,"")</f>
        <v/>
      </c>
      <c r="B2581" s="16" t="str">
        <f>IF(Data!F775="successful",Data!N775,"")</f>
        <v/>
      </c>
      <c r="D2581" s="16" t="str">
        <f>IF(Data!F1835="failed",Data!A1835,"")</f>
        <v/>
      </c>
      <c r="E2581" s="16" t="str">
        <f>IF(Data!F1835="failed",Data!N1835,"")</f>
        <v/>
      </c>
    </row>
    <row r="2582" spans="1:5" x14ac:dyDescent="0.25">
      <c r="A2582" s="16" t="str">
        <f>IF(Data!F776="successful",Data!A776,"")</f>
        <v/>
      </c>
      <c r="B2582" s="16" t="str">
        <f>IF(Data!F776="successful",Data!N776,"")</f>
        <v/>
      </c>
      <c r="D2582" s="16" t="str">
        <f>IF(Data!F1836="failed",Data!A1836,"")</f>
        <v/>
      </c>
      <c r="E2582" s="16" t="str">
        <f>IF(Data!F1836="failed",Data!N1836,"")</f>
        <v/>
      </c>
    </row>
    <row r="2583" spans="1:5" x14ac:dyDescent="0.25">
      <c r="A2583" s="16" t="str">
        <f>IF(Data!F777="successful",Data!A777,"")</f>
        <v/>
      </c>
      <c r="B2583" s="16" t="str">
        <f>IF(Data!F777="successful",Data!N777,"")</f>
        <v/>
      </c>
      <c r="D2583" s="16" t="str">
        <f>IF(Data!F1837="failed",Data!A1837,"")</f>
        <v/>
      </c>
      <c r="E2583" s="16" t="str">
        <f>IF(Data!F1837="failed",Data!N1837,"")</f>
        <v/>
      </c>
    </row>
    <row r="2584" spans="1:5" x14ac:dyDescent="0.25">
      <c r="A2584" s="16" t="str">
        <f>IF(Data!F778="successful",Data!A778,"")</f>
        <v/>
      </c>
      <c r="B2584" s="16" t="str">
        <f>IF(Data!F778="successful",Data!N778,"")</f>
        <v/>
      </c>
      <c r="D2584" s="16" t="str">
        <f>IF(Data!F1838="failed",Data!A1838,"")</f>
        <v/>
      </c>
      <c r="E2584" s="16" t="str">
        <f>IF(Data!F1838="failed",Data!N1838,"")</f>
        <v/>
      </c>
    </row>
    <row r="2585" spans="1:5" x14ac:dyDescent="0.25">
      <c r="A2585" s="16" t="str">
        <f>IF(Data!F779="successful",Data!A779,"")</f>
        <v/>
      </c>
      <c r="B2585" s="16" t="str">
        <f>IF(Data!F779="successful",Data!N779,"")</f>
        <v/>
      </c>
      <c r="D2585" s="16" t="str">
        <f>IF(Data!F1839="failed",Data!A1839,"")</f>
        <v/>
      </c>
      <c r="E2585" s="16" t="str">
        <f>IF(Data!F1839="failed",Data!N1839,"")</f>
        <v/>
      </c>
    </row>
    <row r="2586" spans="1:5" x14ac:dyDescent="0.25">
      <c r="A2586" s="16" t="str">
        <f>IF(Data!F780="successful",Data!A780,"")</f>
        <v/>
      </c>
      <c r="B2586" s="16" t="str">
        <f>IF(Data!F780="successful",Data!N780,"")</f>
        <v/>
      </c>
      <c r="D2586" s="16" t="str">
        <f>IF(Data!F1840="failed",Data!A1840,"")</f>
        <v/>
      </c>
      <c r="E2586" s="16" t="str">
        <f>IF(Data!F1840="failed",Data!N1840,"")</f>
        <v/>
      </c>
    </row>
    <row r="2587" spans="1:5" x14ac:dyDescent="0.25">
      <c r="A2587" s="16" t="str">
        <f>IF(Data!F781="successful",Data!A781,"")</f>
        <v/>
      </c>
      <c r="B2587" s="16" t="str">
        <f>IF(Data!F781="successful",Data!N781,"")</f>
        <v/>
      </c>
      <c r="D2587" s="16" t="str">
        <f>IF(Data!F1841="failed",Data!A1841,"")</f>
        <v/>
      </c>
      <c r="E2587" s="16" t="str">
        <f>IF(Data!F1841="failed",Data!N1841,"")</f>
        <v/>
      </c>
    </row>
    <row r="2588" spans="1:5" x14ac:dyDescent="0.25">
      <c r="A2588" s="16" t="str">
        <f>IF(Data!F862="successful",Data!A862,"")</f>
        <v/>
      </c>
      <c r="B2588" s="16" t="str">
        <f>IF(Data!F862="successful",Data!N862,"")</f>
        <v/>
      </c>
      <c r="D2588" s="16" t="str">
        <f>IF(Data!F1842="failed",Data!A1842,"")</f>
        <v/>
      </c>
      <c r="E2588" s="16" t="str">
        <f>IF(Data!F1842="failed",Data!N1842,"")</f>
        <v/>
      </c>
    </row>
    <row r="2589" spans="1:5" x14ac:dyDescent="0.25">
      <c r="A2589" s="16" t="str">
        <f>IF(Data!F863="successful",Data!A863,"")</f>
        <v/>
      </c>
      <c r="B2589" s="16" t="str">
        <f>IF(Data!F863="successful",Data!N863,"")</f>
        <v/>
      </c>
      <c r="D2589" s="16" t="str">
        <f>IF(Data!F1843="failed",Data!A1843,"")</f>
        <v/>
      </c>
      <c r="E2589" s="16" t="str">
        <f>IF(Data!F1843="failed",Data!N1843,"")</f>
        <v/>
      </c>
    </row>
    <row r="2590" spans="1:5" x14ac:dyDescent="0.25">
      <c r="A2590" s="16" t="str">
        <f>IF(Data!F864="successful",Data!A864,"")</f>
        <v/>
      </c>
      <c r="B2590" s="16" t="str">
        <f>IF(Data!F864="successful",Data!N864,"")</f>
        <v/>
      </c>
      <c r="D2590" s="16" t="str">
        <f>IF(Data!F1844="failed",Data!A1844,"")</f>
        <v/>
      </c>
      <c r="E2590" s="16" t="str">
        <f>IF(Data!F1844="failed",Data!N1844,"")</f>
        <v/>
      </c>
    </row>
    <row r="2591" spans="1:5" x14ac:dyDescent="0.25">
      <c r="A2591" s="16" t="str">
        <f>IF(Data!F865="successful",Data!A865,"")</f>
        <v/>
      </c>
      <c r="B2591" s="16" t="str">
        <f>IF(Data!F865="successful",Data!N865,"")</f>
        <v/>
      </c>
      <c r="D2591" s="16" t="str">
        <f>IF(Data!F1845="failed",Data!A1845,"")</f>
        <v/>
      </c>
      <c r="E2591" s="16" t="str">
        <f>IF(Data!F1845="failed",Data!N1845,"")</f>
        <v/>
      </c>
    </row>
    <row r="2592" spans="1:5" x14ac:dyDescent="0.25">
      <c r="A2592" s="16" t="str">
        <f>IF(Data!F866="successful",Data!A866,"")</f>
        <v/>
      </c>
      <c r="B2592" s="16" t="str">
        <f>IF(Data!F866="successful",Data!N866,"")</f>
        <v/>
      </c>
      <c r="D2592" s="16" t="str">
        <f>IF(Data!F1846="failed",Data!A1846,"")</f>
        <v/>
      </c>
      <c r="E2592" s="16" t="str">
        <f>IF(Data!F1846="failed",Data!N1846,"")</f>
        <v/>
      </c>
    </row>
    <row r="2593" spans="1:5" x14ac:dyDescent="0.25">
      <c r="A2593" s="16" t="str">
        <f>IF(Data!F867="successful",Data!A867,"")</f>
        <v/>
      </c>
      <c r="B2593" s="16" t="str">
        <f>IF(Data!F867="successful",Data!N867,"")</f>
        <v/>
      </c>
      <c r="D2593" s="16" t="str">
        <f>IF(Data!F1847="failed",Data!A1847,"")</f>
        <v/>
      </c>
      <c r="E2593" s="16" t="str">
        <f>IF(Data!F1847="failed",Data!N1847,"")</f>
        <v/>
      </c>
    </row>
    <row r="2594" spans="1:5" x14ac:dyDescent="0.25">
      <c r="A2594" s="16" t="str">
        <f>IF(Data!F868="successful",Data!A868,"")</f>
        <v/>
      </c>
      <c r="B2594" s="16" t="str">
        <f>IF(Data!F868="successful",Data!N868,"")</f>
        <v/>
      </c>
      <c r="D2594" s="16" t="str">
        <f>IF(Data!F1848="failed",Data!A1848,"")</f>
        <v/>
      </c>
      <c r="E2594" s="16" t="str">
        <f>IF(Data!F1848="failed",Data!N1848,"")</f>
        <v/>
      </c>
    </row>
    <row r="2595" spans="1:5" x14ac:dyDescent="0.25">
      <c r="A2595" s="16" t="str">
        <f>IF(Data!F869="successful",Data!A869,"")</f>
        <v/>
      </c>
      <c r="B2595" s="16" t="str">
        <f>IF(Data!F869="successful",Data!N869,"")</f>
        <v/>
      </c>
      <c r="D2595" s="16" t="str">
        <f>IF(Data!F1849="failed",Data!A1849,"")</f>
        <v/>
      </c>
      <c r="E2595" s="16" t="str">
        <f>IF(Data!F1849="failed",Data!N1849,"")</f>
        <v/>
      </c>
    </row>
    <row r="2596" spans="1:5" x14ac:dyDescent="0.25">
      <c r="A2596" s="16" t="str">
        <f>IF(Data!F870="successful",Data!A870,"")</f>
        <v/>
      </c>
      <c r="B2596" s="16" t="str">
        <f>IF(Data!F870="successful",Data!N870,"")</f>
        <v/>
      </c>
      <c r="D2596" s="16" t="str">
        <f>IF(Data!F1850="failed",Data!A1850,"")</f>
        <v/>
      </c>
      <c r="E2596" s="16" t="str">
        <f>IF(Data!F1850="failed",Data!N1850,"")</f>
        <v/>
      </c>
    </row>
    <row r="2597" spans="1:5" x14ac:dyDescent="0.25">
      <c r="A2597" s="16" t="str">
        <f>IF(Data!F871="successful",Data!A871,"")</f>
        <v/>
      </c>
      <c r="B2597" s="16" t="str">
        <f>IF(Data!F871="successful",Data!N871,"")</f>
        <v/>
      </c>
      <c r="D2597" s="16" t="str">
        <f>IF(Data!F1851="failed",Data!A1851,"")</f>
        <v/>
      </c>
      <c r="E2597" s="16" t="str">
        <f>IF(Data!F1851="failed",Data!N1851,"")</f>
        <v/>
      </c>
    </row>
    <row r="2598" spans="1:5" x14ac:dyDescent="0.25">
      <c r="A2598" s="16" t="str">
        <f>IF(Data!F872="successful",Data!A872,"")</f>
        <v/>
      </c>
      <c r="B2598" s="16" t="str">
        <f>IF(Data!F872="successful",Data!N872,"")</f>
        <v/>
      </c>
      <c r="D2598" s="16" t="str">
        <f>IF(Data!F1852="failed",Data!A1852,"")</f>
        <v/>
      </c>
      <c r="E2598" s="16" t="str">
        <f>IF(Data!F1852="failed",Data!N1852,"")</f>
        <v/>
      </c>
    </row>
    <row r="2599" spans="1:5" x14ac:dyDescent="0.25">
      <c r="A2599" s="16" t="str">
        <f>IF(Data!F873="successful",Data!A873,"")</f>
        <v/>
      </c>
      <c r="B2599" s="16" t="str">
        <f>IF(Data!F873="successful",Data!N873,"")</f>
        <v/>
      </c>
      <c r="D2599" s="16" t="str">
        <f>IF(Data!F1853="failed",Data!A1853,"")</f>
        <v/>
      </c>
      <c r="E2599" s="16" t="str">
        <f>IF(Data!F1853="failed",Data!N1853,"")</f>
        <v/>
      </c>
    </row>
    <row r="2600" spans="1:5" x14ac:dyDescent="0.25">
      <c r="A2600" s="16" t="str">
        <f>IF(Data!F874="successful",Data!A874,"")</f>
        <v/>
      </c>
      <c r="B2600" s="16" t="str">
        <f>IF(Data!F874="successful",Data!N874,"")</f>
        <v/>
      </c>
      <c r="D2600" s="16" t="str">
        <f>IF(Data!F1854="failed",Data!A1854,"")</f>
        <v/>
      </c>
      <c r="E2600" s="16" t="str">
        <f>IF(Data!F1854="failed",Data!N1854,"")</f>
        <v/>
      </c>
    </row>
    <row r="2601" spans="1:5" x14ac:dyDescent="0.25">
      <c r="A2601" s="16" t="str">
        <f>IF(Data!F875="successful",Data!A875,"")</f>
        <v/>
      </c>
      <c r="B2601" s="16" t="str">
        <f>IF(Data!F875="successful",Data!N875,"")</f>
        <v/>
      </c>
      <c r="D2601" s="16" t="str">
        <f>IF(Data!F1855="failed",Data!A1855,"")</f>
        <v/>
      </c>
      <c r="E2601" s="16" t="str">
        <f>IF(Data!F1855="failed",Data!N1855,"")</f>
        <v/>
      </c>
    </row>
    <row r="2602" spans="1:5" x14ac:dyDescent="0.25">
      <c r="A2602" s="16" t="str">
        <f>IF(Data!F876="successful",Data!A876,"")</f>
        <v/>
      </c>
      <c r="B2602" s="16" t="str">
        <f>IF(Data!F876="successful",Data!N876,"")</f>
        <v/>
      </c>
      <c r="D2602" s="16" t="str">
        <f>IF(Data!F1856="failed",Data!A1856,"")</f>
        <v/>
      </c>
      <c r="E2602" s="16" t="str">
        <f>IF(Data!F1856="failed",Data!N1856,"")</f>
        <v/>
      </c>
    </row>
    <row r="2603" spans="1:5" x14ac:dyDescent="0.25">
      <c r="A2603" s="16" t="str">
        <f>IF(Data!F877="successful",Data!A877,"")</f>
        <v/>
      </c>
      <c r="B2603" s="16" t="str">
        <f>IF(Data!F877="successful",Data!N877,"")</f>
        <v/>
      </c>
      <c r="D2603" s="16" t="str">
        <f>IF(Data!F1857="failed",Data!A1857,"")</f>
        <v/>
      </c>
      <c r="E2603" s="16" t="str">
        <f>IF(Data!F1857="failed",Data!N1857,"")</f>
        <v/>
      </c>
    </row>
    <row r="2604" spans="1:5" x14ac:dyDescent="0.25">
      <c r="A2604" s="16" t="str">
        <f>IF(Data!F878="successful",Data!A878,"")</f>
        <v/>
      </c>
      <c r="B2604" s="16" t="str">
        <f>IF(Data!F878="successful",Data!N878,"")</f>
        <v/>
      </c>
      <c r="D2604" s="16" t="str">
        <f>IF(Data!F1858="failed",Data!A1858,"")</f>
        <v/>
      </c>
      <c r="E2604" s="16" t="str">
        <f>IF(Data!F1858="failed",Data!N1858,"")</f>
        <v/>
      </c>
    </row>
    <row r="2605" spans="1:5" x14ac:dyDescent="0.25">
      <c r="A2605" s="16" t="str">
        <f>IF(Data!F879="successful",Data!A879,"")</f>
        <v/>
      </c>
      <c r="B2605" s="16" t="str">
        <f>IF(Data!F879="successful",Data!N879,"")</f>
        <v/>
      </c>
      <c r="D2605" s="16" t="str">
        <f>IF(Data!F1859="failed",Data!A1859,"")</f>
        <v/>
      </c>
      <c r="E2605" s="16" t="str">
        <f>IF(Data!F1859="failed",Data!N1859,"")</f>
        <v/>
      </c>
    </row>
    <row r="2606" spans="1:5" x14ac:dyDescent="0.25">
      <c r="A2606" s="16" t="str">
        <f>IF(Data!F880="successful",Data!A880,"")</f>
        <v/>
      </c>
      <c r="B2606" s="16" t="str">
        <f>IF(Data!F880="successful",Data!N880,"")</f>
        <v/>
      </c>
      <c r="D2606" s="16" t="str">
        <f>IF(Data!F1860="failed",Data!A1860,"")</f>
        <v/>
      </c>
      <c r="E2606" s="16" t="str">
        <f>IF(Data!F1860="failed",Data!N1860,"")</f>
        <v/>
      </c>
    </row>
    <row r="2607" spans="1:5" x14ac:dyDescent="0.25">
      <c r="A2607" s="16" t="str">
        <f>IF(Data!F881="successful",Data!A881,"")</f>
        <v/>
      </c>
      <c r="B2607" s="16" t="str">
        <f>IF(Data!F881="successful",Data!N881,"")</f>
        <v/>
      </c>
      <c r="D2607" s="16" t="str">
        <f>IF(Data!F1861="failed",Data!A1861,"")</f>
        <v/>
      </c>
      <c r="E2607" s="16" t="str">
        <f>IF(Data!F1861="failed",Data!N1861,"")</f>
        <v/>
      </c>
    </row>
    <row r="2608" spans="1:5" x14ac:dyDescent="0.25">
      <c r="A2608" s="16" t="str">
        <f>IF(Data!F882="successful",Data!A882,"")</f>
        <v/>
      </c>
      <c r="B2608" s="16" t="str">
        <f>IF(Data!F882="successful",Data!N882,"")</f>
        <v/>
      </c>
      <c r="D2608" s="16" t="str">
        <f>IF(Data!F1862="failed",Data!A1862,"")</f>
        <v/>
      </c>
      <c r="E2608" s="16" t="str">
        <f>IF(Data!F1862="failed",Data!N1862,"")</f>
        <v/>
      </c>
    </row>
    <row r="2609" spans="1:5" x14ac:dyDescent="0.25">
      <c r="A2609" s="16" t="str">
        <f>IF(Data!F883="successful",Data!A883,"")</f>
        <v/>
      </c>
      <c r="B2609" s="16" t="str">
        <f>IF(Data!F883="successful",Data!N883,"")</f>
        <v/>
      </c>
      <c r="D2609" s="16" t="str">
        <f>IF(Data!F1883="failed",Data!A1883,"")</f>
        <v/>
      </c>
      <c r="E2609" s="16" t="str">
        <f>IF(Data!F1883="failed",Data!N1883,"")</f>
        <v/>
      </c>
    </row>
    <row r="2610" spans="1:5" x14ac:dyDescent="0.25">
      <c r="A2610" s="16" t="str">
        <f>IF(Data!F884="successful",Data!A884,"")</f>
        <v/>
      </c>
      <c r="B2610" s="16" t="str">
        <f>IF(Data!F884="successful",Data!N884,"")</f>
        <v/>
      </c>
      <c r="D2610" s="16" t="str">
        <f>IF(Data!F1884="failed",Data!A1884,"")</f>
        <v/>
      </c>
      <c r="E2610" s="16" t="str">
        <f>IF(Data!F1884="failed",Data!N1884,"")</f>
        <v/>
      </c>
    </row>
    <row r="2611" spans="1:5" x14ac:dyDescent="0.25">
      <c r="A2611" s="16" t="str">
        <f>IF(Data!F885="successful",Data!A885,"")</f>
        <v/>
      </c>
      <c r="B2611" s="16" t="str">
        <f>IF(Data!F885="successful",Data!N885,"")</f>
        <v/>
      </c>
      <c r="D2611" s="16" t="str">
        <f>IF(Data!F1885="failed",Data!A1885,"")</f>
        <v/>
      </c>
      <c r="E2611" s="16" t="str">
        <f>IF(Data!F1885="failed",Data!N1885,"")</f>
        <v/>
      </c>
    </row>
    <row r="2612" spans="1:5" x14ac:dyDescent="0.25">
      <c r="A2612" s="16" t="str">
        <f>IF(Data!F886="successful",Data!A886,"")</f>
        <v/>
      </c>
      <c r="B2612" s="16" t="str">
        <f>IF(Data!F886="successful",Data!N886,"")</f>
        <v/>
      </c>
      <c r="D2612" s="16" t="str">
        <f>IF(Data!F1886="failed",Data!A1886,"")</f>
        <v/>
      </c>
      <c r="E2612" s="16" t="str">
        <f>IF(Data!F1886="failed",Data!N1886,"")</f>
        <v/>
      </c>
    </row>
    <row r="2613" spans="1:5" x14ac:dyDescent="0.25">
      <c r="A2613" s="16" t="str">
        <f>IF(Data!F887="successful",Data!A887,"")</f>
        <v/>
      </c>
      <c r="B2613" s="16" t="str">
        <f>IF(Data!F887="successful",Data!N887,"")</f>
        <v/>
      </c>
      <c r="D2613" s="16" t="str">
        <f>IF(Data!F1887="failed",Data!A1887,"")</f>
        <v/>
      </c>
      <c r="E2613" s="16" t="str">
        <f>IF(Data!F1887="failed",Data!N1887,"")</f>
        <v/>
      </c>
    </row>
    <row r="2614" spans="1:5" x14ac:dyDescent="0.25">
      <c r="A2614" s="16" t="str">
        <f>IF(Data!F888="successful",Data!A888,"")</f>
        <v/>
      </c>
      <c r="B2614" s="16" t="str">
        <f>IF(Data!F888="successful",Data!N888,"")</f>
        <v/>
      </c>
      <c r="D2614" s="16" t="str">
        <f>IF(Data!F1888="failed",Data!A1888,"")</f>
        <v/>
      </c>
      <c r="E2614" s="16" t="str">
        <f>IF(Data!F1888="failed",Data!N1888,"")</f>
        <v/>
      </c>
    </row>
    <row r="2615" spans="1:5" x14ac:dyDescent="0.25">
      <c r="A2615" s="16" t="str">
        <f>IF(Data!F889="successful",Data!A889,"")</f>
        <v/>
      </c>
      <c r="B2615" s="16" t="str">
        <f>IF(Data!F889="successful",Data!N889,"")</f>
        <v/>
      </c>
      <c r="D2615" s="16" t="str">
        <f>IF(Data!F1889="failed",Data!A1889,"")</f>
        <v/>
      </c>
      <c r="E2615" s="16" t="str">
        <f>IF(Data!F1889="failed",Data!N1889,"")</f>
        <v/>
      </c>
    </row>
    <row r="2616" spans="1:5" x14ac:dyDescent="0.25">
      <c r="A2616" s="16" t="str">
        <f>IF(Data!F890="successful",Data!A890,"")</f>
        <v/>
      </c>
      <c r="B2616" s="16" t="str">
        <f>IF(Data!F890="successful",Data!N890,"")</f>
        <v/>
      </c>
      <c r="D2616" s="16" t="str">
        <f>IF(Data!F1890="failed",Data!A1890,"")</f>
        <v/>
      </c>
      <c r="E2616" s="16" t="str">
        <f>IF(Data!F1890="failed",Data!N1890,"")</f>
        <v/>
      </c>
    </row>
    <row r="2617" spans="1:5" x14ac:dyDescent="0.25">
      <c r="A2617" s="16" t="str">
        <f>IF(Data!F891="successful",Data!A891,"")</f>
        <v/>
      </c>
      <c r="B2617" s="16" t="str">
        <f>IF(Data!F891="successful",Data!N891,"")</f>
        <v/>
      </c>
      <c r="D2617" s="16" t="str">
        <f>IF(Data!F1891="failed",Data!A1891,"")</f>
        <v/>
      </c>
      <c r="E2617" s="16" t="str">
        <f>IF(Data!F1891="failed",Data!N1891,"")</f>
        <v/>
      </c>
    </row>
    <row r="2618" spans="1:5" x14ac:dyDescent="0.25">
      <c r="A2618" s="16" t="str">
        <f>IF(Data!F892="successful",Data!A892,"")</f>
        <v/>
      </c>
      <c r="B2618" s="16" t="str">
        <f>IF(Data!F892="successful",Data!N892,"")</f>
        <v/>
      </c>
      <c r="D2618" s="16" t="str">
        <f>IF(Data!F1892="failed",Data!A1892,"")</f>
        <v/>
      </c>
      <c r="E2618" s="16" t="str">
        <f>IF(Data!F1892="failed",Data!N1892,"")</f>
        <v/>
      </c>
    </row>
    <row r="2619" spans="1:5" x14ac:dyDescent="0.25">
      <c r="A2619" s="16" t="str">
        <f>IF(Data!F893="successful",Data!A893,"")</f>
        <v/>
      </c>
      <c r="B2619" s="16" t="str">
        <f>IF(Data!F893="successful",Data!N893,"")</f>
        <v/>
      </c>
      <c r="D2619" s="16" t="str">
        <f>IF(Data!F1893="failed",Data!A1893,"")</f>
        <v/>
      </c>
      <c r="E2619" s="16" t="str">
        <f>IF(Data!F1893="failed",Data!N1893,"")</f>
        <v/>
      </c>
    </row>
    <row r="2620" spans="1:5" x14ac:dyDescent="0.25">
      <c r="A2620" s="16" t="str">
        <f>IF(Data!F894="successful",Data!A894,"")</f>
        <v/>
      </c>
      <c r="B2620" s="16" t="str">
        <f>IF(Data!F894="successful",Data!N894,"")</f>
        <v/>
      </c>
      <c r="D2620" s="16" t="str">
        <f>IF(Data!F1894="failed",Data!A1894,"")</f>
        <v/>
      </c>
      <c r="E2620" s="16" t="str">
        <f>IF(Data!F1894="failed",Data!N1894,"")</f>
        <v/>
      </c>
    </row>
    <row r="2621" spans="1:5" x14ac:dyDescent="0.25">
      <c r="A2621" s="16" t="str">
        <f>IF(Data!F895="successful",Data!A895,"")</f>
        <v/>
      </c>
      <c r="B2621" s="16" t="str">
        <f>IF(Data!F895="successful",Data!N895,"")</f>
        <v/>
      </c>
      <c r="D2621" s="16" t="str">
        <f>IF(Data!F1895="failed",Data!A1895,"")</f>
        <v/>
      </c>
      <c r="E2621" s="16" t="str">
        <f>IF(Data!F1895="failed",Data!N1895,"")</f>
        <v/>
      </c>
    </row>
    <row r="2622" spans="1:5" x14ac:dyDescent="0.25">
      <c r="A2622" s="16" t="str">
        <f>IF(Data!F896="successful",Data!A896,"")</f>
        <v/>
      </c>
      <c r="B2622" s="16" t="str">
        <f>IF(Data!F896="successful",Data!N896,"")</f>
        <v/>
      </c>
      <c r="D2622" s="16" t="str">
        <f>IF(Data!F1896="failed",Data!A1896,"")</f>
        <v/>
      </c>
      <c r="E2622" s="16" t="str">
        <f>IF(Data!F1896="failed",Data!N1896,"")</f>
        <v/>
      </c>
    </row>
    <row r="2623" spans="1:5" x14ac:dyDescent="0.25">
      <c r="A2623" s="16" t="str">
        <f>IF(Data!F897="successful",Data!A897,"")</f>
        <v/>
      </c>
      <c r="B2623" s="16" t="str">
        <f>IF(Data!F897="successful",Data!N897,"")</f>
        <v/>
      </c>
      <c r="D2623" s="16" t="str">
        <f>IF(Data!F1897="failed",Data!A1897,"")</f>
        <v/>
      </c>
      <c r="E2623" s="16" t="str">
        <f>IF(Data!F1897="failed",Data!N1897,"")</f>
        <v/>
      </c>
    </row>
    <row r="2624" spans="1:5" x14ac:dyDescent="0.25">
      <c r="A2624" s="16" t="str">
        <f>IF(Data!F898="successful",Data!A898,"")</f>
        <v/>
      </c>
      <c r="B2624" s="16" t="str">
        <f>IF(Data!F898="successful",Data!N898,"")</f>
        <v/>
      </c>
      <c r="D2624" s="16" t="str">
        <f>IF(Data!F1898="failed",Data!A1898,"")</f>
        <v/>
      </c>
      <c r="E2624" s="16" t="str">
        <f>IF(Data!F1898="failed",Data!N1898,"")</f>
        <v/>
      </c>
    </row>
    <row r="2625" spans="1:5" x14ac:dyDescent="0.25">
      <c r="A2625" s="16" t="str">
        <f>IF(Data!F899="successful",Data!A899,"")</f>
        <v/>
      </c>
      <c r="B2625" s="16" t="str">
        <f>IF(Data!F899="successful",Data!N899,"")</f>
        <v/>
      </c>
      <c r="D2625" s="16" t="str">
        <f>IF(Data!F1899="failed",Data!A1899,"")</f>
        <v/>
      </c>
      <c r="E2625" s="16" t="str">
        <f>IF(Data!F1899="failed",Data!N1899,"")</f>
        <v/>
      </c>
    </row>
    <row r="2626" spans="1:5" x14ac:dyDescent="0.25">
      <c r="A2626" s="16" t="str">
        <f>IF(Data!F900="successful",Data!A900,"")</f>
        <v/>
      </c>
      <c r="B2626" s="16" t="str">
        <f>IF(Data!F900="successful",Data!N900,"")</f>
        <v/>
      </c>
      <c r="D2626" s="16" t="str">
        <f>IF(Data!F1900="failed",Data!A1900,"")</f>
        <v/>
      </c>
      <c r="E2626" s="16" t="str">
        <f>IF(Data!F1900="failed",Data!N1900,"")</f>
        <v/>
      </c>
    </row>
    <row r="2627" spans="1:5" x14ac:dyDescent="0.25">
      <c r="A2627" s="16" t="str">
        <f>IF(Data!F901="successful",Data!A901,"")</f>
        <v/>
      </c>
      <c r="B2627" s="16" t="str">
        <f>IF(Data!F901="successful",Data!N901,"")</f>
        <v/>
      </c>
      <c r="D2627" s="16" t="str">
        <f>IF(Data!F1901="failed",Data!A1901,"")</f>
        <v/>
      </c>
      <c r="E2627" s="16" t="str">
        <f>IF(Data!F1901="failed",Data!N1901,"")</f>
        <v/>
      </c>
    </row>
    <row r="2628" spans="1:5" x14ac:dyDescent="0.25">
      <c r="A2628" s="16" t="str">
        <f>IF(Data!F902="successful",Data!A902,"")</f>
        <v/>
      </c>
      <c r="B2628" s="16" t="str">
        <f>IF(Data!F902="successful",Data!N902,"")</f>
        <v/>
      </c>
      <c r="D2628" s="16" t="str">
        <f>IF(Data!F1902="failed",Data!A1902,"")</f>
        <v/>
      </c>
      <c r="E2628" s="16" t="str">
        <f>IF(Data!F1902="failed",Data!N1902,"")</f>
        <v/>
      </c>
    </row>
    <row r="2629" spans="1:5" x14ac:dyDescent="0.25">
      <c r="A2629" s="16" t="str">
        <f>IF(Data!F903="successful",Data!A903,"")</f>
        <v/>
      </c>
      <c r="B2629" s="16" t="str">
        <f>IF(Data!F903="successful",Data!N903,"")</f>
        <v/>
      </c>
      <c r="D2629" s="16" t="str">
        <f>IF(Data!F1923="failed",Data!A1923,"")</f>
        <v/>
      </c>
      <c r="E2629" s="16" t="str">
        <f>IF(Data!F1923="failed",Data!N1923,"")</f>
        <v/>
      </c>
    </row>
    <row r="2630" spans="1:5" x14ac:dyDescent="0.25">
      <c r="A2630" s="16" t="str">
        <f>IF(Data!F904="successful",Data!A904,"")</f>
        <v/>
      </c>
      <c r="B2630" s="16" t="str">
        <f>IF(Data!F904="successful",Data!N904,"")</f>
        <v/>
      </c>
      <c r="D2630" s="16" t="str">
        <f>IF(Data!F1924="failed",Data!A1924,"")</f>
        <v/>
      </c>
      <c r="E2630" s="16" t="str">
        <f>IF(Data!F1924="failed",Data!N1924,"")</f>
        <v/>
      </c>
    </row>
    <row r="2631" spans="1:5" x14ac:dyDescent="0.25">
      <c r="A2631" s="16" t="str">
        <f>IF(Data!F905="successful",Data!A905,"")</f>
        <v/>
      </c>
      <c r="B2631" s="16" t="str">
        <f>IF(Data!F905="successful",Data!N905,"")</f>
        <v/>
      </c>
      <c r="D2631" s="16" t="str">
        <f>IF(Data!F1925="failed",Data!A1925,"")</f>
        <v/>
      </c>
      <c r="E2631" s="16" t="str">
        <f>IF(Data!F1925="failed",Data!N1925,"")</f>
        <v/>
      </c>
    </row>
    <row r="2632" spans="1:5" x14ac:dyDescent="0.25">
      <c r="A2632" s="16" t="str">
        <f>IF(Data!F906="successful",Data!A906,"")</f>
        <v/>
      </c>
      <c r="B2632" s="16" t="str">
        <f>IF(Data!F906="successful",Data!N906,"")</f>
        <v/>
      </c>
      <c r="D2632" s="16" t="str">
        <f>IF(Data!F1926="failed",Data!A1926,"")</f>
        <v/>
      </c>
      <c r="E2632" s="16" t="str">
        <f>IF(Data!F1926="failed",Data!N1926,"")</f>
        <v/>
      </c>
    </row>
    <row r="2633" spans="1:5" x14ac:dyDescent="0.25">
      <c r="A2633" s="16" t="str">
        <f>IF(Data!F907="successful",Data!A907,"")</f>
        <v/>
      </c>
      <c r="B2633" s="16" t="str">
        <f>IF(Data!F907="successful",Data!N907,"")</f>
        <v/>
      </c>
      <c r="D2633" s="16" t="str">
        <f>IF(Data!F1927="failed",Data!A1927,"")</f>
        <v/>
      </c>
      <c r="E2633" s="16" t="str">
        <f>IF(Data!F1927="failed",Data!N1927,"")</f>
        <v/>
      </c>
    </row>
    <row r="2634" spans="1:5" x14ac:dyDescent="0.25">
      <c r="A2634" s="16" t="str">
        <f>IF(Data!F908="successful",Data!A908,"")</f>
        <v/>
      </c>
      <c r="B2634" s="16" t="str">
        <f>IF(Data!F908="successful",Data!N908,"")</f>
        <v/>
      </c>
      <c r="D2634" s="16" t="str">
        <f>IF(Data!F1928="failed",Data!A1928,"")</f>
        <v/>
      </c>
      <c r="E2634" s="16" t="str">
        <f>IF(Data!F1928="failed",Data!N1928,"")</f>
        <v/>
      </c>
    </row>
    <row r="2635" spans="1:5" x14ac:dyDescent="0.25">
      <c r="A2635" s="16" t="str">
        <f>IF(Data!F909="successful",Data!A909,"")</f>
        <v/>
      </c>
      <c r="B2635" s="16" t="str">
        <f>IF(Data!F909="successful",Data!N909,"")</f>
        <v/>
      </c>
      <c r="D2635" s="16" t="str">
        <f>IF(Data!F1929="failed",Data!A1929,"")</f>
        <v/>
      </c>
      <c r="E2635" s="16" t="str">
        <f>IF(Data!F1929="failed",Data!N1929,"")</f>
        <v/>
      </c>
    </row>
    <row r="2636" spans="1:5" x14ac:dyDescent="0.25">
      <c r="A2636" s="16" t="str">
        <f>IF(Data!F910="successful",Data!A910,"")</f>
        <v/>
      </c>
      <c r="B2636" s="16" t="str">
        <f>IF(Data!F910="successful",Data!N910,"")</f>
        <v/>
      </c>
      <c r="D2636" s="16" t="str">
        <f>IF(Data!F1930="failed",Data!A1930,"")</f>
        <v/>
      </c>
      <c r="E2636" s="16" t="str">
        <f>IF(Data!F1930="failed",Data!N1930,"")</f>
        <v/>
      </c>
    </row>
    <row r="2637" spans="1:5" x14ac:dyDescent="0.25">
      <c r="A2637" s="16" t="str">
        <f>IF(Data!F911="successful",Data!A911,"")</f>
        <v/>
      </c>
      <c r="B2637" s="16" t="str">
        <f>IF(Data!F911="successful",Data!N911,"")</f>
        <v/>
      </c>
      <c r="D2637" s="16" t="str">
        <f>IF(Data!F1931="failed",Data!A1931,"")</f>
        <v/>
      </c>
      <c r="E2637" s="16" t="str">
        <f>IF(Data!F1931="failed",Data!N1931,"")</f>
        <v/>
      </c>
    </row>
    <row r="2638" spans="1:5" x14ac:dyDescent="0.25">
      <c r="A2638" s="16" t="str">
        <f>IF(Data!F912="successful",Data!A912,"")</f>
        <v/>
      </c>
      <c r="B2638" s="16" t="str">
        <f>IF(Data!F912="successful",Data!N912,"")</f>
        <v/>
      </c>
      <c r="D2638" s="16" t="str">
        <f>IF(Data!F1932="failed",Data!A1932,"")</f>
        <v/>
      </c>
      <c r="E2638" s="16" t="str">
        <f>IF(Data!F1932="failed",Data!N1932,"")</f>
        <v/>
      </c>
    </row>
    <row r="2639" spans="1:5" x14ac:dyDescent="0.25">
      <c r="A2639" s="16" t="str">
        <f>IF(Data!F913="successful",Data!A913,"")</f>
        <v/>
      </c>
      <c r="B2639" s="16" t="str">
        <f>IF(Data!F913="successful",Data!N913,"")</f>
        <v/>
      </c>
      <c r="D2639" s="16" t="str">
        <f>IF(Data!F1933="failed",Data!A1933,"")</f>
        <v/>
      </c>
      <c r="E2639" s="16" t="str">
        <f>IF(Data!F1933="failed",Data!N1933,"")</f>
        <v/>
      </c>
    </row>
    <row r="2640" spans="1:5" x14ac:dyDescent="0.25">
      <c r="A2640" s="16" t="str">
        <f>IF(Data!F914="successful",Data!A914,"")</f>
        <v/>
      </c>
      <c r="B2640" s="16" t="str">
        <f>IF(Data!F914="successful",Data!N914,"")</f>
        <v/>
      </c>
      <c r="D2640" s="16" t="str">
        <f>IF(Data!F1934="failed",Data!A1934,"")</f>
        <v/>
      </c>
      <c r="E2640" s="16" t="str">
        <f>IF(Data!F1934="failed",Data!N1934,"")</f>
        <v/>
      </c>
    </row>
    <row r="2641" spans="1:5" x14ac:dyDescent="0.25">
      <c r="A2641" s="16" t="str">
        <f>IF(Data!F915="successful",Data!A915,"")</f>
        <v/>
      </c>
      <c r="B2641" s="16" t="str">
        <f>IF(Data!F915="successful",Data!N915,"")</f>
        <v/>
      </c>
      <c r="D2641" s="16" t="str">
        <f>IF(Data!F1935="failed",Data!A1935,"")</f>
        <v/>
      </c>
      <c r="E2641" s="16" t="str">
        <f>IF(Data!F1935="failed",Data!N1935,"")</f>
        <v/>
      </c>
    </row>
    <row r="2642" spans="1:5" x14ac:dyDescent="0.25">
      <c r="A2642" s="16" t="str">
        <f>IF(Data!F916="successful",Data!A916,"")</f>
        <v/>
      </c>
      <c r="B2642" s="16" t="str">
        <f>IF(Data!F916="successful",Data!N916,"")</f>
        <v/>
      </c>
      <c r="D2642" s="16" t="str">
        <f>IF(Data!F1936="failed",Data!A1936,"")</f>
        <v/>
      </c>
      <c r="E2642" s="16" t="str">
        <f>IF(Data!F1936="failed",Data!N1936,"")</f>
        <v/>
      </c>
    </row>
    <row r="2643" spans="1:5" x14ac:dyDescent="0.25">
      <c r="A2643" s="16" t="str">
        <f>IF(Data!F917="successful",Data!A917,"")</f>
        <v/>
      </c>
      <c r="B2643" s="16" t="str">
        <f>IF(Data!F917="successful",Data!N917,"")</f>
        <v/>
      </c>
      <c r="D2643" s="16" t="str">
        <f>IF(Data!F1937="failed",Data!A1937,"")</f>
        <v/>
      </c>
      <c r="E2643" s="16" t="str">
        <f>IF(Data!F1937="failed",Data!N1937,"")</f>
        <v/>
      </c>
    </row>
    <row r="2644" spans="1:5" x14ac:dyDescent="0.25">
      <c r="A2644" s="16" t="str">
        <f>IF(Data!F918="successful",Data!A918,"")</f>
        <v/>
      </c>
      <c r="B2644" s="16" t="str">
        <f>IF(Data!F918="successful",Data!N918,"")</f>
        <v/>
      </c>
      <c r="D2644" s="16" t="str">
        <f>IF(Data!F1938="failed",Data!A1938,"")</f>
        <v/>
      </c>
      <c r="E2644" s="16" t="str">
        <f>IF(Data!F1938="failed",Data!N1938,"")</f>
        <v/>
      </c>
    </row>
    <row r="2645" spans="1:5" x14ac:dyDescent="0.25">
      <c r="A2645" s="16" t="str">
        <f>IF(Data!F919="successful",Data!A919,"")</f>
        <v/>
      </c>
      <c r="B2645" s="16" t="str">
        <f>IF(Data!F919="successful",Data!N919,"")</f>
        <v/>
      </c>
      <c r="D2645" s="16" t="str">
        <f>IF(Data!F1939="failed",Data!A1939,"")</f>
        <v/>
      </c>
      <c r="E2645" s="16" t="str">
        <f>IF(Data!F1939="failed",Data!N1939,"")</f>
        <v/>
      </c>
    </row>
    <row r="2646" spans="1:5" x14ac:dyDescent="0.25">
      <c r="A2646" s="16" t="str">
        <f>IF(Data!F920="successful",Data!A920,"")</f>
        <v/>
      </c>
      <c r="B2646" s="16" t="str">
        <f>IF(Data!F920="successful",Data!N920,"")</f>
        <v/>
      </c>
      <c r="D2646" s="16" t="str">
        <f>IF(Data!F1940="failed",Data!A1940,"")</f>
        <v/>
      </c>
      <c r="E2646" s="16" t="str">
        <f>IF(Data!F1940="failed",Data!N1940,"")</f>
        <v/>
      </c>
    </row>
    <row r="2647" spans="1:5" x14ac:dyDescent="0.25">
      <c r="A2647" s="16" t="str">
        <f>IF(Data!F921="successful",Data!A921,"")</f>
        <v/>
      </c>
      <c r="B2647" s="16" t="str">
        <f>IF(Data!F921="successful",Data!N921,"")</f>
        <v/>
      </c>
      <c r="D2647" s="16" t="str">
        <f>IF(Data!F1941="failed",Data!A1941,"")</f>
        <v/>
      </c>
      <c r="E2647" s="16" t="str">
        <f>IF(Data!F1941="failed",Data!N1941,"")</f>
        <v/>
      </c>
    </row>
    <row r="2648" spans="1:5" x14ac:dyDescent="0.25">
      <c r="A2648" s="16" t="str">
        <f>IF(Data!F922="successful",Data!A922,"")</f>
        <v/>
      </c>
      <c r="B2648" s="16" t="str">
        <f>IF(Data!F922="successful",Data!N922,"")</f>
        <v/>
      </c>
      <c r="D2648" s="16" t="str">
        <f>IF(Data!F1942="failed",Data!A1942,"")</f>
        <v/>
      </c>
      <c r="E2648" s="16" t="str">
        <f>IF(Data!F1942="failed",Data!N1942,"")</f>
        <v/>
      </c>
    </row>
    <row r="2649" spans="1:5" x14ac:dyDescent="0.25">
      <c r="A2649" s="16" t="str">
        <f>IF(Data!F923="successful",Data!A923,"")</f>
        <v/>
      </c>
      <c r="B2649" s="16" t="str">
        <f>IF(Data!F923="successful",Data!N923,"")</f>
        <v/>
      </c>
      <c r="D2649" s="16" t="str">
        <f>IF(Data!F1943="failed",Data!A1943,"")</f>
        <v/>
      </c>
      <c r="E2649" s="16" t="str">
        <f>IF(Data!F1943="failed",Data!N1943,"")</f>
        <v/>
      </c>
    </row>
    <row r="2650" spans="1:5" x14ac:dyDescent="0.25">
      <c r="A2650" s="16" t="str">
        <f>IF(Data!F924="successful",Data!A924,"")</f>
        <v/>
      </c>
      <c r="B2650" s="16" t="str">
        <f>IF(Data!F924="successful",Data!N924,"")</f>
        <v/>
      </c>
      <c r="D2650" s="16" t="str">
        <f>IF(Data!F1944="failed",Data!A1944,"")</f>
        <v/>
      </c>
      <c r="E2650" s="16" t="str">
        <f>IF(Data!F1944="failed",Data!N1944,"")</f>
        <v/>
      </c>
    </row>
    <row r="2651" spans="1:5" x14ac:dyDescent="0.25">
      <c r="A2651" s="16" t="str">
        <f>IF(Data!F925="successful",Data!A925,"")</f>
        <v/>
      </c>
      <c r="B2651" s="16" t="str">
        <f>IF(Data!F925="successful",Data!N925,"")</f>
        <v/>
      </c>
      <c r="D2651" s="16" t="str">
        <f>IF(Data!F1945="failed",Data!A1945,"")</f>
        <v/>
      </c>
      <c r="E2651" s="16" t="str">
        <f>IF(Data!F1945="failed",Data!N1945,"")</f>
        <v/>
      </c>
    </row>
    <row r="2652" spans="1:5" x14ac:dyDescent="0.25">
      <c r="A2652" s="16" t="str">
        <f>IF(Data!F926="successful",Data!A926,"")</f>
        <v/>
      </c>
      <c r="B2652" s="16" t="str">
        <f>IF(Data!F926="successful",Data!N926,"")</f>
        <v/>
      </c>
      <c r="D2652" s="16" t="str">
        <f>IF(Data!F1946="failed",Data!A1946,"")</f>
        <v/>
      </c>
      <c r="E2652" s="16" t="str">
        <f>IF(Data!F1946="failed",Data!N1946,"")</f>
        <v/>
      </c>
    </row>
    <row r="2653" spans="1:5" x14ac:dyDescent="0.25">
      <c r="A2653" s="16" t="str">
        <f>IF(Data!F927="successful",Data!A927,"")</f>
        <v/>
      </c>
      <c r="B2653" s="16" t="str">
        <f>IF(Data!F927="successful",Data!N927,"")</f>
        <v/>
      </c>
      <c r="D2653" s="16" t="str">
        <f>IF(Data!F1947="failed",Data!A1947,"")</f>
        <v/>
      </c>
      <c r="E2653" s="16" t="str">
        <f>IF(Data!F1947="failed",Data!N1947,"")</f>
        <v/>
      </c>
    </row>
    <row r="2654" spans="1:5" x14ac:dyDescent="0.25">
      <c r="A2654" s="16" t="str">
        <f>IF(Data!F928="successful",Data!A928,"")</f>
        <v/>
      </c>
      <c r="B2654" s="16" t="str">
        <f>IF(Data!F928="successful",Data!N928,"")</f>
        <v/>
      </c>
      <c r="D2654" s="16" t="str">
        <f>IF(Data!F1948="failed",Data!A1948,"")</f>
        <v/>
      </c>
      <c r="E2654" s="16" t="str">
        <f>IF(Data!F1948="failed",Data!N1948,"")</f>
        <v/>
      </c>
    </row>
    <row r="2655" spans="1:5" x14ac:dyDescent="0.25">
      <c r="A2655" s="16" t="str">
        <f>IF(Data!F929="successful",Data!A929,"")</f>
        <v/>
      </c>
      <c r="B2655" s="16" t="str">
        <f>IF(Data!F929="successful",Data!N929,"")</f>
        <v/>
      </c>
      <c r="D2655" s="16" t="str">
        <f>IF(Data!F1949="failed",Data!A1949,"")</f>
        <v/>
      </c>
      <c r="E2655" s="16" t="str">
        <f>IF(Data!F1949="failed",Data!N1949,"")</f>
        <v/>
      </c>
    </row>
    <row r="2656" spans="1:5" x14ac:dyDescent="0.25">
      <c r="A2656" s="16" t="str">
        <f>IF(Data!F930="successful",Data!A930,"")</f>
        <v/>
      </c>
      <c r="B2656" s="16" t="str">
        <f>IF(Data!F930="successful",Data!N930,"")</f>
        <v/>
      </c>
      <c r="D2656" s="16" t="str">
        <f>IF(Data!F1950="failed",Data!A1950,"")</f>
        <v/>
      </c>
      <c r="E2656" s="16" t="str">
        <f>IF(Data!F1950="failed",Data!N1950,"")</f>
        <v/>
      </c>
    </row>
    <row r="2657" spans="1:5" x14ac:dyDescent="0.25">
      <c r="A2657" s="16" t="str">
        <f>IF(Data!F931="successful",Data!A931,"")</f>
        <v/>
      </c>
      <c r="B2657" s="16" t="str">
        <f>IF(Data!F931="successful",Data!N931,"")</f>
        <v/>
      </c>
      <c r="D2657" s="16" t="str">
        <f>IF(Data!F1951="failed",Data!A1951,"")</f>
        <v/>
      </c>
      <c r="E2657" s="16" t="str">
        <f>IF(Data!F1951="failed",Data!N1951,"")</f>
        <v/>
      </c>
    </row>
    <row r="2658" spans="1:5" x14ac:dyDescent="0.25">
      <c r="A2658" s="16" t="str">
        <f>IF(Data!F932="successful",Data!A932,"")</f>
        <v/>
      </c>
      <c r="B2658" s="16" t="str">
        <f>IF(Data!F932="successful",Data!N932,"")</f>
        <v/>
      </c>
      <c r="D2658" s="16" t="str">
        <f>IF(Data!F1952="failed",Data!A1952,"")</f>
        <v/>
      </c>
      <c r="E2658" s="16" t="str">
        <f>IF(Data!F1952="failed",Data!N1952,"")</f>
        <v/>
      </c>
    </row>
    <row r="2659" spans="1:5" x14ac:dyDescent="0.25">
      <c r="A2659" s="16" t="str">
        <f>IF(Data!F933="successful",Data!A933,"")</f>
        <v/>
      </c>
      <c r="B2659" s="16" t="str">
        <f>IF(Data!F933="successful",Data!N933,"")</f>
        <v/>
      </c>
      <c r="D2659" s="16" t="str">
        <f>IF(Data!F1953="failed",Data!A1953,"")</f>
        <v/>
      </c>
      <c r="E2659" s="16" t="str">
        <f>IF(Data!F1953="failed",Data!N1953,"")</f>
        <v/>
      </c>
    </row>
    <row r="2660" spans="1:5" x14ac:dyDescent="0.25">
      <c r="A2660" s="16" t="str">
        <f>IF(Data!F934="successful",Data!A934,"")</f>
        <v/>
      </c>
      <c r="B2660" s="16" t="str">
        <f>IF(Data!F934="successful",Data!N934,"")</f>
        <v/>
      </c>
      <c r="D2660" s="16" t="str">
        <f>IF(Data!F1954="failed",Data!A1954,"")</f>
        <v/>
      </c>
      <c r="E2660" s="16" t="str">
        <f>IF(Data!F1954="failed",Data!N1954,"")</f>
        <v/>
      </c>
    </row>
    <row r="2661" spans="1:5" x14ac:dyDescent="0.25">
      <c r="A2661" s="16" t="str">
        <f>IF(Data!F935="successful",Data!A935,"")</f>
        <v/>
      </c>
      <c r="B2661" s="16" t="str">
        <f>IF(Data!F935="successful",Data!N935,"")</f>
        <v/>
      </c>
      <c r="D2661" s="16" t="str">
        <f>IF(Data!F1955="failed",Data!A1955,"")</f>
        <v/>
      </c>
      <c r="E2661" s="16" t="str">
        <f>IF(Data!F1955="failed",Data!N1955,"")</f>
        <v/>
      </c>
    </row>
    <row r="2662" spans="1:5" x14ac:dyDescent="0.25">
      <c r="A2662" s="16" t="str">
        <f>IF(Data!F936="successful",Data!A936,"")</f>
        <v/>
      </c>
      <c r="B2662" s="16" t="str">
        <f>IF(Data!F936="successful",Data!N936,"")</f>
        <v/>
      </c>
      <c r="D2662" s="16" t="str">
        <f>IF(Data!F1956="failed",Data!A1956,"")</f>
        <v/>
      </c>
      <c r="E2662" s="16" t="str">
        <f>IF(Data!F1956="failed",Data!N1956,"")</f>
        <v/>
      </c>
    </row>
    <row r="2663" spans="1:5" x14ac:dyDescent="0.25">
      <c r="A2663" s="16" t="str">
        <f>IF(Data!F937="successful",Data!A937,"")</f>
        <v/>
      </c>
      <c r="B2663" s="16" t="str">
        <f>IF(Data!F937="successful",Data!N937,"")</f>
        <v/>
      </c>
      <c r="D2663" s="16" t="str">
        <f>IF(Data!F1957="failed",Data!A1957,"")</f>
        <v/>
      </c>
      <c r="E2663" s="16" t="str">
        <f>IF(Data!F1957="failed",Data!N1957,"")</f>
        <v/>
      </c>
    </row>
    <row r="2664" spans="1:5" x14ac:dyDescent="0.25">
      <c r="A2664" s="16" t="str">
        <f>IF(Data!F938="successful",Data!A938,"")</f>
        <v/>
      </c>
      <c r="B2664" s="16" t="str">
        <f>IF(Data!F938="successful",Data!N938,"")</f>
        <v/>
      </c>
      <c r="D2664" s="16" t="str">
        <f>IF(Data!F1958="failed",Data!A1958,"")</f>
        <v/>
      </c>
      <c r="E2664" s="16" t="str">
        <f>IF(Data!F1958="failed",Data!N1958,"")</f>
        <v/>
      </c>
    </row>
    <row r="2665" spans="1:5" x14ac:dyDescent="0.25">
      <c r="A2665" s="16" t="str">
        <f>IF(Data!F939="successful",Data!A939,"")</f>
        <v/>
      </c>
      <c r="B2665" s="16" t="str">
        <f>IF(Data!F939="successful",Data!N939,"")</f>
        <v/>
      </c>
      <c r="D2665" s="16" t="str">
        <f>IF(Data!F1959="failed",Data!A1959,"")</f>
        <v/>
      </c>
      <c r="E2665" s="16" t="str">
        <f>IF(Data!F1959="failed",Data!N1959,"")</f>
        <v/>
      </c>
    </row>
    <row r="2666" spans="1:5" x14ac:dyDescent="0.25">
      <c r="A2666" s="16" t="str">
        <f>IF(Data!F940="successful",Data!A940,"")</f>
        <v/>
      </c>
      <c r="B2666" s="16" t="str">
        <f>IF(Data!F940="successful",Data!N940,"")</f>
        <v/>
      </c>
      <c r="D2666" s="16" t="str">
        <f>IF(Data!F1960="failed",Data!A1960,"")</f>
        <v/>
      </c>
      <c r="E2666" s="16" t="str">
        <f>IF(Data!F1960="failed",Data!N1960,"")</f>
        <v/>
      </c>
    </row>
    <row r="2667" spans="1:5" x14ac:dyDescent="0.25">
      <c r="A2667" s="16" t="str">
        <f>IF(Data!F941="successful",Data!A941,"")</f>
        <v/>
      </c>
      <c r="B2667" s="16" t="str">
        <f>IF(Data!F941="successful",Data!N941,"")</f>
        <v/>
      </c>
      <c r="D2667" s="16" t="str">
        <f>IF(Data!F1961="failed",Data!A1961,"")</f>
        <v/>
      </c>
      <c r="E2667" s="16" t="str">
        <f>IF(Data!F1961="failed",Data!N1961,"")</f>
        <v/>
      </c>
    </row>
    <row r="2668" spans="1:5" x14ac:dyDescent="0.25">
      <c r="A2668" s="16" t="str">
        <f>IF(Data!F942="successful",Data!A942,"")</f>
        <v/>
      </c>
      <c r="B2668" s="16" t="str">
        <f>IF(Data!F942="successful",Data!N942,"")</f>
        <v/>
      </c>
      <c r="D2668" s="16" t="str">
        <f>IF(Data!F1962="failed",Data!A1962,"")</f>
        <v/>
      </c>
      <c r="E2668" s="16" t="str">
        <f>IF(Data!F1962="failed",Data!N1962,"")</f>
        <v/>
      </c>
    </row>
    <row r="2669" spans="1:5" x14ac:dyDescent="0.25">
      <c r="A2669" s="16" t="str">
        <f>IF(Data!F943="successful",Data!A943,"")</f>
        <v/>
      </c>
      <c r="B2669" s="16" t="str">
        <f>IF(Data!F943="successful",Data!N943,"")</f>
        <v/>
      </c>
      <c r="D2669" s="16" t="str">
        <f>IF(Data!F1963="failed",Data!A1963,"")</f>
        <v/>
      </c>
      <c r="E2669" s="16" t="str">
        <f>IF(Data!F1963="failed",Data!N1963,"")</f>
        <v/>
      </c>
    </row>
    <row r="2670" spans="1:5" x14ac:dyDescent="0.25">
      <c r="A2670" s="16" t="str">
        <f>IF(Data!F944="successful",Data!A944,"")</f>
        <v/>
      </c>
      <c r="B2670" s="16" t="str">
        <f>IF(Data!F944="successful",Data!N944,"")</f>
        <v/>
      </c>
      <c r="D2670" s="16" t="str">
        <f>IF(Data!F1964="failed",Data!A1964,"")</f>
        <v/>
      </c>
      <c r="E2670" s="16" t="str">
        <f>IF(Data!F1964="failed",Data!N1964,"")</f>
        <v/>
      </c>
    </row>
    <row r="2671" spans="1:5" x14ac:dyDescent="0.25">
      <c r="A2671" s="16" t="str">
        <f>IF(Data!F945="successful",Data!A945,"")</f>
        <v/>
      </c>
      <c r="B2671" s="16" t="str">
        <f>IF(Data!F945="successful",Data!N945,"")</f>
        <v/>
      </c>
      <c r="D2671" s="16" t="str">
        <f>IF(Data!F1965="failed",Data!A1965,"")</f>
        <v/>
      </c>
      <c r="E2671" s="16" t="str">
        <f>IF(Data!F1965="failed",Data!N1965,"")</f>
        <v/>
      </c>
    </row>
    <row r="2672" spans="1:5" x14ac:dyDescent="0.25">
      <c r="A2672" s="16" t="str">
        <f>IF(Data!F946="successful",Data!A946,"")</f>
        <v/>
      </c>
      <c r="B2672" s="16" t="str">
        <f>IF(Data!F946="successful",Data!N946,"")</f>
        <v/>
      </c>
      <c r="D2672" s="16" t="str">
        <f>IF(Data!F1966="failed",Data!A1966,"")</f>
        <v/>
      </c>
      <c r="E2672" s="16" t="str">
        <f>IF(Data!F1966="failed",Data!N1966,"")</f>
        <v/>
      </c>
    </row>
    <row r="2673" spans="1:5" x14ac:dyDescent="0.25">
      <c r="A2673" s="16" t="str">
        <f>IF(Data!F947="successful",Data!A947,"")</f>
        <v/>
      </c>
      <c r="B2673" s="16" t="str">
        <f>IF(Data!F947="successful",Data!N947,"")</f>
        <v/>
      </c>
      <c r="D2673" s="16" t="str">
        <f>IF(Data!F1967="failed",Data!A1967,"")</f>
        <v/>
      </c>
      <c r="E2673" s="16" t="str">
        <f>IF(Data!F1967="failed",Data!N1967,"")</f>
        <v/>
      </c>
    </row>
    <row r="2674" spans="1:5" x14ac:dyDescent="0.25">
      <c r="A2674" s="16" t="str">
        <f>IF(Data!F948="successful",Data!A948,"")</f>
        <v/>
      </c>
      <c r="B2674" s="16" t="str">
        <f>IF(Data!F948="successful",Data!N948,"")</f>
        <v/>
      </c>
      <c r="D2674" s="16" t="str">
        <f>IF(Data!F1968="failed",Data!A1968,"")</f>
        <v/>
      </c>
      <c r="E2674" s="16" t="str">
        <f>IF(Data!F1968="failed",Data!N1968,"")</f>
        <v/>
      </c>
    </row>
    <row r="2675" spans="1:5" x14ac:dyDescent="0.25">
      <c r="A2675" s="16" t="str">
        <f>IF(Data!F949="successful",Data!A949,"")</f>
        <v/>
      </c>
      <c r="B2675" s="16" t="str">
        <f>IF(Data!F949="successful",Data!N949,"")</f>
        <v/>
      </c>
      <c r="D2675" s="16" t="str">
        <f>IF(Data!F1969="failed",Data!A1969,"")</f>
        <v/>
      </c>
      <c r="E2675" s="16" t="str">
        <f>IF(Data!F1969="failed",Data!N1969,"")</f>
        <v/>
      </c>
    </row>
    <row r="2676" spans="1:5" x14ac:dyDescent="0.25">
      <c r="A2676" s="16" t="str">
        <f>IF(Data!F950="successful",Data!A950,"")</f>
        <v/>
      </c>
      <c r="B2676" s="16" t="str">
        <f>IF(Data!F950="successful",Data!N950,"")</f>
        <v/>
      </c>
      <c r="D2676" s="16" t="str">
        <f>IF(Data!F1970="failed",Data!A1970,"")</f>
        <v/>
      </c>
      <c r="E2676" s="16" t="str">
        <f>IF(Data!F1970="failed",Data!N1970,"")</f>
        <v/>
      </c>
    </row>
    <row r="2677" spans="1:5" x14ac:dyDescent="0.25">
      <c r="A2677" s="16" t="str">
        <f>IF(Data!F951="successful",Data!A951,"")</f>
        <v/>
      </c>
      <c r="B2677" s="16" t="str">
        <f>IF(Data!F951="successful",Data!N951,"")</f>
        <v/>
      </c>
      <c r="D2677" s="16" t="str">
        <f>IF(Data!F1971="failed",Data!A1971,"")</f>
        <v/>
      </c>
      <c r="E2677" s="16" t="str">
        <f>IF(Data!F1971="failed",Data!N1971,"")</f>
        <v/>
      </c>
    </row>
    <row r="2678" spans="1:5" x14ac:dyDescent="0.25">
      <c r="A2678" s="16" t="str">
        <f>IF(Data!F952="successful",Data!A952,"")</f>
        <v/>
      </c>
      <c r="B2678" s="16" t="str">
        <f>IF(Data!F952="successful",Data!N952,"")</f>
        <v/>
      </c>
      <c r="D2678" s="16" t="str">
        <f>IF(Data!F1972="failed",Data!A1972,"")</f>
        <v/>
      </c>
      <c r="E2678" s="16" t="str">
        <f>IF(Data!F1972="failed",Data!N1972,"")</f>
        <v/>
      </c>
    </row>
    <row r="2679" spans="1:5" x14ac:dyDescent="0.25">
      <c r="A2679" s="16" t="str">
        <f>IF(Data!F953="successful",Data!A953,"")</f>
        <v/>
      </c>
      <c r="B2679" s="16" t="str">
        <f>IF(Data!F953="successful",Data!N953,"")</f>
        <v/>
      </c>
      <c r="D2679" s="16" t="str">
        <f>IF(Data!F1973="failed",Data!A1973,"")</f>
        <v/>
      </c>
      <c r="E2679" s="16" t="str">
        <f>IF(Data!F1973="failed",Data!N1973,"")</f>
        <v/>
      </c>
    </row>
    <row r="2680" spans="1:5" x14ac:dyDescent="0.25">
      <c r="A2680" s="16" t="str">
        <f>IF(Data!F954="successful",Data!A954,"")</f>
        <v/>
      </c>
      <c r="B2680" s="16" t="str">
        <f>IF(Data!F954="successful",Data!N954,"")</f>
        <v/>
      </c>
      <c r="D2680" s="16" t="str">
        <f>IF(Data!F1974="failed",Data!A1974,"")</f>
        <v/>
      </c>
      <c r="E2680" s="16" t="str">
        <f>IF(Data!F1974="failed",Data!N1974,"")</f>
        <v/>
      </c>
    </row>
    <row r="2681" spans="1:5" x14ac:dyDescent="0.25">
      <c r="A2681" s="16" t="str">
        <f>IF(Data!F955="successful",Data!A955,"")</f>
        <v/>
      </c>
      <c r="B2681" s="16" t="str">
        <f>IF(Data!F955="successful",Data!N955,"")</f>
        <v/>
      </c>
      <c r="D2681" s="16" t="str">
        <f>IF(Data!F1975="failed",Data!A1975,"")</f>
        <v/>
      </c>
      <c r="E2681" s="16" t="str">
        <f>IF(Data!F1975="failed",Data!N1975,"")</f>
        <v/>
      </c>
    </row>
    <row r="2682" spans="1:5" x14ac:dyDescent="0.25">
      <c r="A2682" s="16" t="str">
        <f>IF(Data!F956="successful",Data!A956,"")</f>
        <v/>
      </c>
      <c r="B2682" s="16" t="str">
        <f>IF(Data!F956="successful",Data!N956,"")</f>
        <v/>
      </c>
      <c r="D2682" s="16" t="str">
        <f>IF(Data!F1976="failed",Data!A1976,"")</f>
        <v/>
      </c>
      <c r="E2682" s="16" t="str">
        <f>IF(Data!F1976="failed",Data!N1976,"")</f>
        <v/>
      </c>
    </row>
    <row r="2683" spans="1:5" x14ac:dyDescent="0.25">
      <c r="A2683" s="16" t="str">
        <f>IF(Data!F957="successful",Data!A957,"")</f>
        <v/>
      </c>
      <c r="B2683" s="16" t="str">
        <f>IF(Data!F957="successful",Data!N957,"")</f>
        <v/>
      </c>
      <c r="D2683" s="16" t="str">
        <f>IF(Data!F1977="failed",Data!A1977,"")</f>
        <v/>
      </c>
      <c r="E2683" s="16" t="str">
        <f>IF(Data!F1977="failed",Data!N1977,"")</f>
        <v/>
      </c>
    </row>
    <row r="2684" spans="1:5" x14ac:dyDescent="0.25">
      <c r="A2684" s="16" t="str">
        <f>IF(Data!F958="successful",Data!A958,"")</f>
        <v/>
      </c>
      <c r="B2684" s="16" t="str">
        <f>IF(Data!F958="successful",Data!N958,"")</f>
        <v/>
      </c>
      <c r="D2684" s="16" t="str">
        <f>IF(Data!F1978="failed",Data!A1978,"")</f>
        <v/>
      </c>
      <c r="E2684" s="16" t="str">
        <f>IF(Data!F1978="failed",Data!N1978,"")</f>
        <v/>
      </c>
    </row>
    <row r="2685" spans="1:5" x14ac:dyDescent="0.25">
      <c r="A2685" s="16" t="str">
        <f>IF(Data!F959="successful",Data!A959,"")</f>
        <v/>
      </c>
      <c r="B2685" s="16" t="str">
        <f>IF(Data!F959="successful",Data!N959,"")</f>
        <v/>
      </c>
      <c r="D2685" s="16" t="str">
        <f>IF(Data!F1979="failed",Data!A1979,"")</f>
        <v/>
      </c>
      <c r="E2685" s="16" t="str">
        <f>IF(Data!F1979="failed",Data!N1979,"")</f>
        <v/>
      </c>
    </row>
    <row r="2686" spans="1:5" x14ac:dyDescent="0.25">
      <c r="A2686" s="16" t="str">
        <f>IF(Data!F960="successful",Data!A960,"")</f>
        <v/>
      </c>
      <c r="B2686" s="16" t="str">
        <f>IF(Data!F960="successful",Data!N960,"")</f>
        <v/>
      </c>
      <c r="D2686" s="16" t="str">
        <f>IF(Data!F1980="failed",Data!A1980,"")</f>
        <v/>
      </c>
      <c r="E2686" s="16" t="str">
        <f>IF(Data!F1980="failed",Data!N1980,"")</f>
        <v/>
      </c>
    </row>
    <row r="2687" spans="1:5" x14ac:dyDescent="0.25">
      <c r="A2687" s="16" t="str">
        <f>IF(Data!F961="successful",Data!A961,"")</f>
        <v/>
      </c>
      <c r="B2687" s="16" t="str">
        <f>IF(Data!F961="successful",Data!N961,"")</f>
        <v/>
      </c>
      <c r="D2687" s="16" t="str">
        <f>IF(Data!F1981="failed",Data!A1981,"")</f>
        <v/>
      </c>
      <c r="E2687" s="16" t="str">
        <f>IF(Data!F1981="failed",Data!N1981,"")</f>
        <v/>
      </c>
    </row>
    <row r="2688" spans="1:5" x14ac:dyDescent="0.25">
      <c r="A2688" s="16" t="str">
        <f>IF(Data!F962="successful",Data!A962,"")</f>
        <v/>
      </c>
      <c r="B2688" s="16" t="str">
        <f>IF(Data!F962="successful",Data!N962,"")</f>
        <v/>
      </c>
      <c r="D2688" s="16" t="str">
        <f>IF(Data!F1982="failed",Data!A1982,"")</f>
        <v/>
      </c>
      <c r="E2688" s="16" t="str">
        <f>IF(Data!F1982="failed",Data!N1982,"")</f>
        <v/>
      </c>
    </row>
    <row r="2689" spans="1:5" x14ac:dyDescent="0.25">
      <c r="A2689" s="16" t="str">
        <f>IF(Data!F963="successful",Data!A963,"")</f>
        <v/>
      </c>
      <c r="B2689" s="16" t="str">
        <f>IF(Data!F963="successful",Data!N963,"")</f>
        <v/>
      </c>
      <c r="D2689" s="16" t="str">
        <f>IF(Data!F2003="failed",Data!A2003,"")</f>
        <v/>
      </c>
      <c r="E2689" s="16" t="str">
        <f>IF(Data!F2003="failed",Data!N2003,"")</f>
        <v/>
      </c>
    </row>
    <row r="2690" spans="1:5" x14ac:dyDescent="0.25">
      <c r="A2690" s="16" t="str">
        <f>IF(Data!F964="successful",Data!A964,"")</f>
        <v/>
      </c>
      <c r="B2690" s="16" t="str">
        <f>IF(Data!F964="successful",Data!N964,"")</f>
        <v/>
      </c>
      <c r="D2690" s="16" t="str">
        <f>IF(Data!F2004="failed",Data!A2004,"")</f>
        <v/>
      </c>
      <c r="E2690" s="16" t="str">
        <f>IF(Data!F2004="failed",Data!N2004,"")</f>
        <v/>
      </c>
    </row>
    <row r="2691" spans="1:5" x14ac:dyDescent="0.25">
      <c r="A2691" s="16" t="str">
        <f>IF(Data!F965="successful",Data!A965,"")</f>
        <v/>
      </c>
      <c r="B2691" s="16" t="str">
        <f>IF(Data!F965="successful",Data!N965,"")</f>
        <v/>
      </c>
      <c r="D2691" s="16" t="str">
        <f>IF(Data!F2005="failed",Data!A2005,"")</f>
        <v/>
      </c>
      <c r="E2691" s="16" t="str">
        <f>IF(Data!F2005="failed",Data!N2005,"")</f>
        <v/>
      </c>
    </row>
    <row r="2692" spans="1:5" x14ac:dyDescent="0.25">
      <c r="A2692" s="16" t="str">
        <f>IF(Data!F966="successful",Data!A966,"")</f>
        <v/>
      </c>
      <c r="B2692" s="16" t="str">
        <f>IF(Data!F966="successful",Data!N966,"")</f>
        <v/>
      </c>
      <c r="D2692" s="16" t="str">
        <f>IF(Data!F2006="failed",Data!A2006,"")</f>
        <v/>
      </c>
      <c r="E2692" s="16" t="str">
        <f>IF(Data!F2006="failed",Data!N2006,"")</f>
        <v/>
      </c>
    </row>
    <row r="2693" spans="1:5" x14ac:dyDescent="0.25">
      <c r="A2693" s="16" t="str">
        <f>IF(Data!F967="successful",Data!A967,"")</f>
        <v/>
      </c>
      <c r="B2693" s="16" t="str">
        <f>IF(Data!F967="successful",Data!N967,"")</f>
        <v/>
      </c>
      <c r="D2693" s="16" t="str">
        <f>IF(Data!F2007="failed",Data!A2007,"")</f>
        <v/>
      </c>
      <c r="E2693" s="16" t="str">
        <f>IF(Data!F2007="failed",Data!N2007,"")</f>
        <v/>
      </c>
    </row>
    <row r="2694" spans="1:5" x14ac:dyDescent="0.25">
      <c r="A2694" s="16" t="str">
        <f>IF(Data!F968="successful",Data!A968,"")</f>
        <v/>
      </c>
      <c r="B2694" s="16" t="str">
        <f>IF(Data!F968="successful",Data!N968,"")</f>
        <v/>
      </c>
      <c r="D2694" s="16" t="str">
        <f>IF(Data!F2008="failed",Data!A2008,"")</f>
        <v/>
      </c>
      <c r="E2694" s="16" t="str">
        <f>IF(Data!F2008="failed",Data!N2008,"")</f>
        <v/>
      </c>
    </row>
    <row r="2695" spans="1:5" x14ac:dyDescent="0.25">
      <c r="A2695" s="16" t="str">
        <f>IF(Data!F969="successful",Data!A969,"")</f>
        <v/>
      </c>
      <c r="B2695" s="16" t="str">
        <f>IF(Data!F969="successful",Data!N969,"")</f>
        <v/>
      </c>
      <c r="D2695" s="16" t="str">
        <f>IF(Data!F2009="failed",Data!A2009,"")</f>
        <v/>
      </c>
      <c r="E2695" s="16" t="str">
        <f>IF(Data!F2009="failed",Data!N2009,"")</f>
        <v/>
      </c>
    </row>
    <row r="2696" spans="1:5" x14ac:dyDescent="0.25">
      <c r="A2696" s="16" t="str">
        <f>IF(Data!F970="successful",Data!A970,"")</f>
        <v/>
      </c>
      <c r="B2696" s="16" t="str">
        <f>IF(Data!F970="successful",Data!N970,"")</f>
        <v/>
      </c>
      <c r="D2696" s="16" t="str">
        <f>IF(Data!F2010="failed",Data!A2010,"")</f>
        <v/>
      </c>
      <c r="E2696" s="16" t="str">
        <f>IF(Data!F2010="failed",Data!N2010,"")</f>
        <v/>
      </c>
    </row>
    <row r="2697" spans="1:5" x14ac:dyDescent="0.25">
      <c r="A2697" s="16" t="str">
        <f>IF(Data!F971="successful",Data!A971,"")</f>
        <v/>
      </c>
      <c r="B2697" s="16" t="str">
        <f>IF(Data!F971="successful",Data!N971,"")</f>
        <v/>
      </c>
      <c r="D2697" s="16" t="str">
        <f>IF(Data!F2011="failed",Data!A2011,"")</f>
        <v/>
      </c>
      <c r="E2697" s="16" t="str">
        <f>IF(Data!F2011="failed",Data!N2011,"")</f>
        <v/>
      </c>
    </row>
    <row r="2698" spans="1:5" x14ac:dyDescent="0.25">
      <c r="A2698" s="16" t="str">
        <f>IF(Data!F972="successful",Data!A972,"")</f>
        <v/>
      </c>
      <c r="B2698" s="16" t="str">
        <f>IF(Data!F972="successful",Data!N972,"")</f>
        <v/>
      </c>
      <c r="D2698" s="16" t="str">
        <f>IF(Data!F2012="failed",Data!A2012,"")</f>
        <v/>
      </c>
      <c r="E2698" s="16" t="str">
        <f>IF(Data!F2012="failed",Data!N2012,"")</f>
        <v/>
      </c>
    </row>
    <row r="2699" spans="1:5" x14ac:dyDescent="0.25">
      <c r="A2699" s="16" t="str">
        <f>IF(Data!F973="successful",Data!A973,"")</f>
        <v/>
      </c>
      <c r="B2699" s="16" t="str">
        <f>IF(Data!F973="successful",Data!N973,"")</f>
        <v/>
      </c>
      <c r="D2699" s="16" t="str">
        <f>IF(Data!F2013="failed",Data!A2013,"")</f>
        <v/>
      </c>
      <c r="E2699" s="16" t="str">
        <f>IF(Data!F2013="failed",Data!N2013,"")</f>
        <v/>
      </c>
    </row>
    <row r="2700" spans="1:5" x14ac:dyDescent="0.25">
      <c r="A2700" s="16" t="str">
        <f>IF(Data!F974="successful",Data!A974,"")</f>
        <v/>
      </c>
      <c r="B2700" s="16" t="str">
        <f>IF(Data!F974="successful",Data!N974,"")</f>
        <v/>
      </c>
      <c r="D2700" s="16" t="str">
        <f>IF(Data!F2014="failed",Data!A2014,"")</f>
        <v/>
      </c>
      <c r="E2700" s="16" t="str">
        <f>IF(Data!F2014="failed",Data!N2014,"")</f>
        <v/>
      </c>
    </row>
    <row r="2701" spans="1:5" x14ac:dyDescent="0.25">
      <c r="A2701" s="16" t="str">
        <f>IF(Data!F975="successful",Data!A975,"")</f>
        <v/>
      </c>
      <c r="B2701" s="16" t="str">
        <f>IF(Data!F975="successful",Data!N975,"")</f>
        <v/>
      </c>
      <c r="D2701" s="16" t="str">
        <f>IF(Data!F2015="failed",Data!A2015,"")</f>
        <v/>
      </c>
      <c r="E2701" s="16" t="str">
        <f>IF(Data!F2015="failed",Data!N2015,"")</f>
        <v/>
      </c>
    </row>
    <row r="2702" spans="1:5" x14ac:dyDescent="0.25">
      <c r="A2702" s="16" t="str">
        <f>IF(Data!F976="successful",Data!A976,"")</f>
        <v/>
      </c>
      <c r="B2702" s="16" t="str">
        <f>IF(Data!F976="successful",Data!N976,"")</f>
        <v/>
      </c>
      <c r="D2702" s="16" t="str">
        <f>IF(Data!F2016="failed",Data!A2016,"")</f>
        <v/>
      </c>
      <c r="E2702" s="16" t="str">
        <f>IF(Data!F2016="failed",Data!N2016,"")</f>
        <v/>
      </c>
    </row>
    <row r="2703" spans="1:5" x14ac:dyDescent="0.25">
      <c r="A2703" s="16" t="str">
        <f>IF(Data!F977="successful",Data!A977,"")</f>
        <v/>
      </c>
      <c r="B2703" s="16" t="str">
        <f>IF(Data!F977="successful",Data!N977,"")</f>
        <v/>
      </c>
      <c r="D2703" s="16" t="str">
        <f>IF(Data!F2017="failed",Data!A2017,"")</f>
        <v/>
      </c>
      <c r="E2703" s="16" t="str">
        <f>IF(Data!F2017="failed",Data!N2017,"")</f>
        <v/>
      </c>
    </row>
    <row r="2704" spans="1:5" x14ac:dyDescent="0.25">
      <c r="A2704" s="16" t="str">
        <f>IF(Data!F978="successful",Data!A978,"")</f>
        <v/>
      </c>
      <c r="B2704" s="16" t="str">
        <f>IF(Data!F978="successful",Data!N978,"")</f>
        <v/>
      </c>
      <c r="D2704" s="16" t="str">
        <f>IF(Data!F2018="failed",Data!A2018,"")</f>
        <v/>
      </c>
      <c r="E2704" s="16" t="str">
        <f>IF(Data!F2018="failed",Data!N2018,"")</f>
        <v/>
      </c>
    </row>
    <row r="2705" spans="1:5" x14ac:dyDescent="0.25">
      <c r="A2705" s="16" t="str">
        <f>IF(Data!F979="successful",Data!A979,"")</f>
        <v/>
      </c>
      <c r="B2705" s="16" t="str">
        <f>IF(Data!F979="successful",Data!N979,"")</f>
        <v/>
      </c>
      <c r="D2705" s="16" t="str">
        <f>IF(Data!F2019="failed",Data!A2019,"")</f>
        <v/>
      </c>
      <c r="E2705" s="16" t="str">
        <f>IF(Data!F2019="failed",Data!N2019,"")</f>
        <v/>
      </c>
    </row>
    <row r="2706" spans="1:5" x14ac:dyDescent="0.25">
      <c r="A2706" s="16" t="str">
        <f>IF(Data!F980="successful",Data!A980,"")</f>
        <v/>
      </c>
      <c r="B2706" s="16" t="str">
        <f>IF(Data!F980="successful",Data!N980,"")</f>
        <v/>
      </c>
      <c r="D2706" s="16" t="str">
        <f>IF(Data!F2020="failed",Data!A2020,"")</f>
        <v/>
      </c>
      <c r="E2706" s="16" t="str">
        <f>IF(Data!F2020="failed",Data!N2020,"")</f>
        <v/>
      </c>
    </row>
    <row r="2707" spans="1:5" x14ac:dyDescent="0.25">
      <c r="A2707" s="16" t="str">
        <f>IF(Data!F981="successful",Data!A981,"")</f>
        <v/>
      </c>
      <c r="B2707" s="16" t="str">
        <f>IF(Data!F981="successful",Data!N981,"")</f>
        <v/>
      </c>
      <c r="D2707" s="16" t="str">
        <f>IF(Data!F2021="failed",Data!A2021,"")</f>
        <v/>
      </c>
      <c r="E2707" s="16" t="str">
        <f>IF(Data!F2021="failed",Data!N2021,"")</f>
        <v/>
      </c>
    </row>
    <row r="2708" spans="1:5" x14ac:dyDescent="0.25">
      <c r="A2708" s="16" t="str">
        <f>IF(Data!F982="successful",Data!A982,"")</f>
        <v/>
      </c>
      <c r="B2708" s="16" t="str">
        <f>IF(Data!F982="successful",Data!N982,"")</f>
        <v/>
      </c>
      <c r="D2708" s="16" t="str">
        <f>IF(Data!F2022="failed",Data!A2022,"")</f>
        <v/>
      </c>
      <c r="E2708" s="16" t="str">
        <f>IF(Data!F2022="failed",Data!N2022,"")</f>
        <v/>
      </c>
    </row>
    <row r="2709" spans="1:5" x14ac:dyDescent="0.25">
      <c r="A2709" s="16" t="str">
        <f>IF(Data!F983="successful",Data!A983,"")</f>
        <v/>
      </c>
      <c r="B2709" s="16" t="str">
        <f>IF(Data!F983="successful",Data!N983,"")</f>
        <v/>
      </c>
      <c r="D2709" s="16" t="str">
        <f>IF(Data!F2023="failed",Data!A2023,"")</f>
        <v/>
      </c>
      <c r="E2709" s="16" t="str">
        <f>IF(Data!F2023="failed",Data!N2023,"")</f>
        <v/>
      </c>
    </row>
    <row r="2710" spans="1:5" x14ac:dyDescent="0.25">
      <c r="A2710" s="16" t="str">
        <f>IF(Data!F984="successful",Data!A984,"")</f>
        <v/>
      </c>
      <c r="B2710" s="16" t="str">
        <f>IF(Data!F984="successful",Data!N984,"")</f>
        <v/>
      </c>
      <c r="D2710" s="16" t="str">
        <f>IF(Data!F2024="failed",Data!A2024,"")</f>
        <v/>
      </c>
      <c r="E2710" s="16" t="str">
        <f>IF(Data!F2024="failed",Data!N2024,"")</f>
        <v/>
      </c>
    </row>
    <row r="2711" spans="1:5" x14ac:dyDescent="0.25">
      <c r="A2711" s="16" t="str">
        <f>IF(Data!F985="successful",Data!A985,"")</f>
        <v/>
      </c>
      <c r="B2711" s="16" t="str">
        <f>IF(Data!F985="successful",Data!N985,"")</f>
        <v/>
      </c>
      <c r="D2711" s="16" t="str">
        <f>IF(Data!F2025="failed",Data!A2025,"")</f>
        <v/>
      </c>
      <c r="E2711" s="16" t="str">
        <f>IF(Data!F2025="failed",Data!N2025,"")</f>
        <v/>
      </c>
    </row>
    <row r="2712" spans="1:5" x14ac:dyDescent="0.25">
      <c r="A2712" s="16" t="str">
        <f>IF(Data!F986="successful",Data!A986,"")</f>
        <v/>
      </c>
      <c r="B2712" s="16" t="str">
        <f>IF(Data!F986="successful",Data!N986,"")</f>
        <v/>
      </c>
      <c r="D2712" s="16" t="str">
        <f>IF(Data!F2026="failed",Data!A2026,"")</f>
        <v/>
      </c>
      <c r="E2712" s="16" t="str">
        <f>IF(Data!F2026="failed",Data!N2026,"")</f>
        <v/>
      </c>
    </row>
    <row r="2713" spans="1:5" x14ac:dyDescent="0.25">
      <c r="A2713" s="16" t="str">
        <f>IF(Data!F987="successful",Data!A987,"")</f>
        <v/>
      </c>
      <c r="B2713" s="16" t="str">
        <f>IF(Data!F987="successful",Data!N987,"")</f>
        <v/>
      </c>
      <c r="D2713" s="16" t="str">
        <f>IF(Data!F2027="failed",Data!A2027,"")</f>
        <v/>
      </c>
      <c r="E2713" s="16" t="str">
        <f>IF(Data!F2027="failed",Data!N2027,"")</f>
        <v/>
      </c>
    </row>
    <row r="2714" spans="1:5" x14ac:dyDescent="0.25">
      <c r="A2714" s="16" t="str">
        <f>IF(Data!F988="successful",Data!A988,"")</f>
        <v/>
      </c>
      <c r="B2714" s="16" t="str">
        <f>IF(Data!F988="successful",Data!N988,"")</f>
        <v/>
      </c>
      <c r="D2714" s="16" t="str">
        <f>IF(Data!F2028="failed",Data!A2028,"")</f>
        <v/>
      </c>
      <c r="E2714" s="16" t="str">
        <f>IF(Data!F2028="failed",Data!N2028,"")</f>
        <v/>
      </c>
    </row>
    <row r="2715" spans="1:5" x14ac:dyDescent="0.25">
      <c r="A2715" s="16" t="str">
        <f>IF(Data!F989="successful",Data!A989,"")</f>
        <v/>
      </c>
      <c r="B2715" s="16" t="str">
        <f>IF(Data!F989="successful",Data!N989,"")</f>
        <v/>
      </c>
      <c r="D2715" s="16" t="str">
        <f>IF(Data!F2029="failed",Data!A2029,"")</f>
        <v/>
      </c>
      <c r="E2715" s="16" t="str">
        <f>IF(Data!F2029="failed",Data!N2029,"")</f>
        <v/>
      </c>
    </row>
    <row r="2716" spans="1:5" x14ac:dyDescent="0.25">
      <c r="A2716" s="16" t="str">
        <f>IF(Data!F990="successful",Data!A990,"")</f>
        <v/>
      </c>
      <c r="B2716" s="16" t="str">
        <f>IF(Data!F990="successful",Data!N990,"")</f>
        <v/>
      </c>
      <c r="D2716" s="16" t="str">
        <f>IF(Data!F2030="failed",Data!A2030,"")</f>
        <v/>
      </c>
      <c r="E2716" s="16" t="str">
        <f>IF(Data!F2030="failed",Data!N2030,"")</f>
        <v/>
      </c>
    </row>
    <row r="2717" spans="1:5" x14ac:dyDescent="0.25">
      <c r="A2717" s="16" t="str">
        <f>IF(Data!F991="successful",Data!A991,"")</f>
        <v/>
      </c>
      <c r="B2717" s="16" t="str">
        <f>IF(Data!F991="successful",Data!N991,"")</f>
        <v/>
      </c>
      <c r="D2717" s="16" t="str">
        <f>IF(Data!F2031="failed",Data!A2031,"")</f>
        <v/>
      </c>
      <c r="E2717" s="16" t="str">
        <f>IF(Data!F2031="failed",Data!N2031,"")</f>
        <v/>
      </c>
    </row>
    <row r="2718" spans="1:5" x14ac:dyDescent="0.25">
      <c r="A2718" s="16" t="str">
        <f>IF(Data!F992="successful",Data!A992,"")</f>
        <v/>
      </c>
      <c r="B2718" s="16" t="str">
        <f>IF(Data!F992="successful",Data!N992,"")</f>
        <v/>
      </c>
      <c r="D2718" s="16" t="str">
        <f>IF(Data!F2032="failed",Data!A2032,"")</f>
        <v/>
      </c>
      <c r="E2718" s="16" t="str">
        <f>IF(Data!F2032="failed",Data!N2032,"")</f>
        <v/>
      </c>
    </row>
    <row r="2719" spans="1:5" x14ac:dyDescent="0.25">
      <c r="A2719" s="16" t="str">
        <f>IF(Data!F993="successful",Data!A993,"")</f>
        <v/>
      </c>
      <c r="B2719" s="16" t="str">
        <f>IF(Data!F993="successful",Data!N993,"")</f>
        <v/>
      </c>
      <c r="D2719" s="16" t="str">
        <f>IF(Data!F2033="failed",Data!A2033,"")</f>
        <v/>
      </c>
      <c r="E2719" s="16" t="str">
        <f>IF(Data!F2033="failed",Data!N2033,"")</f>
        <v/>
      </c>
    </row>
    <row r="2720" spans="1:5" x14ac:dyDescent="0.25">
      <c r="A2720" s="16" t="str">
        <f>IF(Data!F994="successful",Data!A994,"")</f>
        <v/>
      </c>
      <c r="B2720" s="16" t="str">
        <f>IF(Data!F994="successful",Data!N994,"")</f>
        <v/>
      </c>
      <c r="D2720" s="16" t="str">
        <f>IF(Data!F2034="failed",Data!A2034,"")</f>
        <v/>
      </c>
      <c r="E2720" s="16" t="str">
        <f>IF(Data!F2034="failed",Data!N2034,"")</f>
        <v/>
      </c>
    </row>
    <row r="2721" spans="1:5" x14ac:dyDescent="0.25">
      <c r="A2721" s="16" t="str">
        <f>IF(Data!F995="successful",Data!A995,"")</f>
        <v/>
      </c>
      <c r="B2721" s="16" t="str">
        <f>IF(Data!F995="successful",Data!N995,"")</f>
        <v/>
      </c>
      <c r="D2721" s="16" t="str">
        <f>IF(Data!F2035="failed",Data!A2035,"")</f>
        <v/>
      </c>
      <c r="E2721" s="16" t="str">
        <f>IF(Data!F2035="failed",Data!N2035,"")</f>
        <v/>
      </c>
    </row>
    <row r="2722" spans="1:5" x14ac:dyDescent="0.25">
      <c r="A2722" s="16" t="str">
        <f>IF(Data!F996="successful",Data!A996,"")</f>
        <v/>
      </c>
      <c r="B2722" s="16" t="str">
        <f>IF(Data!F996="successful",Data!N996,"")</f>
        <v/>
      </c>
      <c r="D2722" s="16" t="str">
        <f>IF(Data!F2036="failed",Data!A2036,"")</f>
        <v/>
      </c>
      <c r="E2722" s="16" t="str">
        <f>IF(Data!F2036="failed",Data!N2036,"")</f>
        <v/>
      </c>
    </row>
    <row r="2723" spans="1:5" x14ac:dyDescent="0.25">
      <c r="A2723" s="16" t="str">
        <f>IF(Data!F997="successful",Data!A997,"")</f>
        <v/>
      </c>
      <c r="B2723" s="16" t="str">
        <f>IF(Data!F997="successful",Data!N997,"")</f>
        <v/>
      </c>
      <c r="D2723" s="16" t="str">
        <f>IF(Data!F2037="failed",Data!A2037,"")</f>
        <v/>
      </c>
      <c r="E2723" s="16" t="str">
        <f>IF(Data!F2037="failed",Data!N2037,"")</f>
        <v/>
      </c>
    </row>
    <row r="2724" spans="1:5" x14ac:dyDescent="0.25">
      <c r="A2724" s="16" t="str">
        <f>IF(Data!F998="successful",Data!A998,"")</f>
        <v/>
      </c>
      <c r="B2724" s="16" t="str">
        <f>IF(Data!F998="successful",Data!N998,"")</f>
        <v/>
      </c>
      <c r="D2724" s="16" t="str">
        <f>IF(Data!F2038="failed",Data!A2038,"")</f>
        <v/>
      </c>
      <c r="E2724" s="16" t="str">
        <f>IF(Data!F2038="failed",Data!N2038,"")</f>
        <v/>
      </c>
    </row>
    <row r="2725" spans="1:5" x14ac:dyDescent="0.25">
      <c r="A2725" s="16" t="str">
        <f>IF(Data!F999="successful",Data!A999,"")</f>
        <v/>
      </c>
      <c r="B2725" s="16" t="str">
        <f>IF(Data!F999="successful",Data!N999,"")</f>
        <v/>
      </c>
      <c r="D2725" s="16" t="str">
        <f>IF(Data!F2039="failed",Data!A2039,"")</f>
        <v/>
      </c>
      <c r="E2725" s="16" t="str">
        <f>IF(Data!F2039="failed",Data!N2039,"")</f>
        <v/>
      </c>
    </row>
    <row r="2726" spans="1:5" x14ac:dyDescent="0.25">
      <c r="A2726" s="16" t="str">
        <f>IF(Data!F1000="successful",Data!A1000,"")</f>
        <v/>
      </c>
      <c r="B2726" s="16" t="str">
        <f>IF(Data!F1000="successful",Data!N1000,"")</f>
        <v/>
      </c>
      <c r="D2726" s="16" t="str">
        <f>IF(Data!F2040="failed",Data!A2040,"")</f>
        <v/>
      </c>
      <c r="E2726" s="16" t="str">
        <f>IF(Data!F2040="failed",Data!N2040,"")</f>
        <v/>
      </c>
    </row>
    <row r="2727" spans="1:5" x14ac:dyDescent="0.25">
      <c r="A2727" s="16" t="str">
        <f>IF(Data!F1001="successful",Data!A1001,"")</f>
        <v/>
      </c>
      <c r="B2727" s="16" t="str">
        <f>IF(Data!F1001="successful",Data!N1001,"")</f>
        <v/>
      </c>
      <c r="D2727" s="16" t="str">
        <f>IF(Data!F2041="failed",Data!A2041,"")</f>
        <v/>
      </c>
      <c r="E2727" s="16" t="str">
        <f>IF(Data!F2041="failed",Data!N2041,"")</f>
        <v/>
      </c>
    </row>
    <row r="2728" spans="1:5" x14ac:dyDescent="0.25">
      <c r="A2728" s="16" t="str">
        <f>IF(Data!F1002="successful",Data!A1002,"")</f>
        <v/>
      </c>
      <c r="B2728" s="16" t="str">
        <f>IF(Data!F1002="successful",Data!N1002,"")</f>
        <v/>
      </c>
      <c r="D2728" s="16" t="str">
        <f>IF(Data!F2042="failed",Data!A2042,"")</f>
        <v/>
      </c>
      <c r="E2728" s="16" t="str">
        <f>IF(Data!F2042="failed",Data!N2042,"")</f>
        <v/>
      </c>
    </row>
    <row r="2729" spans="1:5" x14ac:dyDescent="0.25">
      <c r="A2729" s="16" t="str">
        <f>IF(Data!F1003="successful",Data!A1003,"")</f>
        <v/>
      </c>
      <c r="B2729" s="16" t="str">
        <f>IF(Data!F1003="successful",Data!N1003,"")</f>
        <v/>
      </c>
      <c r="D2729" s="16" t="str">
        <f>IF(Data!F2043="failed",Data!A2043,"")</f>
        <v/>
      </c>
      <c r="E2729" s="16" t="str">
        <f>IF(Data!F2043="failed",Data!N2043,"")</f>
        <v/>
      </c>
    </row>
    <row r="2730" spans="1:5" x14ac:dyDescent="0.25">
      <c r="A2730" s="16" t="str">
        <f>IF(Data!F1004="successful",Data!A1004,"")</f>
        <v/>
      </c>
      <c r="B2730" s="16" t="str">
        <f>IF(Data!F1004="successful",Data!N1004,"")</f>
        <v/>
      </c>
      <c r="D2730" s="16" t="str">
        <f>IF(Data!F2044="failed",Data!A2044,"")</f>
        <v/>
      </c>
      <c r="E2730" s="16" t="str">
        <f>IF(Data!F2044="failed",Data!N2044,"")</f>
        <v/>
      </c>
    </row>
    <row r="2731" spans="1:5" x14ac:dyDescent="0.25">
      <c r="A2731" s="16" t="str">
        <f>IF(Data!F1005="successful",Data!A1005,"")</f>
        <v/>
      </c>
      <c r="B2731" s="16" t="str">
        <f>IF(Data!F1005="successful",Data!N1005,"")</f>
        <v/>
      </c>
      <c r="D2731" s="16" t="str">
        <f>IF(Data!F2045="failed",Data!A2045,"")</f>
        <v/>
      </c>
      <c r="E2731" s="16" t="str">
        <f>IF(Data!F2045="failed",Data!N2045,"")</f>
        <v/>
      </c>
    </row>
    <row r="2732" spans="1:5" x14ac:dyDescent="0.25">
      <c r="A2732" s="16" t="str">
        <f>IF(Data!F1006="successful",Data!A1006,"")</f>
        <v/>
      </c>
      <c r="B2732" s="16" t="str">
        <f>IF(Data!F1006="successful",Data!N1006,"")</f>
        <v/>
      </c>
      <c r="D2732" s="16" t="str">
        <f>IF(Data!F2046="failed",Data!A2046,"")</f>
        <v/>
      </c>
      <c r="E2732" s="16" t="str">
        <f>IF(Data!F2046="failed",Data!N2046,"")</f>
        <v/>
      </c>
    </row>
    <row r="2733" spans="1:5" x14ac:dyDescent="0.25">
      <c r="A2733" s="16" t="str">
        <f>IF(Data!F1007="successful",Data!A1007,"")</f>
        <v/>
      </c>
      <c r="B2733" s="16" t="str">
        <f>IF(Data!F1007="successful",Data!N1007,"")</f>
        <v/>
      </c>
      <c r="D2733" s="16" t="str">
        <f>IF(Data!F2047="failed",Data!A2047,"")</f>
        <v/>
      </c>
      <c r="E2733" s="16" t="str">
        <f>IF(Data!F2047="failed",Data!N2047,"")</f>
        <v/>
      </c>
    </row>
    <row r="2734" spans="1:5" x14ac:dyDescent="0.25">
      <c r="A2734" s="16" t="str">
        <f>IF(Data!F1008="successful",Data!A1008,"")</f>
        <v/>
      </c>
      <c r="B2734" s="16" t="str">
        <f>IF(Data!F1008="successful",Data!N1008,"")</f>
        <v/>
      </c>
      <c r="D2734" s="16" t="str">
        <f>IF(Data!F2048="failed",Data!A2048,"")</f>
        <v/>
      </c>
      <c r="E2734" s="16" t="str">
        <f>IF(Data!F2048="failed",Data!N2048,"")</f>
        <v/>
      </c>
    </row>
    <row r="2735" spans="1:5" x14ac:dyDescent="0.25">
      <c r="A2735" s="16" t="str">
        <f>IF(Data!F1009="successful",Data!A1009,"")</f>
        <v/>
      </c>
      <c r="B2735" s="16" t="str">
        <f>IF(Data!F1009="successful",Data!N1009,"")</f>
        <v/>
      </c>
      <c r="D2735" s="16" t="str">
        <f>IF(Data!F2049="failed",Data!A2049,"")</f>
        <v/>
      </c>
      <c r="E2735" s="16" t="str">
        <f>IF(Data!F2049="failed",Data!N2049,"")</f>
        <v/>
      </c>
    </row>
    <row r="2736" spans="1:5" x14ac:dyDescent="0.25">
      <c r="A2736" s="16" t="str">
        <f>IF(Data!F1010="successful",Data!A1010,"")</f>
        <v/>
      </c>
      <c r="B2736" s="16" t="str">
        <f>IF(Data!F1010="successful",Data!N1010,"")</f>
        <v/>
      </c>
      <c r="D2736" s="16" t="str">
        <f>IF(Data!F2050="failed",Data!A2050,"")</f>
        <v/>
      </c>
      <c r="E2736" s="16" t="str">
        <f>IF(Data!F2050="failed",Data!N2050,"")</f>
        <v/>
      </c>
    </row>
    <row r="2737" spans="1:5" x14ac:dyDescent="0.25">
      <c r="A2737" s="16" t="str">
        <f>IF(Data!F1011="successful",Data!A1011,"")</f>
        <v/>
      </c>
      <c r="B2737" s="16" t="str">
        <f>IF(Data!F1011="successful",Data!N1011,"")</f>
        <v/>
      </c>
      <c r="D2737" s="16" t="str">
        <f>IF(Data!F2051="failed",Data!A2051,"")</f>
        <v/>
      </c>
      <c r="E2737" s="16" t="str">
        <f>IF(Data!F2051="failed",Data!N2051,"")</f>
        <v/>
      </c>
    </row>
    <row r="2738" spans="1:5" x14ac:dyDescent="0.25">
      <c r="A2738" s="16" t="str">
        <f>IF(Data!F1012="successful",Data!A1012,"")</f>
        <v/>
      </c>
      <c r="B2738" s="16" t="str">
        <f>IF(Data!F1012="successful",Data!N1012,"")</f>
        <v/>
      </c>
      <c r="D2738" s="16" t="str">
        <f>IF(Data!F2052="failed",Data!A2052,"")</f>
        <v/>
      </c>
      <c r="E2738" s="16" t="str">
        <f>IF(Data!F2052="failed",Data!N2052,"")</f>
        <v/>
      </c>
    </row>
    <row r="2739" spans="1:5" x14ac:dyDescent="0.25">
      <c r="A2739" s="16" t="str">
        <f>IF(Data!F1013="successful",Data!A1013,"")</f>
        <v/>
      </c>
      <c r="B2739" s="16" t="str">
        <f>IF(Data!F1013="successful",Data!N1013,"")</f>
        <v/>
      </c>
      <c r="D2739" s="16" t="str">
        <f>IF(Data!F2053="failed",Data!A2053,"")</f>
        <v/>
      </c>
      <c r="E2739" s="16" t="str">
        <f>IF(Data!F2053="failed",Data!N2053,"")</f>
        <v/>
      </c>
    </row>
    <row r="2740" spans="1:5" x14ac:dyDescent="0.25">
      <c r="A2740" s="16" t="str">
        <f>IF(Data!F1014="successful",Data!A1014,"")</f>
        <v/>
      </c>
      <c r="B2740" s="16" t="str">
        <f>IF(Data!F1014="successful",Data!N1014,"")</f>
        <v/>
      </c>
      <c r="D2740" s="16" t="str">
        <f>IF(Data!F2054="failed",Data!A2054,"")</f>
        <v/>
      </c>
      <c r="E2740" s="16" t="str">
        <f>IF(Data!F2054="failed",Data!N2054,"")</f>
        <v/>
      </c>
    </row>
    <row r="2741" spans="1:5" x14ac:dyDescent="0.25">
      <c r="A2741" s="16" t="str">
        <f>IF(Data!F1015="successful",Data!A1015,"")</f>
        <v/>
      </c>
      <c r="B2741" s="16" t="str">
        <f>IF(Data!F1015="successful",Data!N1015,"")</f>
        <v/>
      </c>
      <c r="D2741" s="16" t="str">
        <f>IF(Data!F2055="failed",Data!A2055,"")</f>
        <v/>
      </c>
      <c r="E2741" s="16" t="str">
        <f>IF(Data!F2055="failed",Data!N2055,"")</f>
        <v/>
      </c>
    </row>
    <row r="2742" spans="1:5" x14ac:dyDescent="0.25">
      <c r="A2742" s="16" t="str">
        <f>IF(Data!F1016="successful",Data!A1016,"")</f>
        <v/>
      </c>
      <c r="B2742" s="16" t="str">
        <f>IF(Data!F1016="successful",Data!N1016,"")</f>
        <v/>
      </c>
      <c r="D2742" s="16" t="str">
        <f>IF(Data!F2056="failed",Data!A2056,"")</f>
        <v/>
      </c>
      <c r="E2742" s="16" t="str">
        <f>IF(Data!F2056="failed",Data!N2056,"")</f>
        <v/>
      </c>
    </row>
    <row r="2743" spans="1:5" x14ac:dyDescent="0.25">
      <c r="A2743" s="16" t="str">
        <f>IF(Data!F1017="successful",Data!A1017,"")</f>
        <v/>
      </c>
      <c r="B2743" s="16" t="str">
        <f>IF(Data!F1017="successful",Data!N1017,"")</f>
        <v/>
      </c>
      <c r="D2743" s="16" t="str">
        <f>IF(Data!F2057="failed",Data!A2057,"")</f>
        <v/>
      </c>
      <c r="E2743" s="16" t="str">
        <f>IF(Data!F2057="failed",Data!N2057,"")</f>
        <v/>
      </c>
    </row>
    <row r="2744" spans="1:5" x14ac:dyDescent="0.25">
      <c r="A2744" s="16" t="str">
        <f>IF(Data!F1018="successful",Data!A1018,"")</f>
        <v/>
      </c>
      <c r="B2744" s="16" t="str">
        <f>IF(Data!F1018="successful",Data!N1018,"")</f>
        <v/>
      </c>
      <c r="D2744" s="16" t="str">
        <f>IF(Data!F2058="failed",Data!A2058,"")</f>
        <v/>
      </c>
      <c r="E2744" s="16" t="str">
        <f>IF(Data!F2058="failed",Data!N2058,"")</f>
        <v/>
      </c>
    </row>
    <row r="2745" spans="1:5" x14ac:dyDescent="0.25">
      <c r="A2745" s="16" t="str">
        <f>IF(Data!F1019="successful",Data!A1019,"")</f>
        <v/>
      </c>
      <c r="B2745" s="16" t="str">
        <f>IF(Data!F1019="successful",Data!N1019,"")</f>
        <v/>
      </c>
      <c r="D2745" s="16" t="str">
        <f>IF(Data!F2059="failed",Data!A2059,"")</f>
        <v/>
      </c>
      <c r="E2745" s="16" t="str">
        <f>IF(Data!F2059="failed",Data!N2059,"")</f>
        <v/>
      </c>
    </row>
    <row r="2746" spans="1:5" x14ac:dyDescent="0.25">
      <c r="A2746" s="16" t="str">
        <f>IF(Data!F1020="successful",Data!A1020,"")</f>
        <v/>
      </c>
      <c r="B2746" s="16" t="str">
        <f>IF(Data!F1020="successful",Data!N1020,"")</f>
        <v/>
      </c>
      <c r="D2746" s="16" t="str">
        <f>IF(Data!F2060="failed",Data!A2060,"")</f>
        <v/>
      </c>
      <c r="E2746" s="16" t="str">
        <f>IF(Data!F2060="failed",Data!N2060,"")</f>
        <v/>
      </c>
    </row>
    <row r="2747" spans="1:5" x14ac:dyDescent="0.25">
      <c r="A2747" s="16" t="str">
        <f>IF(Data!F1021="successful",Data!A1021,"")</f>
        <v/>
      </c>
      <c r="B2747" s="16" t="str">
        <f>IF(Data!F1021="successful",Data!N1021,"")</f>
        <v/>
      </c>
      <c r="D2747" s="16" t="str">
        <f>IF(Data!F2061="failed",Data!A2061,"")</f>
        <v/>
      </c>
      <c r="E2747" s="16" t="str">
        <f>IF(Data!F2061="failed",Data!N2061,"")</f>
        <v/>
      </c>
    </row>
    <row r="2748" spans="1:5" x14ac:dyDescent="0.25">
      <c r="A2748" s="16" t="str">
        <f>IF(Data!F1042="successful",Data!A1042,"")</f>
        <v/>
      </c>
      <c r="B2748" s="16" t="str">
        <f>IF(Data!F1042="successful",Data!N1042,"")</f>
        <v/>
      </c>
      <c r="D2748" s="16" t="str">
        <f>IF(Data!F2062="failed",Data!A2062,"")</f>
        <v/>
      </c>
      <c r="E2748" s="16" t="str">
        <f>IF(Data!F2062="failed",Data!N2062,"")</f>
        <v/>
      </c>
    </row>
    <row r="2749" spans="1:5" x14ac:dyDescent="0.25">
      <c r="A2749" s="16" t="str">
        <f>IF(Data!F1043="successful",Data!A1043,"")</f>
        <v/>
      </c>
      <c r="B2749" s="16" t="str">
        <f>IF(Data!F1043="successful",Data!N1043,"")</f>
        <v/>
      </c>
      <c r="D2749" s="16" t="str">
        <f>IF(Data!F2063="failed",Data!A2063,"")</f>
        <v/>
      </c>
      <c r="E2749" s="16" t="str">
        <f>IF(Data!F2063="failed",Data!N2063,"")</f>
        <v/>
      </c>
    </row>
    <row r="2750" spans="1:5" x14ac:dyDescent="0.25">
      <c r="A2750" s="16" t="str">
        <f>IF(Data!F1044="successful",Data!A1044,"")</f>
        <v/>
      </c>
      <c r="B2750" s="16" t="str">
        <f>IF(Data!F1044="successful",Data!N1044,"")</f>
        <v/>
      </c>
      <c r="D2750" s="16" t="str">
        <f>IF(Data!F2064="failed",Data!A2064,"")</f>
        <v/>
      </c>
      <c r="E2750" s="16" t="str">
        <f>IF(Data!F2064="failed",Data!N2064,"")</f>
        <v/>
      </c>
    </row>
    <row r="2751" spans="1:5" x14ac:dyDescent="0.25">
      <c r="A2751" s="16" t="str">
        <f>IF(Data!F1045="successful",Data!A1045,"")</f>
        <v/>
      </c>
      <c r="B2751" s="16" t="str">
        <f>IF(Data!F1045="successful",Data!N1045,"")</f>
        <v/>
      </c>
      <c r="D2751" s="16" t="str">
        <f>IF(Data!F2065="failed",Data!A2065,"")</f>
        <v/>
      </c>
      <c r="E2751" s="16" t="str">
        <f>IF(Data!F2065="failed",Data!N2065,"")</f>
        <v/>
      </c>
    </row>
    <row r="2752" spans="1:5" x14ac:dyDescent="0.25">
      <c r="A2752" s="16" t="str">
        <f>IF(Data!F1046="successful",Data!A1046,"")</f>
        <v/>
      </c>
      <c r="B2752" s="16" t="str">
        <f>IF(Data!F1046="successful",Data!N1046,"")</f>
        <v/>
      </c>
      <c r="D2752" s="16" t="str">
        <f>IF(Data!F2066="failed",Data!A2066,"")</f>
        <v/>
      </c>
      <c r="E2752" s="16" t="str">
        <f>IF(Data!F2066="failed",Data!N2066,"")</f>
        <v/>
      </c>
    </row>
    <row r="2753" spans="1:5" x14ac:dyDescent="0.25">
      <c r="A2753" s="16" t="str">
        <f>IF(Data!F1047="successful",Data!A1047,"")</f>
        <v/>
      </c>
      <c r="B2753" s="16" t="str">
        <f>IF(Data!F1047="successful",Data!N1047,"")</f>
        <v/>
      </c>
      <c r="D2753" s="16" t="str">
        <f>IF(Data!F2067="failed",Data!A2067,"")</f>
        <v/>
      </c>
      <c r="E2753" s="16" t="str">
        <f>IF(Data!F2067="failed",Data!N2067,"")</f>
        <v/>
      </c>
    </row>
    <row r="2754" spans="1:5" x14ac:dyDescent="0.25">
      <c r="A2754" s="16" t="str">
        <f>IF(Data!F1048="successful",Data!A1048,"")</f>
        <v/>
      </c>
      <c r="B2754" s="16" t="str">
        <f>IF(Data!F1048="successful",Data!N1048,"")</f>
        <v/>
      </c>
      <c r="D2754" s="16" t="str">
        <f>IF(Data!F2068="failed",Data!A2068,"")</f>
        <v/>
      </c>
      <c r="E2754" s="16" t="str">
        <f>IF(Data!F2068="failed",Data!N2068,"")</f>
        <v/>
      </c>
    </row>
    <row r="2755" spans="1:5" x14ac:dyDescent="0.25">
      <c r="A2755" s="16" t="str">
        <f>IF(Data!F1049="successful",Data!A1049,"")</f>
        <v/>
      </c>
      <c r="B2755" s="16" t="str">
        <f>IF(Data!F1049="successful",Data!N1049,"")</f>
        <v/>
      </c>
      <c r="D2755" s="16" t="str">
        <f>IF(Data!F2069="failed",Data!A2069,"")</f>
        <v/>
      </c>
      <c r="E2755" s="16" t="str">
        <f>IF(Data!F2069="failed",Data!N2069,"")</f>
        <v/>
      </c>
    </row>
    <row r="2756" spans="1:5" x14ac:dyDescent="0.25">
      <c r="A2756" s="16" t="str">
        <f>IF(Data!F1050="successful",Data!A1050,"")</f>
        <v/>
      </c>
      <c r="B2756" s="16" t="str">
        <f>IF(Data!F1050="successful",Data!N1050,"")</f>
        <v/>
      </c>
      <c r="D2756" s="16" t="str">
        <f>IF(Data!F2070="failed",Data!A2070,"")</f>
        <v/>
      </c>
      <c r="E2756" s="16" t="str">
        <f>IF(Data!F2070="failed",Data!N2070,"")</f>
        <v/>
      </c>
    </row>
    <row r="2757" spans="1:5" x14ac:dyDescent="0.25">
      <c r="A2757" s="16" t="str">
        <f>IF(Data!F1051="successful",Data!A1051,"")</f>
        <v/>
      </c>
      <c r="B2757" s="16" t="str">
        <f>IF(Data!F1051="successful",Data!N1051,"")</f>
        <v/>
      </c>
      <c r="D2757" s="16" t="str">
        <f>IF(Data!F2071="failed",Data!A2071,"")</f>
        <v/>
      </c>
      <c r="E2757" s="16" t="str">
        <f>IF(Data!F2071="failed",Data!N2071,"")</f>
        <v/>
      </c>
    </row>
    <row r="2758" spans="1:5" x14ac:dyDescent="0.25">
      <c r="A2758" s="16" t="str">
        <f>IF(Data!F1052="successful",Data!A1052,"")</f>
        <v/>
      </c>
      <c r="B2758" s="16" t="str">
        <f>IF(Data!F1052="successful",Data!N1052,"")</f>
        <v/>
      </c>
      <c r="D2758" s="16" t="str">
        <f>IF(Data!F2072="failed",Data!A2072,"")</f>
        <v/>
      </c>
      <c r="E2758" s="16" t="str">
        <f>IF(Data!F2072="failed",Data!N2072,"")</f>
        <v/>
      </c>
    </row>
    <row r="2759" spans="1:5" x14ac:dyDescent="0.25">
      <c r="A2759" s="16" t="str">
        <f>IF(Data!F1053="successful",Data!A1053,"")</f>
        <v/>
      </c>
      <c r="B2759" s="16" t="str">
        <f>IF(Data!F1053="successful",Data!N1053,"")</f>
        <v/>
      </c>
      <c r="D2759" s="16" t="str">
        <f>IF(Data!F2073="failed",Data!A2073,"")</f>
        <v/>
      </c>
      <c r="E2759" s="16" t="str">
        <f>IF(Data!F2073="failed",Data!N2073,"")</f>
        <v/>
      </c>
    </row>
    <row r="2760" spans="1:5" x14ac:dyDescent="0.25">
      <c r="A2760" s="16" t="str">
        <f>IF(Data!F1054="successful",Data!A1054,"")</f>
        <v/>
      </c>
      <c r="B2760" s="16" t="str">
        <f>IF(Data!F1054="successful",Data!N1054,"")</f>
        <v/>
      </c>
      <c r="D2760" s="16" t="str">
        <f>IF(Data!F2074="failed",Data!A2074,"")</f>
        <v/>
      </c>
      <c r="E2760" s="16" t="str">
        <f>IF(Data!F2074="failed",Data!N2074,"")</f>
        <v/>
      </c>
    </row>
    <row r="2761" spans="1:5" x14ac:dyDescent="0.25">
      <c r="A2761" s="16" t="str">
        <f>IF(Data!F1055="successful",Data!A1055,"")</f>
        <v/>
      </c>
      <c r="B2761" s="16" t="str">
        <f>IF(Data!F1055="successful",Data!N1055,"")</f>
        <v/>
      </c>
      <c r="D2761" s="16" t="str">
        <f>IF(Data!F2075="failed",Data!A2075,"")</f>
        <v/>
      </c>
      <c r="E2761" s="16" t="str">
        <f>IF(Data!F2075="failed",Data!N2075,"")</f>
        <v/>
      </c>
    </row>
    <row r="2762" spans="1:5" x14ac:dyDescent="0.25">
      <c r="A2762" s="16" t="str">
        <f>IF(Data!F1056="successful",Data!A1056,"")</f>
        <v/>
      </c>
      <c r="B2762" s="16" t="str">
        <f>IF(Data!F1056="successful",Data!N1056,"")</f>
        <v/>
      </c>
      <c r="D2762" s="16" t="str">
        <f>IF(Data!F2076="failed",Data!A2076,"")</f>
        <v/>
      </c>
      <c r="E2762" s="16" t="str">
        <f>IF(Data!F2076="failed",Data!N2076,"")</f>
        <v/>
      </c>
    </row>
    <row r="2763" spans="1:5" x14ac:dyDescent="0.25">
      <c r="A2763" s="16" t="str">
        <f>IF(Data!F1057="successful",Data!A1057,"")</f>
        <v/>
      </c>
      <c r="B2763" s="16" t="str">
        <f>IF(Data!F1057="successful",Data!N1057,"")</f>
        <v/>
      </c>
      <c r="D2763" s="16" t="str">
        <f>IF(Data!F2077="failed",Data!A2077,"")</f>
        <v/>
      </c>
      <c r="E2763" s="16" t="str">
        <f>IF(Data!F2077="failed",Data!N2077,"")</f>
        <v/>
      </c>
    </row>
    <row r="2764" spans="1:5" x14ac:dyDescent="0.25">
      <c r="A2764" s="16" t="str">
        <f>IF(Data!F1058="successful",Data!A1058,"")</f>
        <v/>
      </c>
      <c r="B2764" s="16" t="str">
        <f>IF(Data!F1058="successful",Data!N1058,"")</f>
        <v/>
      </c>
      <c r="D2764" s="16" t="str">
        <f>IF(Data!F2078="failed",Data!A2078,"")</f>
        <v/>
      </c>
      <c r="E2764" s="16" t="str">
        <f>IF(Data!F2078="failed",Data!N2078,"")</f>
        <v/>
      </c>
    </row>
    <row r="2765" spans="1:5" x14ac:dyDescent="0.25">
      <c r="A2765" s="16" t="str">
        <f>IF(Data!F1059="successful",Data!A1059,"")</f>
        <v/>
      </c>
      <c r="B2765" s="16" t="str">
        <f>IF(Data!F1059="successful",Data!N1059,"")</f>
        <v/>
      </c>
      <c r="D2765" s="16" t="str">
        <f>IF(Data!F2079="failed",Data!A2079,"")</f>
        <v/>
      </c>
      <c r="E2765" s="16" t="str">
        <f>IF(Data!F2079="failed",Data!N2079,"")</f>
        <v/>
      </c>
    </row>
    <row r="2766" spans="1:5" x14ac:dyDescent="0.25">
      <c r="A2766" s="16" t="str">
        <f>IF(Data!F1060="successful",Data!A1060,"")</f>
        <v/>
      </c>
      <c r="B2766" s="16" t="str">
        <f>IF(Data!F1060="successful",Data!N1060,"")</f>
        <v/>
      </c>
      <c r="D2766" s="16" t="str">
        <f>IF(Data!F2080="failed",Data!A2080,"")</f>
        <v/>
      </c>
      <c r="E2766" s="16" t="str">
        <f>IF(Data!F2080="failed",Data!N2080,"")</f>
        <v/>
      </c>
    </row>
    <row r="2767" spans="1:5" x14ac:dyDescent="0.25">
      <c r="A2767" s="16" t="str">
        <f>IF(Data!F1061="successful",Data!A1061,"")</f>
        <v/>
      </c>
      <c r="B2767" s="16" t="str">
        <f>IF(Data!F1061="successful",Data!N1061,"")</f>
        <v/>
      </c>
      <c r="D2767" s="16" t="str">
        <f>IF(Data!F2081="failed",Data!A2081,"")</f>
        <v/>
      </c>
      <c r="E2767" s="16" t="str">
        <f>IF(Data!F2081="failed",Data!N2081,"")</f>
        <v/>
      </c>
    </row>
    <row r="2768" spans="1:5" x14ac:dyDescent="0.25">
      <c r="A2768" s="16" t="str">
        <f>IF(Data!F1062="successful",Data!A1062,"")</f>
        <v/>
      </c>
      <c r="B2768" s="16" t="str">
        <f>IF(Data!F1062="successful",Data!N1062,"")</f>
        <v/>
      </c>
      <c r="D2768" s="16" t="str">
        <f>IF(Data!F2082="failed",Data!A2082,"")</f>
        <v/>
      </c>
      <c r="E2768" s="16" t="str">
        <f>IF(Data!F2082="failed",Data!N2082,"")</f>
        <v/>
      </c>
    </row>
    <row r="2769" spans="1:5" x14ac:dyDescent="0.25">
      <c r="A2769" s="16" t="str">
        <f>IF(Data!F1063="successful",Data!A1063,"")</f>
        <v/>
      </c>
      <c r="B2769" s="16" t="str">
        <f>IF(Data!F1063="successful",Data!N1063,"")</f>
        <v/>
      </c>
      <c r="D2769" s="16" t="str">
        <f>IF(Data!F2083="failed",Data!A2083,"")</f>
        <v/>
      </c>
      <c r="E2769" s="16" t="str">
        <f>IF(Data!F2083="failed",Data!N2083,"")</f>
        <v/>
      </c>
    </row>
    <row r="2770" spans="1:5" x14ac:dyDescent="0.25">
      <c r="A2770" s="16" t="str">
        <f>IF(Data!F1064="successful",Data!A1064,"")</f>
        <v/>
      </c>
      <c r="B2770" s="16" t="str">
        <f>IF(Data!F1064="successful",Data!N1064,"")</f>
        <v/>
      </c>
      <c r="D2770" s="16" t="str">
        <f>IF(Data!F2084="failed",Data!A2084,"")</f>
        <v/>
      </c>
      <c r="E2770" s="16" t="str">
        <f>IF(Data!F2084="failed",Data!N2084,"")</f>
        <v/>
      </c>
    </row>
    <row r="2771" spans="1:5" x14ac:dyDescent="0.25">
      <c r="A2771" s="16" t="str">
        <f>IF(Data!F1065="successful",Data!A1065,"")</f>
        <v/>
      </c>
      <c r="B2771" s="16" t="str">
        <f>IF(Data!F1065="successful",Data!N1065,"")</f>
        <v/>
      </c>
      <c r="D2771" s="16" t="str">
        <f>IF(Data!F2085="failed",Data!A2085,"")</f>
        <v/>
      </c>
      <c r="E2771" s="16" t="str">
        <f>IF(Data!F2085="failed",Data!N2085,"")</f>
        <v/>
      </c>
    </row>
    <row r="2772" spans="1:5" x14ac:dyDescent="0.25">
      <c r="A2772" s="16" t="str">
        <f>IF(Data!F1066="successful",Data!A1066,"")</f>
        <v/>
      </c>
      <c r="B2772" s="16" t="str">
        <f>IF(Data!F1066="successful",Data!N1066,"")</f>
        <v/>
      </c>
      <c r="D2772" s="16" t="str">
        <f>IF(Data!F2086="failed",Data!A2086,"")</f>
        <v/>
      </c>
      <c r="E2772" s="16" t="str">
        <f>IF(Data!F2086="failed",Data!N2086,"")</f>
        <v/>
      </c>
    </row>
    <row r="2773" spans="1:5" x14ac:dyDescent="0.25">
      <c r="A2773" s="16" t="str">
        <f>IF(Data!F1067="successful",Data!A1067,"")</f>
        <v/>
      </c>
      <c r="B2773" s="16" t="str">
        <f>IF(Data!F1067="successful",Data!N1067,"")</f>
        <v/>
      </c>
      <c r="D2773" s="16" t="str">
        <f>IF(Data!F2087="failed",Data!A2087,"")</f>
        <v/>
      </c>
      <c r="E2773" s="16" t="str">
        <f>IF(Data!F2087="failed",Data!N2087,"")</f>
        <v/>
      </c>
    </row>
    <row r="2774" spans="1:5" x14ac:dyDescent="0.25">
      <c r="A2774" s="16" t="str">
        <f>IF(Data!F1068="successful",Data!A1068,"")</f>
        <v/>
      </c>
      <c r="B2774" s="16" t="str">
        <f>IF(Data!F1068="successful",Data!N1068,"")</f>
        <v/>
      </c>
      <c r="D2774" s="16" t="str">
        <f>IF(Data!F2088="failed",Data!A2088,"")</f>
        <v/>
      </c>
      <c r="E2774" s="16" t="str">
        <f>IF(Data!F2088="failed",Data!N2088,"")</f>
        <v/>
      </c>
    </row>
    <row r="2775" spans="1:5" x14ac:dyDescent="0.25">
      <c r="A2775" s="16" t="str">
        <f>IF(Data!F1069="successful",Data!A1069,"")</f>
        <v/>
      </c>
      <c r="B2775" s="16" t="str">
        <f>IF(Data!F1069="successful",Data!N1069,"")</f>
        <v/>
      </c>
      <c r="D2775" s="16" t="str">
        <f>IF(Data!F2089="failed",Data!A2089,"")</f>
        <v/>
      </c>
      <c r="E2775" s="16" t="str">
        <f>IF(Data!F2089="failed",Data!N2089,"")</f>
        <v/>
      </c>
    </row>
    <row r="2776" spans="1:5" x14ac:dyDescent="0.25">
      <c r="A2776" s="16" t="str">
        <f>IF(Data!F1070="successful",Data!A1070,"")</f>
        <v/>
      </c>
      <c r="B2776" s="16" t="str">
        <f>IF(Data!F1070="successful",Data!N1070,"")</f>
        <v/>
      </c>
      <c r="D2776" s="16" t="str">
        <f>IF(Data!F2090="failed",Data!A2090,"")</f>
        <v/>
      </c>
      <c r="E2776" s="16" t="str">
        <f>IF(Data!F2090="failed",Data!N2090,"")</f>
        <v/>
      </c>
    </row>
    <row r="2777" spans="1:5" x14ac:dyDescent="0.25">
      <c r="A2777" s="16" t="str">
        <f>IF(Data!F1071="successful",Data!A1071,"")</f>
        <v/>
      </c>
      <c r="B2777" s="16" t="str">
        <f>IF(Data!F1071="successful",Data!N1071,"")</f>
        <v/>
      </c>
      <c r="D2777" s="16" t="str">
        <f>IF(Data!F2091="failed",Data!A2091,"")</f>
        <v/>
      </c>
      <c r="E2777" s="16" t="str">
        <f>IF(Data!F2091="failed",Data!N2091,"")</f>
        <v/>
      </c>
    </row>
    <row r="2778" spans="1:5" x14ac:dyDescent="0.25">
      <c r="A2778" s="16" t="str">
        <f>IF(Data!F1072="successful",Data!A1072,"")</f>
        <v/>
      </c>
      <c r="B2778" s="16" t="str">
        <f>IF(Data!F1072="successful",Data!N1072,"")</f>
        <v/>
      </c>
      <c r="D2778" s="16" t="str">
        <f>IF(Data!F2092="failed",Data!A2092,"")</f>
        <v/>
      </c>
      <c r="E2778" s="16" t="str">
        <f>IF(Data!F2092="failed",Data!N2092,"")</f>
        <v/>
      </c>
    </row>
    <row r="2779" spans="1:5" x14ac:dyDescent="0.25">
      <c r="A2779" s="16" t="str">
        <f>IF(Data!F1073="successful",Data!A1073,"")</f>
        <v/>
      </c>
      <c r="B2779" s="16" t="str">
        <f>IF(Data!F1073="successful",Data!N1073,"")</f>
        <v/>
      </c>
      <c r="D2779" s="16" t="str">
        <f>IF(Data!F2093="failed",Data!A2093,"")</f>
        <v/>
      </c>
      <c r="E2779" s="16" t="str">
        <f>IF(Data!F2093="failed",Data!N2093,"")</f>
        <v/>
      </c>
    </row>
    <row r="2780" spans="1:5" x14ac:dyDescent="0.25">
      <c r="A2780" s="16" t="str">
        <f>IF(Data!F1074="successful",Data!A1074,"")</f>
        <v/>
      </c>
      <c r="B2780" s="16" t="str">
        <f>IF(Data!F1074="successful",Data!N1074,"")</f>
        <v/>
      </c>
      <c r="D2780" s="16" t="str">
        <f>IF(Data!F2094="failed",Data!A2094,"")</f>
        <v/>
      </c>
      <c r="E2780" s="16" t="str">
        <f>IF(Data!F2094="failed",Data!N2094,"")</f>
        <v/>
      </c>
    </row>
    <row r="2781" spans="1:5" x14ac:dyDescent="0.25">
      <c r="A2781" s="16" t="str">
        <f>IF(Data!F1075="successful",Data!A1075,"")</f>
        <v/>
      </c>
      <c r="B2781" s="16" t="str">
        <f>IF(Data!F1075="successful",Data!N1075,"")</f>
        <v/>
      </c>
      <c r="D2781" s="16" t="str">
        <f>IF(Data!F2095="failed",Data!A2095,"")</f>
        <v/>
      </c>
      <c r="E2781" s="16" t="str">
        <f>IF(Data!F2095="failed",Data!N2095,"")</f>
        <v/>
      </c>
    </row>
    <row r="2782" spans="1:5" x14ac:dyDescent="0.25">
      <c r="A2782" s="16" t="str">
        <f>IF(Data!F1076="successful",Data!A1076,"")</f>
        <v/>
      </c>
      <c r="B2782" s="16" t="str">
        <f>IF(Data!F1076="successful",Data!N1076,"")</f>
        <v/>
      </c>
      <c r="D2782" s="16" t="str">
        <f>IF(Data!F2096="failed",Data!A2096,"")</f>
        <v/>
      </c>
      <c r="E2782" s="16" t="str">
        <f>IF(Data!F2096="failed",Data!N2096,"")</f>
        <v/>
      </c>
    </row>
    <row r="2783" spans="1:5" x14ac:dyDescent="0.25">
      <c r="A2783" s="16" t="str">
        <f>IF(Data!F1077="successful",Data!A1077,"")</f>
        <v/>
      </c>
      <c r="B2783" s="16" t="str">
        <f>IF(Data!F1077="successful",Data!N1077,"")</f>
        <v/>
      </c>
      <c r="D2783" s="16" t="str">
        <f>IF(Data!F2097="failed",Data!A2097,"")</f>
        <v/>
      </c>
      <c r="E2783" s="16" t="str">
        <f>IF(Data!F2097="failed",Data!N2097,"")</f>
        <v/>
      </c>
    </row>
    <row r="2784" spans="1:5" x14ac:dyDescent="0.25">
      <c r="A2784" s="16" t="str">
        <f>IF(Data!F1078="successful",Data!A1078,"")</f>
        <v/>
      </c>
      <c r="B2784" s="16" t="str">
        <f>IF(Data!F1078="successful",Data!N1078,"")</f>
        <v/>
      </c>
      <c r="D2784" s="16" t="str">
        <f>IF(Data!F2098="failed",Data!A2098,"")</f>
        <v/>
      </c>
      <c r="E2784" s="16" t="str">
        <f>IF(Data!F2098="failed",Data!N2098,"")</f>
        <v/>
      </c>
    </row>
    <row r="2785" spans="1:5" x14ac:dyDescent="0.25">
      <c r="A2785" s="16" t="str">
        <f>IF(Data!F1079="successful",Data!A1079,"")</f>
        <v/>
      </c>
      <c r="B2785" s="16" t="str">
        <f>IF(Data!F1079="successful",Data!N1079,"")</f>
        <v/>
      </c>
      <c r="D2785" s="16" t="str">
        <f>IF(Data!F2099="failed",Data!A2099,"")</f>
        <v/>
      </c>
      <c r="E2785" s="16" t="str">
        <f>IF(Data!F2099="failed",Data!N2099,"")</f>
        <v/>
      </c>
    </row>
    <row r="2786" spans="1:5" x14ac:dyDescent="0.25">
      <c r="A2786" s="16" t="str">
        <f>IF(Data!F1080="successful",Data!A1080,"")</f>
        <v/>
      </c>
      <c r="B2786" s="16" t="str">
        <f>IF(Data!F1080="successful",Data!N1080,"")</f>
        <v/>
      </c>
      <c r="D2786" s="16" t="str">
        <f>IF(Data!F2100="failed",Data!A2100,"")</f>
        <v/>
      </c>
      <c r="E2786" s="16" t="str">
        <f>IF(Data!F2100="failed",Data!N2100,"")</f>
        <v/>
      </c>
    </row>
    <row r="2787" spans="1:5" x14ac:dyDescent="0.25">
      <c r="A2787" s="16" t="str">
        <f>IF(Data!F1081="successful",Data!A1081,"")</f>
        <v/>
      </c>
      <c r="B2787" s="16" t="str">
        <f>IF(Data!F1081="successful",Data!N1081,"")</f>
        <v/>
      </c>
      <c r="D2787" s="16" t="str">
        <f>IF(Data!F2101="failed",Data!A2101,"")</f>
        <v/>
      </c>
      <c r="E2787" s="16" t="str">
        <f>IF(Data!F2101="failed",Data!N2101,"")</f>
        <v/>
      </c>
    </row>
    <row r="2788" spans="1:5" x14ac:dyDescent="0.25">
      <c r="A2788" s="16" t="str">
        <f>IF(Data!F1082="successful",Data!A1082,"")</f>
        <v/>
      </c>
      <c r="B2788" s="16" t="str">
        <f>IF(Data!F1082="successful",Data!N1082,"")</f>
        <v/>
      </c>
      <c r="D2788" s="16" t="str">
        <f>IF(Data!F2102="failed",Data!A2102,"")</f>
        <v/>
      </c>
      <c r="E2788" s="16" t="str">
        <f>IF(Data!F2102="failed",Data!N2102,"")</f>
        <v/>
      </c>
    </row>
    <row r="2789" spans="1:5" x14ac:dyDescent="0.25">
      <c r="A2789" s="16" t="str">
        <f>IF(Data!F1083="successful",Data!A1083,"")</f>
        <v/>
      </c>
      <c r="B2789" s="16" t="str">
        <f>IF(Data!F1083="successful",Data!N1083,"")</f>
        <v/>
      </c>
      <c r="D2789" s="16" t="str">
        <f>IF(Data!F2103="failed",Data!A2103,"")</f>
        <v/>
      </c>
      <c r="E2789" s="16" t="str">
        <f>IF(Data!F2103="failed",Data!N2103,"")</f>
        <v/>
      </c>
    </row>
    <row r="2790" spans="1:5" x14ac:dyDescent="0.25">
      <c r="A2790" s="16" t="str">
        <f>IF(Data!F1084="successful",Data!A1084,"")</f>
        <v/>
      </c>
      <c r="B2790" s="16" t="str">
        <f>IF(Data!F1084="successful",Data!N1084,"")</f>
        <v/>
      </c>
      <c r="D2790" s="16" t="str">
        <f>IF(Data!F2104="failed",Data!A2104,"")</f>
        <v/>
      </c>
      <c r="E2790" s="16" t="str">
        <f>IF(Data!F2104="failed",Data!N2104,"")</f>
        <v/>
      </c>
    </row>
    <row r="2791" spans="1:5" x14ac:dyDescent="0.25">
      <c r="A2791" s="16" t="str">
        <f>IF(Data!F1085="successful",Data!A1085,"")</f>
        <v/>
      </c>
      <c r="B2791" s="16" t="str">
        <f>IF(Data!F1085="successful",Data!N1085,"")</f>
        <v/>
      </c>
      <c r="D2791" s="16" t="str">
        <f>IF(Data!F2105="failed",Data!A2105,"")</f>
        <v/>
      </c>
      <c r="E2791" s="16" t="str">
        <f>IF(Data!F2105="failed",Data!N2105,"")</f>
        <v/>
      </c>
    </row>
    <row r="2792" spans="1:5" x14ac:dyDescent="0.25">
      <c r="A2792" s="16" t="str">
        <f>IF(Data!F1086="successful",Data!A1086,"")</f>
        <v/>
      </c>
      <c r="B2792" s="16" t="str">
        <f>IF(Data!F1086="successful",Data!N1086,"")</f>
        <v/>
      </c>
      <c r="D2792" s="16" t="str">
        <f>IF(Data!F2106="failed",Data!A2106,"")</f>
        <v/>
      </c>
      <c r="E2792" s="16" t="str">
        <f>IF(Data!F2106="failed",Data!N2106,"")</f>
        <v/>
      </c>
    </row>
    <row r="2793" spans="1:5" x14ac:dyDescent="0.25">
      <c r="A2793" s="16" t="str">
        <f>IF(Data!F1087="successful",Data!A1087,"")</f>
        <v/>
      </c>
      <c r="B2793" s="16" t="str">
        <f>IF(Data!F1087="successful",Data!N1087,"")</f>
        <v/>
      </c>
      <c r="D2793" s="16" t="str">
        <f>IF(Data!F2107="failed",Data!A2107,"")</f>
        <v/>
      </c>
      <c r="E2793" s="16" t="str">
        <f>IF(Data!F2107="failed",Data!N2107,"")</f>
        <v/>
      </c>
    </row>
    <row r="2794" spans="1:5" x14ac:dyDescent="0.25">
      <c r="A2794" s="16" t="str">
        <f>IF(Data!F1088="successful",Data!A1088,"")</f>
        <v/>
      </c>
      <c r="B2794" s="16" t="str">
        <f>IF(Data!F1088="successful",Data!N1088,"")</f>
        <v/>
      </c>
      <c r="D2794" s="16" t="str">
        <f>IF(Data!F2108="failed",Data!A2108,"")</f>
        <v/>
      </c>
      <c r="E2794" s="16" t="str">
        <f>IF(Data!F2108="failed",Data!N2108,"")</f>
        <v/>
      </c>
    </row>
    <row r="2795" spans="1:5" x14ac:dyDescent="0.25">
      <c r="A2795" s="16" t="str">
        <f>IF(Data!F1089="successful",Data!A1089,"")</f>
        <v/>
      </c>
      <c r="B2795" s="16" t="str">
        <f>IF(Data!F1089="successful",Data!N1089,"")</f>
        <v/>
      </c>
      <c r="D2795" s="16" t="str">
        <f>IF(Data!F2109="failed",Data!A2109,"")</f>
        <v/>
      </c>
      <c r="E2795" s="16" t="str">
        <f>IF(Data!F2109="failed",Data!N2109,"")</f>
        <v/>
      </c>
    </row>
    <row r="2796" spans="1:5" x14ac:dyDescent="0.25">
      <c r="A2796" s="16" t="str">
        <f>IF(Data!F1090="successful",Data!A1090,"")</f>
        <v/>
      </c>
      <c r="B2796" s="16" t="str">
        <f>IF(Data!F1090="successful",Data!N1090,"")</f>
        <v/>
      </c>
      <c r="D2796" s="16" t="str">
        <f>IF(Data!F2110="failed",Data!A2110,"")</f>
        <v/>
      </c>
      <c r="E2796" s="16" t="str">
        <f>IF(Data!F2110="failed",Data!N2110,"")</f>
        <v/>
      </c>
    </row>
    <row r="2797" spans="1:5" x14ac:dyDescent="0.25">
      <c r="A2797" s="16" t="str">
        <f>IF(Data!F1091="successful",Data!A1091,"")</f>
        <v/>
      </c>
      <c r="B2797" s="16" t="str">
        <f>IF(Data!F1091="successful",Data!N1091,"")</f>
        <v/>
      </c>
      <c r="D2797" s="16" t="str">
        <f>IF(Data!F2111="failed",Data!A2111,"")</f>
        <v/>
      </c>
      <c r="E2797" s="16" t="str">
        <f>IF(Data!F2111="failed",Data!N2111,"")</f>
        <v/>
      </c>
    </row>
    <row r="2798" spans="1:5" x14ac:dyDescent="0.25">
      <c r="A2798" s="16" t="str">
        <f>IF(Data!F1092="successful",Data!A1092,"")</f>
        <v/>
      </c>
      <c r="B2798" s="16" t="str">
        <f>IF(Data!F1092="successful",Data!N1092,"")</f>
        <v/>
      </c>
      <c r="D2798" s="16" t="str">
        <f>IF(Data!F2112="failed",Data!A2112,"")</f>
        <v/>
      </c>
      <c r="E2798" s="16" t="str">
        <f>IF(Data!F2112="failed",Data!N2112,"")</f>
        <v/>
      </c>
    </row>
    <row r="2799" spans="1:5" x14ac:dyDescent="0.25">
      <c r="A2799" s="16" t="str">
        <f>IF(Data!F1093="successful",Data!A1093,"")</f>
        <v/>
      </c>
      <c r="B2799" s="16" t="str">
        <f>IF(Data!F1093="successful",Data!N1093,"")</f>
        <v/>
      </c>
      <c r="D2799" s="16" t="str">
        <f>IF(Data!F2113="failed",Data!A2113,"")</f>
        <v/>
      </c>
      <c r="E2799" s="16" t="str">
        <f>IF(Data!F2113="failed",Data!N2113,"")</f>
        <v/>
      </c>
    </row>
    <row r="2800" spans="1:5" x14ac:dyDescent="0.25">
      <c r="A2800" s="16" t="str">
        <f>IF(Data!F1094="successful",Data!A1094,"")</f>
        <v/>
      </c>
      <c r="B2800" s="16" t="str">
        <f>IF(Data!F1094="successful",Data!N1094,"")</f>
        <v/>
      </c>
      <c r="D2800" s="16" t="str">
        <f>IF(Data!F2114="failed",Data!A2114,"")</f>
        <v/>
      </c>
      <c r="E2800" s="16" t="str">
        <f>IF(Data!F2114="failed",Data!N2114,"")</f>
        <v/>
      </c>
    </row>
    <row r="2801" spans="1:5" x14ac:dyDescent="0.25">
      <c r="A2801" s="16" t="str">
        <f>IF(Data!F1095="successful",Data!A1095,"")</f>
        <v/>
      </c>
      <c r="B2801" s="16" t="str">
        <f>IF(Data!F1095="successful",Data!N1095,"")</f>
        <v/>
      </c>
      <c r="D2801" s="16" t="str">
        <f>IF(Data!F2115="failed",Data!A2115,"")</f>
        <v/>
      </c>
      <c r="E2801" s="16" t="str">
        <f>IF(Data!F2115="failed",Data!N2115,"")</f>
        <v/>
      </c>
    </row>
    <row r="2802" spans="1:5" x14ac:dyDescent="0.25">
      <c r="A2802" s="16" t="str">
        <f>IF(Data!F1096="successful",Data!A1096,"")</f>
        <v/>
      </c>
      <c r="B2802" s="16" t="str">
        <f>IF(Data!F1096="successful",Data!N1096,"")</f>
        <v/>
      </c>
      <c r="D2802" s="16" t="str">
        <f>IF(Data!F2116="failed",Data!A2116,"")</f>
        <v/>
      </c>
      <c r="E2802" s="16" t="str">
        <f>IF(Data!F2116="failed",Data!N2116,"")</f>
        <v/>
      </c>
    </row>
    <row r="2803" spans="1:5" x14ac:dyDescent="0.25">
      <c r="A2803" s="16" t="str">
        <f>IF(Data!F1097="successful",Data!A1097,"")</f>
        <v/>
      </c>
      <c r="B2803" s="16" t="str">
        <f>IF(Data!F1097="successful",Data!N1097,"")</f>
        <v/>
      </c>
      <c r="D2803" s="16" t="str">
        <f>IF(Data!F2117="failed",Data!A2117,"")</f>
        <v/>
      </c>
      <c r="E2803" s="16" t="str">
        <f>IF(Data!F2117="failed",Data!N2117,"")</f>
        <v/>
      </c>
    </row>
    <row r="2804" spans="1:5" x14ac:dyDescent="0.25">
      <c r="A2804" s="16" t="str">
        <f>IF(Data!F1098="successful",Data!A1098,"")</f>
        <v/>
      </c>
      <c r="B2804" s="16" t="str">
        <f>IF(Data!F1098="successful",Data!N1098,"")</f>
        <v/>
      </c>
      <c r="D2804" s="16" t="str">
        <f>IF(Data!F2118="failed",Data!A2118,"")</f>
        <v/>
      </c>
      <c r="E2804" s="16" t="str">
        <f>IF(Data!F2118="failed",Data!N2118,"")</f>
        <v/>
      </c>
    </row>
    <row r="2805" spans="1:5" x14ac:dyDescent="0.25">
      <c r="A2805" s="16" t="str">
        <f>IF(Data!F1099="successful",Data!A1099,"")</f>
        <v/>
      </c>
      <c r="B2805" s="16" t="str">
        <f>IF(Data!F1099="successful",Data!N1099,"")</f>
        <v/>
      </c>
      <c r="D2805" s="16" t="str">
        <f>IF(Data!F2119="failed",Data!A2119,"")</f>
        <v/>
      </c>
      <c r="E2805" s="16" t="str">
        <f>IF(Data!F2119="failed",Data!N2119,"")</f>
        <v/>
      </c>
    </row>
    <row r="2806" spans="1:5" x14ac:dyDescent="0.25">
      <c r="A2806" s="16" t="str">
        <f>IF(Data!F1100="successful",Data!A1100,"")</f>
        <v/>
      </c>
      <c r="B2806" s="16" t="str">
        <f>IF(Data!F1100="successful",Data!N1100,"")</f>
        <v/>
      </c>
      <c r="D2806" s="16" t="str">
        <f>IF(Data!F2120="failed",Data!A2120,"")</f>
        <v/>
      </c>
      <c r="E2806" s="16" t="str">
        <f>IF(Data!F2120="failed",Data!N2120,"")</f>
        <v/>
      </c>
    </row>
    <row r="2807" spans="1:5" x14ac:dyDescent="0.25">
      <c r="A2807" s="16" t="str">
        <f>IF(Data!F1101="successful",Data!A1101,"")</f>
        <v/>
      </c>
      <c r="B2807" s="16" t="str">
        <f>IF(Data!F1101="successful",Data!N1101,"")</f>
        <v/>
      </c>
      <c r="D2807" s="16" t="str">
        <f>IF(Data!F2121="failed",Data!A2121,"")</f>
        <v/>
      </c>
      <c r="E2807" s="16" t="str">
        <f>IF(Data!F2121="failed",Data!N2121,"")</f>
        <v/>
      </c>
    </row>
    <row r="2808" spans="1:5" x14ac:dyDescent="0.25">
      <c r="A2808" s="16" t="str">
        <f>IF(Data!F1102="successful",Data!A1102,"")</f>
        <v/>
      </c>
      <c r="B2808" s="16" t="str">
        <f>IF(Data!F1102="successful",Data!N1102,"")</f>
        <v/>
      </c>
      <c r="D2808" s="16" t="str">
        <f>IF(Data!F2122="failed",Data!A2122,"")</f>
        <v/>
      </c>
      <c r="E2808" s="16" t="str">
        <f>IF(Data!F2122="failed",Data!N2122,"")</f>
        <v/>
      </c>
    </row>
    <row r="2809" spans="1:5" x14ac:dyDescent="0.25">
      <c r="A2809" s="16" t="str">
        <f>IF(Data!F1103="successful",Data!A1103,"")</f>
        <v/>
      </c>
      <c r="B2809" s="16" t="str">
        <f>IF(Data!F1103="successful",Data!N1103,"")</f>
        <v/>
      </c>
      <c r="D2809" s="16" t="str">
        <f>IF(Data!F2163="failed",Data!A2163,"")</f>
        <v/>
      </c>
      <c r="E2809" s="16" t="str">
        <f>IF(Data!F2163="failed",Data!N2163,"")</f>
        <v/>
      </c>
    </row>
    <row r="2810" spans="1:5" x14ac:dyDescent="0.25">
      <c r="A2810" s="16" t="str">
        <f>IF(Data!F1104="successful",Data!A1104,"")</f>
        <v/>
      </c>
      <c r="B2810" s="16" t="str">
        <f>IF(Data!F1104="successful",Data!N1104,"")</f>
        <v/>
      </c>
      <c r="D2810" s="16" t="str">
        <f>IF(Data!F2164="failed",Data!A2164,"")</f>
        <v/>
      </c>
      <c r="E2810" s="16" t="str">
        <f>IF(Data!F2164="failed",Data!N2164,"")</f>
        <v/>
      </c>
    </row>
    <row r="2811" spans="1:5" x14ac:dyDescent="0.25">
      <c r="A2811" s="16" t="str">
        <f>IF(Data!F1105="successful",Data!A1105,"")</f>
        <v/>
      </c>
      <c r="B2811" s="16" t="str">
        <f>IF(Data!F1105="successful",Data!N1105,"")</f>
        <v/>
      </c>
      <c r="D2811" s="16" t="str">
        <f>IF(Data!F2165="failed",Data!A2165,"")</f>
        <v/>
      </c>
      <c r="E2811" s="16" t="str">
        <f>IF(Data!F2165="failed",Data!N2165,"")</f>
        <v/>
      </c>
    </row>
    <row r="2812" spans="1:5" x14ac:dyDescent="0.25">
      <c r="A2812" s="16" t="str">
        <f>IF(Data!F1106="successful",Data!A1106,"")</f>
        <v/>
      </c>
      <c r="B2812" s="16" t="str">
        <f>IF(Data!F1106="successful",Data!N1106,"")</f>
        <v/>
      </c>
      <c r="D2812" s="16" t="str">
        <f>IF(Data!F2166="failed",Data!A2166,"")</f>
        <v/>
      </c>
      <c r="E2812" s="16" t="str">
        <f>IF(Data!F2166="failed",Data!N2166,"")</f>
        <v/>
      </c>
    </row>
    <row r="2813" spans="1:5" x14ac:dyDescent="0.25">
      <c r="A2813" s="16" t="str">
        <f>IF(Data!F1107="successful",Data!A1107,"")</f>
        <v/>
      </c>
      <c r="B2813" s="16" t="str">
        <f>IF(Data!F1107="successful",Data!N1107,"")</f>
        <v/>
      </c>
      <c r="D2813" s="16" t="str">
        <f>IF(Data!F2167="failed",Data!A2167,"")</f>
        <v/>
      </c>
      <c r="E2813" s="16" t="str">
        <f>IF(Data!F2167="failed",Data!N2167,"")</f>
        <v/>
      </c>
    </row>
    <row r="2814" spans="1:5" x14ac:dyDescent="0.25">
      <c r="A2814" s="16" t="str">
        <f>IF(Data!F1108="successful",Data!A1108,"")</f>
        <v/>
      </c>
      <c r="B2814" s="16" t="str">
        <f>IF(Data!F1108="successful",Data!N1108,"")</f>
        <v/>
      </c>
      <c r="D2814" s="16" t="str">
        <f>IF(Data!F2168="failed",Data!A2168,"")</f>
        <v/>
      </c>
      <c r="E2814" s="16" t="str">
        <f>IF(Data!F2168="failed",Data!N2168,"")</f>
        <v/>
      </c>
    </row>
    <row r="2815" spans="1:5" x14ac:dyDescent="0.25">
      <c r="A2815" s="16" t="str">
        <f>IF(Data!F1109="successful",Data!A1109,"")</f>
        <v/>
      </c>
      <c r="B2815" s="16" t="str">
        <f>IF(Data!F1109="successful",Data!N1109,"")</f>
        <v/>
      </c>
      <c r="D2815" s="16" t="str">
        <f>IF(Data!F2169="failed",Data!A2169,"")</f>
        <v/>
      </c>
      <c r="E2815" s="16" t="str">
        <f>IF(Data!F2169="failed",Data!N2169,"")</f>
        <v/>
      </c>
    </row>
    <row r="2816" spans="1:5" x14ac:dyDescent="0.25">
      <c r="A2816" s="16" t="str">
        <f>IF(Data!F1110="successful",Data!A1110,"")</f>
        <v/>
      </c>
      <c r="B2816" s="16" t="str">
        <f>IF(Data!F1110="successful",Data!N1110,"")</f>
        <v/>
      </c>
      <c r="D2816" s="16" t="str">
        <f>IF(Data!F2170="failed",Data!A2170,"")</f>
        <v/>
      </c>
      <c r="E2816" s="16" t="str">
        <f>IF(Data!F2170="failed",Data!N2170,"")</f>
        <v/>
      </c>
    </row>
    <row r="2817" spans="1:5" x14ac:dyDescent="0.25">
      <c r="A2817" s="16" t="str">
        <f>IF(Data!F1111="successful",Data!A1111,"")</f>
        <v/>
      </c>
      <c r="B2817" s="16" t="str">
        <f>IF(Data!F1111="successful",Data!N1111,"")</f>
        <v/>
      </c>
      <c r="D2817" s="16" t="str">
        <f>IF(Data!F2171="failed",Data!A2171,"")</f>
        <v/>
      </c>
      <c r="E2817" s="16" t="str">
        <f>IF(Data!F2171="failed",Data!N2171,"")</f>
        <v/>
      </c>
    </row>
    <row r="2818" spans="1:5" x14ac:dyDescent="0.25">
      <c r="A2818" s="16" t="str">
        <f>IF(Data!F1112="successful",Data!A1112,"")</f>
        <v/>
      </c>
      <c r="B2818" s="16" t="str">
        <f>IF(Data!F1112="successful",Data!N1112,"")</f>
        <v/>
      </c>
      <c r="D2818" s="16" t="str">
        <f>IF(Data!F2172="failed",Data!A2172,"")</f>
        <v/>
      </c>
      <c r="E2818" s="16" t="str">
        <f>IF(Data!F2172="failed",Data!N2172,"")</f>
        <v/>
      </c>
    </row>
    <row r="2819" spans="1:5" x14ac:dyDescent="0.25">
      <c r="A2819" s="16" t="str">
        <f>IF(Data!F1113="successful",Data!A1113,"")</f>
        <v/>
      </c>
      <c r="B2819" s="16" t="str">
        <f>IF(Data!F1113="successful",Data!N1113,"")</f>
        <v/>
      </c>
      <c r="D2819" s="16" t="str">
        <f>IF(Data!F2173="failed",Data!A2173,"")</f>
        <v/>
      </c>
      <c r="E2819" s="16" t="str">
        <f>IF(Data!F2173="failed",Data!N2173,"")</f>
        <v/>
      </c>
    </row>
    <row r="2820" spans="1:5" x14ac:dyDescent="0.25">
      <c r="A2820" s="16" t="str">
        <f>IF(Data!F1114="successful",Data!A1114,"")</f>
        <v/>
      </c>
      <c r="B2820" s="16" t="str">
        <f>IF(Data!F1114="successful",Data!N1114,"")</f>
        <v/>
      </c>
      <c r="D2820" s="16" t="str">
        <f>IF(Data!F2174="failed",Data!A2174,"")</f>
        <v/>
      </c>
      <c r="E2820" s="16" t="str">
        <f>IF(Data!F2174="failed",Data!N2174,"")</f>
        <v/>
      </c>
    </row>
    <row r="2821" spans="1:5" x14ac:dyDescent="0.25">
      <c r="A2821" s="16" t="str">
        <f>IF(Data!F1115="successful",Data!A1115,"")</f>
        <v/>
      </c>
      <c r="B2821" s="16" t="str">
        <f>IF(Data!F1115="successful",Data!N1115,"")</f>
        <v/>
      </c>
      <c r="D2821" s="16" t="str">
        <f>IF(Data!F2175="failed",Data!A2175,"")</f>
        <v/>
      </c>
      <c r="E2821" s="16" t="str">
        <f>IF(Data!F2175="failed",Data!N2175,"")</f>
        <v/>
      </c>
    </row>
    <row r="2822" spans="1:5" x14ac:dyDescent="0.25">
      <c r="A2822" s="16" t="str">
        <f>IF(Data!F1116="successful",Data!A1116,"")</f>
        <v/>
      </c>
      <c r="B2822" s="16" t="str">
        <f>IF(Data!F1116="successful",Data!N1116,"")</f>
        <v/>
      </c>
      <c r="D2822" s="16" t="str">
        <f>IF(Data!F2176="failed",Data!A2176,"")</f>
        <v/>
      </c>
      <c r="E2822" s="16" t="str">
        <f>IF(Data!F2176="failed",Data!N2176,"")</f>
        <v/>
      </c>
    </row>
    <row r="2823" spans="1:5" x14ac:dyDescent="0.25">
      <c r="A2823" s="16" t="str">
        <f>IF(Data!F1117="successful",Data!A1117,"")</f>
        <v/>
      </c>
      <c r="B2823" s="16" t="str">
        <f>IF(Data!F1117="successful",Data!N1117,"")</f>
        <v/>
      </c>
      <c r="D2823" s="16" t="str">
        <f>IF(Data!F2177="failed",Data!A2177,"")</f>
        <v/>
      </c>
      <c r="E2823" s="16" t="str">
        <f>IF(Data!F2177="failed",Data!N2177,"")</f>
        <v/>
      </c>
    </row>
    <row r="2824" spans="1:5" x14ac:dyDescent="0.25">
      <c r="A2824" s="16" t="str">
        <f>IF(Data!F1118="successful",Data!A1118,"")</f>
        <v/>
      </c>
      <c r="B2824" s="16" t="str">
        <f>IF(Data!F1118="successful",Data!N1118,"")</f>
        <v/>
      </c>
      <c r="D2824" s="16" t="str">
        <f>IF(Data!F2178="failed",Data!A2178,"")</f>
        <v/>
      </c>
      <c r="E2824" s="16" t="str">
        <f>IF(Data!F2178="failed",Data!N2178,"")</f>
        <v/>
      </c>
    </row>
    <row r="2825" spans="1:5" x14ac:dyDescent="0.25">
      <c r="A2825" s="16" t="str">
        <f>IF(Data!F1119="successful",Data!A1119,"")</f>
        <v/>
      </c>
      <c r="B2825" s="16" t="str">
        <f>IF(Data!F1119="successful",Data!N1119,"")</f>
        <v/>
      </c>
      <c r="D2825" s="16" t="str">
        <f>IF(Data!F2179="failed",Data!A2179,"")</f>
        <v/>
      </c>
      <c r="E2825" s="16" t="str">
        <f>IF(Data!F2179="failed",Data!N2179,"")</f>
        <v/>
      </c>
    </row>
    <row r="2826" spans="1:5" x14ac:dyDescent="0.25">
      <c r="A2826" s="16" t="str">
        <f>IF(Data!F1120="successful",Data!A1120,"")</f>
        <v/>
      </c>
      <c r="B2826" s="16" t="str">
        <f>IF(Data!F1120="successful",Data!N1120,"")</f>
        <v/>
      </c>
      <c r="D2826" s="16" t="str">
        <f>IF(Data!F2180="failed",Data!A2180,"")</f>
        <v/>
      </c>
      <c r="E2826" s="16" t="str">
        <f>IF(Data!F2180="failed",Data!N2180,"")</f>
        <v/>
      </c>
    </row>
    <row r="2827" spans="1:5" x14ac:dyDescent="0.25">
      <c r="A2827" s="16" t="str">
        <f>IF(Data!F1121="successful",Data!A1121,"")</f>
        <v/>
      </c>
      <c r="B2827" s="16" t="str">
        <f>IF(Data!F1121="successful",Data!N1121,"")</f>
        <v/>
      </c>
      <c r="D2827" s="16" t="str">
        <f>IF(Data!F2181="failed",Data!A2181,"")</f>
        <v/>
      </c>
      <c r="E2827" s="16" t="str">
        <f>IF(Data!F2181="failed",Data!N2181,"")</f>
        <v/>
      </c>
    </row>
    <row r="2828" spans="1:5" x14ac:dyDescent="0.25">
      <c r="A2828" s="16" t="str">
        <f>IF(Data!F1122="successful",Data!A1122,"")</f>
        <v/>
      </c>
      <c r="B2828" s="16" t="str">
        <f>IF(Data!F1122="successful",Data!N1122,"")</f>
        <v/>
      </c>
      <c r="D2828" s="16" t="str">
        <f>IF(Data!F2182="failed",Data!A2182,"")</f>
        <v/>
      </c>
      <c r="E2828" s="16" t="str">
        <f>IF(Data!F2182="failed",Data!N2182,"")</f>
        <v/>
      </c>
    </row>
    <row r="2829" spans="1:5" x14ac:dyDescent="0.25">
      <c r="A2829" s="16" t="str">
        <f>IF(Data!F1123="successful",Data!A1123,"")</f>
        <v/>
      </c>
      <c r="B2829" s="16" t="str">
        <f>IF(Data!F1123="successful",Data!N1123,"")</f>
        <v/>
      </c>
      <c r="D2829" s="16" t="str">
        <f>IF(Data!F2183="failed",Data!A2183,"")</f>
        <v/>
      </c>
      <c r="E2829" s="16" t="str">
        <f>IF(Data!F2183="failed",Data!N2183,"")</f>
        <v/>
      </c>
    </row>
    <row r="2830" spans="1:5" x14ac:dyDescent="0.25">
      <c r="A2830" s="16" t="str">
        <f>IF(Data!F1124="successful",Data!A1124,"")</f>
        <v/>
      </c>
      <c r="B2830" s="16" t="str">
        <f>IF(Data!F1124="successful",Data!N1124,"")</f>
        <v/>
      </c>
      <c r="D2830" s="16" t="str">
        <f>IF(Data!F2184="failed",Data!A2184,"")</f>
        <v/>
      </c>
      <c r="E2830" s="16" t="str">
        <f>IF(Data!F2184="failed",Data!N2184,"")</f>
        <v/>
      </c>
    </row>
    <row r="2831" spans="1:5" x14ac:dyDescent="0.25">
      <c r="A2831" s="16" t="str">
        <f>IF(Data!F1125="successful",Data!A1125,"")</f>
        <v/>
      </c>
      <c r="B2831" s="16" t="str">
        <f>IF(Data!F1125="successful",Data!N1125,"")</f>
        <v/>
      </c>
      <c r="D2831" s="16" t="str">
        <f>IF(Data!F2185="failed",Data!A2185,"")</f>
        <v/>
      </c>
      <c r="E2831" s="16" t="str">
        <f>IF(Data!F2185="failed",Data!N2185,"")</f>
        <v/>
      </c>
    </row>
    <row r="2832" spans="1:5" x14ac:dyDescent="0.25">
      <c r="A2832" s="16" t="str">
        <f>IF(Data!F1126="successful",Data!A1126,"")</f>
        <v/>
      </c>
      <c r="B2832" s="16" t="str">
        <f>IF(Data!F1126="successful",Data!N1126,"")</f>
        <v/>
      </c>
      <c r="D2832" s="16" t="str">
        <f>IF(Data!F2186="failed",Data!A2186,"")</f>
        <v/>
      </c>
      <c r="E2832" s="16" t="str">
        <f>IF(Data!F2186="failed",Data!N2186,"")</f>
        <v/>
      </c>
    </row>
    <row r="2833" spans="1:5" x14ac:dyDescent="0.25">
      <c r="A2833" s="16" t="str">
        <f>IF(Data!F1127="successful",Data!A1127,"")</f>
        <v/>
      </c>
      <c r="B2833" s="16" t="str">
        <f>IF(Data!F1127="successful",Data!N1127,"")</f>
        <v/>
      </c>
      <c r="D2833" s="16" t="str">
        <f>IF(Data!F2187="failed",Data!A2187,"")</f>
        <v/>
      </c>
      <c r="E2833" s="16" t="str">
        <f>IF(Data!F2187="failed",Data!N2187,"")</f>
        <v/>
      </c>
    </row>
    <row r="2834" spans="1:5" x14ac:dyDescent="0.25">
      <c r="A2834" s="16" t="str">
        <f>IF(Data!F1128="successful",Data!A1128,"")</f>
        <v/>
      </c>
      <c r="B2834" s="16" t="str">
        <f>IF(Data!F1128="successful",Data!N1128,"")</f>
        <v/>
      </c>
      <c r="D2834" s="16" t="str">
        <f>IF(Data!F2188="failed",Data!A2188,"")</f>
        <v/>
      </c>
      <c r="E2834" s="16" t="str">
        <f>IF(Data!F2188="failed",Data!N2188,"")</f>
        <v/>
      </c>
    </row>
    <row r="2835" spans="1:5" x14ac:dyDescent="0.25">
      <c r="A2835" s="16" t="str">
        <f>IF(Data!F1129="successful",Data!A1129,"")</f>
        <v/>
      </c>
      <c r="B2835" s="16" t="str">
        <f>IF(Data!F1129="successful",Data!N1129,"")</f>
        <v/>
      </c>
      <c r="D2835" s="16" t="str">
        <f>IF(Data!F2189="failed",Data!A2189,"")</f>
        <v/>
      </c>
      <c r="E2835" s="16" t="str">
        <f>IF(Data!F2189="failed",Data!N2189,"")</f>
        <v/>
      </c>
    </row>
    <row r="2836" spans="1:5" x14ac:dyDescent="0.25">
      <c r="A2836" s="16" t="str">
        <f>IF(Data!F1130="successful",Data!A1130,"")</f>
        <v/>
      </c>
      <c r="B2836" s="16" t="str">
        <f>IF(Data!F1130="successful",Data!N1130,"")</f>
        <v/>
      </c>
      <c r="D2836" s="16" t="str">
        <f>IF(Data!F2190="failed",Data!A2190,"")</f>
        <v/>
      </c>
      <c r="E2836" s="16" t="str">
        <f>IF(Data!F2190="failed",Data!N2190,"")</f>
        <v/>
      </c>
    </row>
    <row r="2837" spans="1:5" x14ac:dyDescent="0.25">
      <c r="A2837" s="16" t="str">
        <f>IF(Data!F1131="successful",Data!A1131,"")</f>
        <v/>
      </c>
      <c r="B2837" s="16" t="str">
        <f>IF(Data!F1131="successful",Data!N1131,"")</f>
        <v/>
      </c>
      <c r="D2837" s="16" t="str">
        <f>IF(Data!F2191="failed",Data!A2191,"")</f>
        <v/>
      </c>
      <c r="E2837" s="16" t="str">
        <f>IF(Data!F2191="failed",Data!N2191,"")</f>
        <v/>
      </c>
    </row>
    <row r="2838" spans="1:5" x14ac:dyDescent="0.25">
      <c r="A2838" s="16" t="str">
        <f>IF(Data!F1132="successful",Data!A1132,"")</f>
        <v/>
      </c>
      <c r="B2838" s="16" t="str">
        <f>IF(Data!F1132="successful",Data!N1132,"")</f>
        <v/>
      </c>
      <c r="D2838" s="16" t="str">
        <f>IF(Data!F2192="failed",Data!A2192,"")</f>
        <v/>
      </c>
      <c r="E2838" s="16" t="str">
        <f>IF(Data!F2192="failed",Data!N2192,"")</f>
        <v/>
      </c>
    </row>
    <row r="2839" spans="1:5" x14ac:dyDescent="0.25">
      <c r="A2839" s="16" t="str">
        <f>IF(Data!F1133="successful",Data!A1133,"")</f>
        <v/>
      </c>
      <c r="B2839" s="16" t="str">
        <f>IF(Data!F1133="successful",Data!N1133,"")</f>
        <v/>
      </c>
      <c r="D2839" s="16" t="str">
        <f>IF(Data!F2193="failed",Data!A2193,"")</f>
        <v/>
      </c>
      <c r="E2839" s="16" t="str">
        <f>IF(Data!F2193="failed",Data!N2193,"")</f>
        <v/>
      </c>
    </row>
    <row r="2840" spans="1:5" x14ac:dyDescent="0.25">
      <c r="A2840" s="16" t="str">
        <f>IF(Data!F1134="successful",Data!A1134,"")</f>
        <v/>
      </c>
      <c r="B2840" s="16" t="str">
        <f>IF(Data!F1134="successful",Data!N1134,"")</f>
        <v/>
      </c>
      <c r="D2840" s="16" t="str">
        <f>IF(Data!F2194="failed",Data!A2194,"")</f>
        <v/>
      </c>
      <c r="E2840" s="16" t="str">
        <f>IF(Data!F2194="failed",Data!N2194,"")</f>
        <v/>
      </c>
    </row>
    <row r="2841" spans="1:5" x14ac:dyDescent="0.25">
      <c r="A2841" s="16" t="str">
        <f>IF(Data!F1135="successful",Data!A1135,"")</f>
        <v/>
      </c>
      <c r="B2841" s="16" t="str">
        <f>IF(Data!F1135="successful",Data!N1135,"")</f>
        <v/>
      </c>
      <c r="D2841" s="16" t="str">
        <f>IF(Data!F2195="failed",Data!A2195,"")</f>
        <v/>
      </c>
      <c r="E2841" s="16" t="str">
        <f>IF(Data!F2195="failed",Data!N2195,"")</f>
        <v/>
      </c>
    </row>
    <row r="2842" spans="1:5" x14ac:dyDescent="0.25">
      <c r="A2842" s="16" t="str">
        <f>IF(Data!F1136="successful",Data!A1136,"")</f>
        <v/>
      </c>
      <c r="B2842" s="16" t="str">
        <f>IF(Data!F1136="successful",Data!N1136,"")</f>
        <v/>
      </c>
      <c r="D2842" s="16" t="str">
        <f>IF(Data!F2196="failed",Data!A2196,"")</f>
        <v/>
      </c>
      <c r="E2842" s="16" t="str">
        <f>IF(Data!F2196="failed",Data!N2196,"")</f>
        <v/>
      </c>
    </row>
    <row r="2843" spans="1:5" x14ac:dyDescent="0.25">
      <c r="A2843" s="16" t="str">
        <f>IF(Data!F1137="successful",Data!A1137,"")</f>
        <v/>
      </c>
      <c r="B2843" s="16" t="str">
        <f>IF(Data!F1137="successful",Data!N1137,"")</f>
        <v/>
      </c>
      <c r="D2843" s="16" t="str">
        <f>IF(Data!F2197="failed",Data!A2197,"")</f>
        <v/>
      </c>
      <c r="E2843" s="16" t="str">
        <f>IF(Data!F2197="failed",Data!N2197,"")</f>
        <v/>
      </c>
    </row>
    <row r="2844" spans="1:5" x14ac:dyDescent="0.25">
      <c r="A2844" s="16" t="str">
        <f>IF(Data!F1138="successful",Data!A1138,"")</f>
        <v/>
      </c>
      <c r="B2844" s="16" t="str">
        <f>IF(Data!F1138="successful",Data!N1138,"")</f>
        <v/>
      </c>
      <c r="D2844" s="16" t="str">
        <f>IF(Data!F2198="failed",Data!A2198,"")</f>
        <v/>
      </c>
      <c r="E2844" s="16" t="str">
        <f>IF(Data!F2198="failed",Data!N2198,"")</f>
        <v/>
      </c>
    </row>
    <row r="2845" spans="1:5" x14ac:dyDescent="0.25">
      <c r="A2845" s="16" t="str">
        <f>IF(Data!F1139="successful",Data!A1139,"")</f>
        <v/>
      </c>
      <c r="B2845" s="16" t="str">
        <f>IF(Data!F1139="successful",Data!N1139,"")</f>
        <v/>
      </c>
      <c r="D2845" s="16" t="str">
        <f>IF(Data!F2199="failed",Data!A2199,"")</f>
        <v/>
      </c>
      <c r="E2845" s="16" t="str">
        <f>IF(Data!F2199="failed",Data!N2199,"")</f>
        <v/>
      </c>
    </row>
    <row r="2846" spans="1:5" x14ac:dyDescent="0.25">
      <c r="A2846" s="16" t="str">
        <f>IF(Data!F1140="successful",Data!A1140,"")</f>
        <v/>
      </c>
      <c r="B2846" s="16" t="str">
        <f>IF(Data!F1140="successful",Data!N1140,"")</f>
        <v/>
      </c>
      <c r="D2846" s="16" t="str">
        <f>IF(Data!F2200="failed",Data!A2200,"")</f>
        <v/>
      </c>
      <c r="E2846" s="16" t="str">
        <f>IF(Data!F2200="failed",Data!N2200,"")</f>
        <v/>
      </c>
    </row>
    <row r="2847" spans="1:5" x14ac:dyDescent="0.25">
      <c r="A2847" s="16" t="str">
        <f>IF(Data!F1141="successful",Data!A1141,"")</f>
        <v/>
      </c>
      <c r="B2847" s="16" t="str">
        <f>IF(Data!F1141="successful",Data!N1141,"")</f>
        <v/>
      </c>
      <c r="D2847" s="16" t="str">
        <f>IF(Data!F2201="failed",Data!A2201,"")</f>
        <v/>
      </c>
      <c r="E2847" s="16" t="str">
        <f>IF(Data!F2201="failed",Data!N2201,"")</f>
        <v/>
      </c>
    </row>
    <row r="2848" spans="1:5" x14ac:dyDescent="0.25">
      <c r="A2848" s="16" t="str">
        <f>IF(Data!F1142="successful",Data!A1142,"")</f>
        <v/>
      </c>
      <c r="B2848" s="16" t="str">
        <f>IF(Data!F1142="successful",Data!N1142,"")</f>
        <v/>
      </c>
      <c r="D2848" s="16" t="str">
        <f>IF(Data!F2202="failed",Data!A2202,"")</f>
        <v/>
      </c>
      <c r="E2848" s="16" t="str">
        <f>IF(Data!F2202="failed",Data!N2202,"")</f>
        <v/>
      </c>
    </row>
    <row r="2849" spans="1:5" x14ac:dyDescent="0.25">
      <c r="A2849" s="16" t="str">
        <f>IF(Data!F1143="successful",Data!A1143,"")</f>
        <v/>
      </c>
      <c r="B2849" s="16" t="str">
        <f>IF(Data!F1143="successful",Data!N1143,"")</f>
        <v/>
      </c>
      <c r="D2849" s="16" t="str">
        <f>IF(Data!F2203="failed",Data!A2203,"")</f>
        <v/>
      </c>
      <c r="E2849" s="16" t="str">
        <f>IF(Data!F2203="failed",Data!N2203,"")</f>
        <v/>
      </c>
    </row>
    <row r="2850" spans="1:5" x14ac:dyDescent="0.25">
      <c r="A2850" s="16" t="str">
        <f>IF(Data!F1144="successful",Data!A1144,"")</f>
        <v/>
      </c>
      <c r="B2850" s="16" t="str">
        <f>IF(Data!F1144="successful",Data!N1144,"")</f>
        <v/>
      </c>
      <c r="D2850" s="16" t="str">
        <f>IF(Data!F2204="failed",Data!A2204,"")</f>
        <v/>
      </c>
      <c r="E2850" s="16" t="str">
        <f>IF(Data!F2204="failed",Data!N2204,"")</f>
        <v/>
      </c>
    </row>
    <row r="2851" spans="1:5" x14ac:dyDescent="0.25">
      <c r="A2851" s="16" t="str">
        <f>IF(Data!F1145="successful",Data!A1145,"")</f>
        <v/>
      </c>
      <c r="B2851" s="16" t="str">
        <f>IF(Data!F1145="successful",Data!N1145,"")</f>
        <v/>
      </c>
      <c r="D2851" s="16" t="str">
        <f>IF(Data!F2205="failed",Data!A2205,"")</f>
        <v/>
      </c>
      <c r="E2851" s="16" t="str">
        <f>IF(Data!F2205="failed",Data!N2205,"")</f>
        <v/>
      </c>
    </row>
    <row r="2852" spans="1:5" x14ac:dyDescent="0.25">
      <c r="A2852" s="16" t="str">
        <f>IF(Data!F1146="successful",Data!A1146,"")</f>
        <v/>
      </c>
      <c r="B2852" s="16" t="str">
        <f>IF(Data!F1146="successful",Data!N1146,"")</f>
        <v/>
      </c>
      <c r="D2852" s="16" t="str">
        <f>IF(Data!F2206="failed",Data!A2206,"")</f>
        <v/>
      </c>
      <c r="E2852" s="16" t="str">
        <f>IF(Data!F2206="failed",Data!N2206,"")</f>
        <v/>
      </c>
    </row>
    <row r="2853" spans="1:5" x14ac:dyDescent="0.25">
      <c r="A2853" s="16" t="str">
        <f>IF(Data!F1147="successful",Data!A1147,"")</f>
        <v/>
      </c>
      <c r="B2853" s="16" t="str">
        <f>IF(Data!F1147="successful",Data!N1147,"")</f>
        <v/>
      </c>
      <c r="D2853" s="16" t="str">
        <f>IF(Data!F2207="failed",Data!A2207,"")</f>
        <v/>
      </c>
      <c r="E2853" s="16" t="str">
        <f>IF(Data!F2207="failed",Data!N2207,"")</f>
        <v/>
      </c>
    </row>
    <row r="2854" spans="1:5" x14ac:dyDescent="0.25">
      <c r="A2854" s="16" t="str">
        <f>IF(Data!F1148="successful",Data!A1148,"")</f>
        <v/>
      </c>
      <c r="B2854" s="16" t="str">
        <f>IF(Data!F1148="successful",Data!N1148,"")</f>
        <v/>
      </c>
      <c r="D2854" s="16" t="str">
        <f>IF(Data!F2208="failed",Data!A2208,"")</f>
        <v/>
      </c>
      <c r="E2854" s="16" t="str">
        <f>IF(Data!F2208="failed",Data!N2208,"")</f>
        <v/>
      </c>
    </row>
    <row r="2855" spans="1:5" x14ac:dyDescent="0.25">
      <c r="A2855" s="16" t="str">
        <f>IF(Data!F1149="successful",Data!A1149,"")</f>
        <v/>
      </c>
      <c r="B2855" s="16" t="str">
        <f>IF(Data!F1149="successful",Data!N1149,"")</f>
        <v/>
      </c>
      <c r="D2855" s="16" t="str">
        <f>IF(Data!F2209="failed",Data!A2209,"")</f>
        <v/>
      </c>
      <c r="E2855" s="16" t="str">
        <f>IF(Data!F2209="failed",Data!N2209,"")</f>
        <v/>
      </c>
    </row>
    <row r="2856" spans="1:5" x14ac:dyDescent="0.25">
      <c r="A2856" s="16" t="str">
        <f>IF(Data!F1150="successful",Data!A1150,"")</f>
        <v/>
      </c>
      <c r="B2856" s="16" t="str">
        <f>IF(Data!F1150="successful",Data!N1150,"")</f>
        <v/>
      </c>
      <c r="D2856" s="16" t="str">
        <f>IF(Data!F2210="failed",Data!A2210,"")</f>
        <v/>
      </c>
      <c r="E2856" s="16" t="str">
        <f>IF(Data!F2210="failed",Data!N2210,"")</f>
        <v/>
      </c>
    </row>
    <row r="2857" spans="1:5" x14ac:dyDescent="0.25">
      <c r="A2857" s="16" t="str">
        <f>IF(Data!F1151="successful",Data!A1151,"")</f>
        <v/>
      </c>
      <c r="B2857" s="16" t="str">
        <f>IF(Data!F1151="successful",Data!N1151,"")</f>
        <v/>
      </c>
      <c r="D2857" s="16" t="str">
        <f>IF(Data!F2211="failed",Data!A2211,"")</f>
        <v/>
      </c>
      <c r="E2857" s="16" t="str">
        <f>IF(Data!F2211="failed",Data!N2211,"")</f>
        <v/>
      </c>
    </row>
    <row r="2858" spans="1:5" x14ac:dyDescent="0.25">
      <c r="A2858" s="16" t="str">
        <f>IF(Data!F1152="successful",Data!A1152,"")</f>
        <v/>
      </c>
      <c r="B2858" s="16" t="str">
        <f>IF(Data!F1152="successful",Data!N1152,"")</f>
        <v/>
      </c>
      <c r="D2858" s="16" t="str">
        <f>IF(Data!F2212="failed",Data!A2212,"")</f>
        <v/>
      </c>
      <c r="E2858" s="16" t="str">
        <f>IF(Data!F2212="failed",Data!N2212,"")</f>
        <v/>
      </c>
    </row>
    <row r="2859" spans="1:5" x14ac:dyDescent="0.25">
      <c r="A2859" s="16" t="str">
        <f>IF(Data!F1153="successful",Data!A1153,"")</f>
        <v/>
      </c>
      <c r="B2859" s="16" t="str">
        <f>IF(Data!F1153="successful",Data!N1153,"")</f>
        <v/>
      </c>
      <c r="D2859" s="16" t="str">
        <f>IF(Data!F2213="failed",Data!A2213,"")</f>
        <v/>
      </c>
      <c r="E2859" s="16" t="str">
        <f>IF(Data!F2213="failed",Data!N2213,"")</f>
        <v/>
      </c>
    </row>
    <row r="2860" spans="1:5" x14ac:dyDescent="0.25">
      <c r="A2860" s="16" t="str">
        <f>IF(Data!F1154="successful",Data!A1154,"")</f>
        <v/>
      </c>
      <c r="B2860" s="16" t="str">
        <f>IF(Data!F1154="successful",Data!N1154,"")</f>
        <v/>
      </c>
      <c r="D2860" s="16" t="str">
        <f>IF(Data!F2214="failed",Data!A2214,"")</f>
        <v/>
      </c>
      <c r="E2860" s="16" t="str">
        <f>IF(Data!F2214="failed",Data!N2214,"")</f>
        <v/>
      </c>
    </row>
    <row r="2861" spans="1:5" x14ac:dyDescent="0.25">
      <c r="A2861" s="16" t="str">
        <f>IF(Data!F1155="successful",Data!A1155,"")</f>
        <v/>
      </c>
      <c r="B2861" s="16" t="str">
        <f>IF(Data!F1155="successful",Data!N1155,"")</f>
        <v/>
      </c>
      <c r="D2861" s="16" t="str">
        <f>IF(Data!F2215="failed",Data!A2215,"")</f>
        <v/>
      </c>
      <c r="E2861" s="16" t="str">
        <f>IF(Data!F2215="failed",Data!N2215,"")</f>
        <v/>
      </c>
    </row>
    <row r="2862" spans="1:5" x14ac:dyDescent="0.25">
      <c r="A2862" s="16" t="str">
        <f>IF(Data!F1156="successful",Data!A1156,"")</f>
        <v/>
      </c>
      <c r="B2862" s="16" t="str">
        <f>IF(Data!F1156="successful",Data!N1156,"")</f>
        <v/>
      </c>
      <c r="D2862" s="16" t="str">
        <f>IF(Data!F2216="failed",Data!A2216,"")</f>
        <v/>
      </c>
      <c r="E2862" s="16" t="str">
        <f>IF(Data!F2216="failed",Data!N2216,"")</f>
        <v/>
      </c>
    </row>
    <row r="2863" spans="1:5" x14ac:dyDescent="0.25">
      <c r="A2863" s="16" t="str">
        <f>IF(Data!F1157="successful",Data!A1157,"")</f>
        <v/>
      </c>
      <c r="B2863" s="16" t="str">
        <f>IF(Data!F1157="successful",Data!N1157,"")</f>
        <v/>
      </c>
      <c r="D2863" s="16" t="str">
        <f>IF(Data!F2217="failed",Data!A2217,"")</f>
        <v/>
      </c>
      <c r="E2863" s="16" t="str">
        <f>IF(Data!F2217="failed",Data!N2217,"")</f>
        <v/>
      </c>
    </row>
    <row r="2864" spans="1:5" x14ac:dyDescent="0.25">
      <c r="A2864" s="16" t="str">
        <f>IF(Data!F1158="successful",Data!A1158,"")</f>
        <v/>
      </c>
      <c r="B2864" s="16" t="str">
        <f>IF(Data!F1158="successful",Data!N1158,"")</f>
        <v/>
      </c>
      <c r="D2864" s="16" t="str">
        <f>IF(Data!F2218="failed",Data!A2218,"")</f>
        <v/>
      </c>
      <c r="E2864" s="16" t="str">
        <f>IF(Data!F2218="failed",Data!N2218,"")</f>
        <v/>
      </c>
    </row>
    <row r="2865" spans="1:5" x14ac:dyDescent="0.25">
      <c r="A2865" s="16" t="str">
        <f>IF(Data!F1159="successful",Data!A1159,"")</f>
        <v/>
      </c>
      <c r="B2865" s="16" t="str">
        <f>IF(Data!F1159="successful",Data!N1159,"")</f>
        <v/>
      </c>
      <c r="D2865" s="16" t="str">
        <f>IF(Data!F2219="failed",Data!A2219,"")</f>
        <v/>
      </c>
      <c r="E2865" s="16" t="str">
        <f>IF(Data!F2219="failed",Data!N2219,"")</f>
        <v/>
      </c>
    </row>
    <row r="2866" spans="1:5" x14ac:dyDescent="0.25">
      <c r="A2866" s="16" t="str">
        <f>IF(Data!F1160="successful",Data!A1160,"")</f>
        <v/>
      </c>
      <c r="B2866" s="16" t="str">
        <f>IF(Data!F1160="successful",Data!N1160,"")</f>
        <v/>
      </c>
      <c r="D2866" s="16" t="str">
        <f>IF(Data!F2220="failed",Data!A2220,"")</f>
        <v/>
      </c>
      <c r="E2866" s="16" t="str">
        <f>IF(Data!F2220="failed",Data!N2220,"")</f>
        <v/>
      </c>
    </row>
    <row r="2867" spans="1:5" x14ac:dyDescent="0.25">
      <c r="A2867" s="16" t="str">
        <f>IF(Data!F1161="successful",Data!A1161,"")</f>
        <v/>
      </c>
      <c r="B2867" s="16" t="str">
        <f>IF(Data!F1161="successful",Data!N1161,"")</f>
        <v/>
      </c>
      <c r="D2867" s="16" t="str">
        <f>IF(Data!F2221="failed",Data!A2221,"")</f>
        <v/>
      </c>
      <c r="E2867" s="16" t="str">
        <f>IF(Data!F2221="failed",Data!N2221,"")</f>
        <v/>
      </c>
    </row>
    <row r="2868" spans="1:5" x14ac:dyDescent="0.25">
      <c r="A2868" s="16" t="str">
        <f>IF(Data!F1162="successful",Data!A1162,"")</f>
        <v/>
      </c>
      <c r="B2868" s="16" t="str">
        <f>IF(Data!F1162="successful",Data!N1162,"")</f>
        <v/>
      </c>
      <c r="D2868" s="16" t="str">
        <f>IF(Data!F2222="failed",Data!A2222,"")</f>
        <v/>
      </c>
      <c r="E2868" s="16" t="str">
        <f>IF(Data!F2222="failed",Data!N2222,"")</f>
        <v/>
      </c>
    </row>
    <row r="2869" spans="1:5" x14ac:dyDescent="0.25">
      <c r="A2869" s="16" t="str">
        <f>IF(Data!F1163="successful",Data!A1163,"")</f>
        <v/>
      </c>
      <c r="B2869" s="16" t="str">
        <f>IF(Data!F1163="successful",Data!N1163,"")</f>
        <v/>
      </c>
      <c r="D2869" s="16" t="str">
        <f>IF(Data!F2223="failed",Data!A2223,"")</f>
        <v/>
      </c>
      <c r="E2869" s="16" t="str">
        <f>IF(Data!F2223="failed",Data!N2223,"")</f>
        <v/>
      </c>
    </row>
    <row r="2870" spans="1:5" x14ac:dyDescent="0.25">
      <c r="A2870" s="16" t="str">
        <f>IF(Data!F1164="successful",Data!A1164,"")</f>
        <v/>
      </c>
      <c r="B2870" s="16" t="str">
        <f>IF(Data!F1164="successful",Data!N1164,"")</f>
        <v/>
      </c>
      <c r="D2870" s="16" t="str">
        <f>IF(Data!F2224="failed",Data!A2224,"")</f>
        <v/>
      </c>
      <c r="E2870" s="16" t="str">
        <f>IF(Data!F2224="failed",Data!N2224,"")</f>
        <v/>
      </c>
    </row>
    <row r="2871" spans="1:5" x14ac:dyDescent="0.25">
      <c r="A2871" s="16" t="str">
        <f>IF(Data!F1165="successful",Data!A1165,"")</f>
        <v/>
      </c>
      <c r="B2871" s="16" t="str">
        <f>IF(Data!F1165="successful",Data!N1165,"")</f>
        <v/>
      </c>
      <c r="D2871" s="16" t="str">
        <f>IF(Data!F2225="failed",Data!A2225,"")</f>
        <v/>
      </c>
      <c r="E2871" s="16" t="str">
        <f>IF(Data!F2225="failed",Data!N2225,"")</f>
        <v/>
      </c>
    </row>
    <row r="2872" spans="1:5" x14ac:dyDescent="0.25">
      <c r="A2872" s="16" t="str">
        <f>IF(Data!F1166="successful",Data!A1166,"")</f>
        <v/>
      </c>
      <c r="B2872" s="16" t="str">
        <f>IF(Data!F1166="successful",Data!N1166,"")</f>
        <v/>
      </c>
      <c r="D2872" s="16" t="str">
        <f>IF(Data!F2226="failed",Data!A2226,"")</f>
        <v/>
      </c>
      <c r="E2872" s="16" t="str">
        <f>IF(Data!F2226="failed",Data!N2226,"")</f>
        <v/>
      </c>
    </row>
    <row r="2873" spans="1:5" x14ac:dyDescent="0.25">
      <c r="A2873" s="16" t="str">
        <f>IF(Data!F1167="successful",Data!A1167,"")</f>
        <v/>
      </c>
      <c r="B2873" s="16" t="str">
        <f>IF(Data!F1167="successful",Data!N1167,"")</f>
        <v/>
      </c>
      <c r="D2873" s="16" t="str">
        <f>IF(Data!F2227="failed",Data!A2227,"")</f>
        <v/>
      </c>
      <c r="E2873" s="16" t="str">
        <f>IF(Data!F2227="failed",Data!N2227,"")</f>
        <v/>
      </c>
    </row>
    <row r="2874" spans="1:5" x14ac:dyDescent="0.25">
      <c r="A2874" s="16" t="str">
        <f>IF(Data!F1168="successful",Data!A1168,"")</f>
        <v/>
      </c>
      <c r="B2874" s="16" t="str">
        <f>IF(Data!F1168="successful",Data!N1168,"")</f>
        <v/>
      </c>
      <c r="D2874" s="16" t="str">
        <f>IF(Data!F2228="failed",Data!A2228,"")</f>
        <v/>
      </c>
      <c r="E2874" s="16" t="str">
        <f>IF(Data!F2228="failed",Data!N2228,"")</f>
        <v/>
      </c>
    </row>
    <row r="2875" spans="1:5" x14ac:dyDescent="0.25">
      <c r="A2875" s="16" t="str">
        <f>IF(Data!F1169="successful",Data!A1169,"")</f>
        <v/>
      </c>
      <c r="B2875" s="16" t="str">
        <f>IF(Data!F1169="successful",Data!N1169,"")</f>
        <v/>
      </c>
      <c r="D2875" s="16" t="str">
        <f>IF(Data!F2229="failed",Data!A2229,"")</f>
        <v/>
      </c>
      <c r="E2875" s="16" t="str">
        <f>IF(Data!F2229="failed",Data!N2229,"")</f>
        <v/>
      </c>
    </row>
    <row r="2876" spans="1:5" x14ac:dyDescent="0.25">
      <c r="A2876" s="16" t="str">
        <f>IF(Data!F1170="successful",Data!A1170,"")</f>
        <v/>
      </c>
      <c r="B2876" s="16" t="str">
        <f>IF(Data!F1170="successful",Data!N1170,"")</f>
        <v/>
      </c>
      <c r="D2876" s="16" t="str">
        <f>IF(Data!F2230="failed",Data!A2230,"")</f>
        <v/>
      </c>
      <c r="E2876" s="16" t="str">
        <f>IF(Data!F2230="failed",Data!N2230,"")</f>
        <v/>
      </c>
    </row>
    <row r="2877" spans="1:5" x14ac:dyDescent="0.25">
      <c r="A2877" s="16" t="str">
        <f>IF(Data!F1171="successful",Data!A1171,"")</f>
        <v/>
      </c>
      <c r="B2877" s="16" t="str">
        <f>IF(Data!F1171="successful",Data!N1171,"")</f>
        <v/>
      </c>
      <c r="D2877" s="16" t="str">
        <f>IF(Data!F2231="failed",Data!A2231,"")</f>
        <v/>
      </c>
      <c r="E2877" s="16" t="str">
        <f>IF(Data!F2231="failed",Data!N2231,"")</f>
        <v/>
      </c>
    </row>
    <row r="2878" spans="1:5" x14ac:dyDescent="0.25">
      <c r="A2878" s="16" t="str">
        <f>IF(Data!F1172="successful",Data!A1172,"")</f>
        <v/>
      </c>
      <c r="B2878" s="16" t="str">
        <f>IF(Data!F1172="successful",Data!N1172,"")</f>
        <v/>
      </c>
      <c r="D2878" s="16" t="str">
        <f>IF(Data!F2232="failed",Data!A2232,"")</f>
        <v/>
      </c>
      <c r="E2878" s="16" t="str">
        <f>IF(Data!F2232="failed",Data!N2232,"")</f>
        <v/>
      </c>
    </row>
    <row r="2879" spans="1:5" x14ac:dyDescent="0.25">
      <c r="A2879" s="16" t="str">
        <f>IF(Data!F1173="successful",Data!A1173,"")</f>
        <v/>
      </c>
      <c r="B2879" s="16" t="str">
        <f>IF(Data!F1173="successful",Data!N1173,"")</f>
        <v/>
      </c>
      <c r="D2879" s="16" t="str">
        <f>IF(Data!F2233="failed",Data!A2233,"")</f>
        <v/>
      </c>
      <c r="E2879" s="16" t="str">
        <f>IF(Data!F2233="failed",Data!N2233,"")</f>
        <v/>
      </c>
    </row>
    <row r="2880" spans="1:5" x14ac:dyDescent="0.25">
      <c r="A2880" s="16" t="str">
        <f>IF(Data!F1174="successful",Data!A1174,"")</f>
        <v/>
      </c>
      <c r="B2880" s="16" t="str">
        <f>IF(Data!F1174="successful",Data!N1174,"")</f>
        <v/>
      </c>
      <c r="D2880" s="16" t="str">
        <f>IF(Data!F2234="failed",Data!A2234,"")</f>
        <v/>
      </c>
      <c r="E2880" s="16" t="str">
        <f>IF(Data!F2234="failed",Data!N2234,"")</f>
        <v/>
      </c>
    </row>
    <row r="2881" spans="1:5" x14ac:dyDescent="0.25">
      <c r="A2881" s="16" t="str">
        <f>IF(Data!F1175="successful",Data!A1175,"")</f>
        <v/>
      </c>
      <c r="B2881" s="16" t="str">
        <f>IF(Data!F1175="successful",Data!N1175,"")</f>
        <v/>
      </c>
      <c r="D2881" s="16" t="str">
        <f>IF(Data!F2235="failed",Data!A2235,"")</f>
        <v/>
      </c>
      <c r="E2881" s="16" t="str">
        <f>IF(Data!F2235="failed",Data!N2235,"")</f>
        <v/>
      </c>
    </row>
    <row r="2882" spans="1:5" x14ac:dyDescent="0.25">
      <c r="A2882" s="16" t="str">
        <f>IF(Data!F1176="successful",Data!A1176,"")</f>
        <v/>
      </c>
      <c r="B2882" s="16" t="str">
        <f>IF(Data!F1176="successful",Data!N1176,"")</f>
        <v/>
      </c>
      <c r="D2882" s="16" t="str">
        <f>IF(Data!F2236="failed",Data!A2236,"")</f>
        <v/>
      </c>
      <c r="E2882" s="16" t="str">
        <f>IF(Data!F2236="failed",Data!N2236,"")</f>
        <v/>
      </c>
    </row>
    <row r="2883" spans="1:5" x14ac:dyDescent="0.25">
      <c r="A2883" s="16" t="str">
        <f>IF(Data!F1177="successful",Data!A1177,"")</f>
        <v/>
      </c>
      <c r="B2883" s="16" t="str">
        <f>IF(Data!F1177="successful",Data!N1177,"")</f>
        <v/>
      </c>
      <c r="D2883" s="16" t="str">
        <f>IF(Data!F2237="failed",Data!A2237,"")</f>
        <v/>
      </c>
      <c r="E2883" s="16" t="str">
        <f>IF(Data!F2237="failed",Data!N2237,"")</f>
        <v/>
      </c>
    </row>
    <row r="2884" spans="1:5" x14ac:dyDescent="0.25">
      <c r="A2884" s="16" t="str">
        <f>IF(Data!F1178="successful",Data!A1178,"")</f>
        <v/>
      </c>
      <c r="B2884" s="16" t="str">
        <f>IF(Data!F1178="successful",Data!N1178,"")</f>
        <v/>
      </c>
      <c r="D2884" s="16" t="str">
        <f>IF(Data!F2238="failed",Data!A2238,"")</f>
        <v/>
      </c>
      <c r="E2884" s="16" t="str">
        <f>IF(Data!F2238="failed",Data!N2238,"")</f>
        <v/>
      </c>
    </row>
    <row r="2885" spans="1:5" x14ac:dyDescent="0.25">
      <c r="A2885" s="16" t="str">
        <f>IF(Data!F1179="successful",Data!A1179,"")</f>
        <v/>
      </c>
      <c r="B2885" s="16" t="str">
        <f>IF(Data!F1179="successful",Data!N1179,"")</f>
        <v/>
      </c>
      <c r="D2885" s="16" t="str">
        <f>IF(Data!F2239="failed",Data!A2239,"")</f>
        <v/>
      </c>
      <c r="E2885" s="16" t="str">
        <f>IF(Data!F2239="failed",Data!N2239,"")</f>
        <v/>
      </c>
    </row>
    <row r="2886" spans="1:5" x14ac:dyDescent="0.25">
      <c r="A2886" s="16" t="str">
        <f>IF(Data!F1180="successful",Data!A1180,"")</f>
        <v/>
      </c>
      <c r="B2886" s="16" t="str">
        <f>IF(Data!F1180="successful",Data!N1180,"")</f>
        <v/>
      </c>
      <c r="D2886" s="16" t="str">
        <f>IF(Data!F2240="failed",Data!A2240,"")</f>
        <v/>
      </c>
      <c r="E2886" s="16" t="str">
        <f>IF(Data!F2240="failed",Data!N2240,"")</f>
        <v/>
      </c>
    </row>
    <row r="2887" spans="1:5" x14ac:dyDescent="0.25">
      <c r="A2887" s="16" t="str">
        <f>IF(Data!F1181="successful",Data!A1181,"")</f>
        <v/>
      </c>
      <c r="B2887" s="16" t="str">
        <f>IF(Data!F1181="successful",Data!N1181,"")</f>
        <v/>
      </c>
      <c r="D2887" s="16" t="str">
        <f>IF(Data!F2241="failed",Data!A2241,"")</f>
        <v/>
      </c>
      <c r="E2887" s="16" t="str">
        <f>IF(Data!F2241="failed",Data!N2241,"")</f>
        <v/>
      </c>
    </row>
    <row r="2888" spans="1:5" x14ac:dyDescent="0.25">
      <c r="A2888" s="16" t="str">
        <f>IF(Data!F1182="successful",Data!A1182,"")</f>
        <v/>
      </c>
      <c r="B2888" s="16" t="str">
        <f>IF(Data!F1182="successful",Data!N1182,"")</f>
        <v/>
      </c>
      <c r="D2888" s="16" t="str">
        <f>IF(Data!F2242="failed",Data!A2242,"")</f>
        <v/>
      </c>
      <c r="E2888" s="16" t="str">
        <f>IF(Data!F2242="failed",Data!N2242,"")</f>
        <v/>
      </c>
    </row>
    <row r="2889" spans="1:5" x14ac:dyDescent="0.25">
      <c r="A2889" s="16" t="str">
        <f>IF(Data!F1183="successful",Data!A1183,"")</f>
        <v/>
      </c>
      <c r="B2889" s="16" t="str">
        <f>IF(Data!F1183="successful",Data!N1183,"")</f>
        <v/>
      </c>
      <c r="D2889" s="16" t="str">
        <f>IF(Data!F2243="failed",Data!A2243,"")</f>
        <v/>
      </c>
      <c r="E2889" s="16" t="str">
        <f>IF(Data!F2243="failed",Data!N2243,"")</f>
        <v/>
      </c>
    </row>
    <row r="2890" spans="1:5" x14ac:dyDescent="0.25">
      <c r="A2890" s="16" t="str">
        <f>IF(Data!F1184="successful",Data!A1184,"")</f>
        <v/>
      </c>
      <c r="B2890" s="16" t="str">
        <f>IF(Data!F1184="successful",Data!N1184,"")</f>
        <v/>
      </c>
      <c r="D2890" s="16" t="str">
        <f>IF(Data!F2244="failed",Data!A2244,"")</f>
        <v/>
      </c>
      <c r="E2890" s="16" t="str">
        <f>IF(Data!F2244="failed",Data!N2244,"")</f>
        <v/>
      </c>
    </row>
    <row r="2891" spans="1:5" x14ac:dyDescent="0.25">
      <c r="A2891" s="16" t="str">
        <f>IF(Data!F1185="successful",Data!A1185,"")</f>
        <v/>
      </c>
      <c r="B2891" s="16" t="str">
        <f>IF(Data!F1185="successful",Data!N1185,"")</f>
        <v/>
      </c>
      <c r="D2891" s="16" t="str">
        <f>IF(Data!F2245="failed",Data!A2245,"")</f>
        <v/>
      </c>
      <c r="E2891" s="16" t="str">
        <f>IF(Data!F2245="failed",Data!N2245,"")</f>
        <v/>
      </c>
    </row>
    <row r="2892" spans="1:5" x14ac:dyDescent="0.25">
      <c r="A2892" s="16" t="str">
        <f>IF(Data!F1226="successful",Data!A1226,"")</f>
        <v/>
      </c>
      <c r="B2892" s="16" t="str">
        <f>IF(Data!F1226="successful",Data!N1226,"")</f>
        <v/>
      </c>
      <c r="D2892" s="16" t="str">
        <f>IF(Data!F2246="failed",Data!A2246,"")</f>
        <v/>
      </c>
      <c r="E2892" s="16" t="str">
        <f>IF(Data!F2246="failed",Data!N2246,"")</f>
        <v/>
      </c>
    </row>
    <row r="2893" spans="1:5" x14ac:dyDescent="0.25">
      <c r="A2893" s="16" t="str">
        <f>IF(Data!F1227="successful",Data!A1227,"")</f>
        <v/>
      </c>
      <c r="B2893" s="16" t="str">
        <f>IF(Data!F1227="successful",Data!N1227,"")</f>
        <v/>
      </c>
      <c r="D2893" s="16" t="str">
        <f>IF(Data!F2247="failed",Data!A2247,"")</f>
        <v/>
      </c>
      <c r="E2893" s="16" t="str">
        <f>IF(Data!F2247="failed",Data!N2247,"")</f>
        <v/>
      </c>
    </row>
    <row r="2894" spans="1:5" x14ac:dyDescent="0.25">
      <c r="A2894" s="16" t="str">
        <f>IF(Data!F1228="successful",Data!A1228,"")</f>
        <v/>
      </c>
      <c r="B2894" s="16" t="str">
        <f>IF(Data!F1228="successful",Data!N1228,"")</f>
        <v/>
      </c>
      <c r="D2894" s="16" t="str">
        <f>IF(Data!F2248="failed",Data!A2248,"")</f>
        <v/>
      </c>
      <c r="E2894" s="16" t="str">
        <f>IF(Data!F2248="failed",Data!N2248,"")</f>
        <v/>
      </c>
    </row>
    <row r="2895" spans="1:5" x14ac:dyDescent="0.25">
      <c r="A2895" s="16" t="str">
        <f>IF(Data!F1229="successful",Data!A1229,"")</f>
        <v/>
      </c>
      <c r="B2895" s="16" t="str">
        <f>IF(Data!F1229="successful",Data!N1229,"")</f>
        <v/>
      </c>
      <c r="D2895" s="16" t="str">
        <f>IF(Data!F2249="failed",Data!A2249,"")</f>
        <v/>
      </c>
      <c r="E2895" s="16" t="str">
        <f>IF(Data!F2249="failed",Data!N2249,"")</f>
        <v/>
      </c>
    </row>
    <row r="2896" spans="1:5" x14ac:dyDescent="0.25">
      <c r="A2896" s="16" t="str">
        <f>IF(Data!F1230="successful",Data!A1230,"")</f>
        <v/>
      </c>
      <c r="B2896" s="16" t="str">
        <f>IF(Data!F1230="successful",Data!N1230,"")</f>
        <v/>
      </c>
      <c r="D2896" s="16" t="str">
        <f>IF(Data!F2250="failed",Data!A2250,"")</f>
        <v/>
      </c>
      <c r="E2896" s="16" t="str">
        <f>IF(Data!F2250="failed",Data!N2250,"")</f>
        <v/>
      </c>
    </row>
    <row r="2897" spans="1:5" x14ac:dyDescent="0.25">
      <c r="A2897" s="16" t="str">
        <f>IF(Data!F1231="successful",Data!A1231,"")</f>
        <v/>
      </c>
      <c r="B2897" s="16" t="str">
        <f>IF(Data!F1231="successful",Data!N1231,"")</f>
        <v/>
      </c>
      <c r="D2897" s="16" t="str">
        <f>IF(Data!F2251="failed",Data!A2251,"")</f>
        <v/>
      </c>
      <c r="E2897" s="16" t="str">
        <f>IF(Data!F2251="failed",Data!N2251,"")</f>
        <v/>
      </c>
    </row>
    <row r="2898" spans="1:5" x14ac:dyDescent="0.25">
      <c r="A2898" s="16" t="str">
        <f>IF(Data!F1232="successful",Data!A1232,"")</f>
        <v/>
      </c>
      <c r="B2898" s="16" t="str">
        <f>IF(Data!F1232="successful",Data!N1232,"")</f>
        <v/>
      </c>
      <c r="D2898" s="16" t="str">
        <f>IF(Data!F2252="failed",Data!A2252,"")</f>
        <v/>
      </c>
      <c r="E2898" s="16" t="str">
        <f>IF(Data!F2252="failed",Data!N2252,"")</f>
        <v/>
      </c>
    </row>
    <row r="2899" spans="1:5" x14ac:dyDescent="0.25">
      <c r="A2899" s="16" t="str">
        <f>IF(Data!F1233="successful",Data!A1233,"")</f>
        <v/>
      </c>
      <c r="B2899" s="16" t="str">
        <f>IF(Data!F1233="successful",Data!N1233,"")</f>
        <v/>
      </c>
      <c r="D2899" s="16" t="str">
        <f>IF(Data!F2253="failed",Data!A2253,"")</f>
        <v/>
      </c>
      <c r="E2899" s="16" t="str">
        <f>IF(Data!F2253="failed",Data!N2253,"")</f>
        <v/>
      </c>
    </row>
    <row r="2900" spans="1:5" x14ac:dyDescent="0.25">
      <c r="A2900" s="16" t="str">
        <f>IF(Data!F1234="successful",Data!A1234,"")</f>
        <v/>
      </c>
      <c r="B2900" s="16" t="str">
        <f>IF(Data!F1234="successful",Data!N1234,"")</f>
        <v/>
      </c>
      <c r="D2900" s="16" t="str">
        <f>IF(Data!F2254="failed",Data!A2254,"")</f>
        <v/>
      </c>
      <c r="E2900" s="16" t="str">
        <f>IF(Data!F2254="failed",Data!N2254,"")</f>
        <v/>
      </c>
    </row>
    <row r="2901" spans="1:5" x14ac:dyDescent="0.25">
      <c r="A2901" s="16" t="str">
        <f>IF(Data!F1235="successful",Data!A1235,"")</f>
        <v/>
      </c>
      <c r="B2901" s="16" t="str">
        <f>IF(Data!F1235="successful",Data!N1235,"")</f>
        <v/>
      </c>
      <c r="D2901" s="16" t="str">
        <f>IF(Data!F2255="failed",Data!A2255,"")</f>
        <v/>
      </c>
      <c r="E2901" s="16" t="str">
        <f>IF(Data!F2255="failed",Data!N2255,"")</f>
        <v/>
      </c>
    </row>
    <row r="2902" spans="1:5" x14ac:dyDescent="0.25">
      <c r="A2902" s="16" t="str">
        <f>IF(Data!F1236="successful",Data!A1236,"")</f>
        <v/>
      </c>
      <c r="B2902" s="16" t="str">
        <f>IF(Data!F1236="successful",Data!N1236,"")</f>
        <v/>
      </c>
      <c r="D2902" s="16" t="str">
        <f>IF(Data!F2256="failed",Data!A2256,"")</f>
        <v/>
      </c>
      <c r="E2902" s="16" t="str">
        <f>IF(Data!F2256="failed",Data!N2256,"")</f>
        <v/>
      </c>
    </row>
    <row r="2903" spans="1:5" x14ac:dyDescent="0.25">
      <c r="A2903" s="16" t="str">
        <f>IF(Data!F1237="successful",Data!A1237,"")</f>
        <v/>
      </c>
      <c r="B2903" s="16" t="str">
        <f>IF(Data!F1237="successful",Data!N1237,"")</f>
        <v/>
      </c>
      <c r="D2903" s="16" t="str">
        <f>IF(Data!F2257="failed",Data!A2257,"")</f>
        <v/>
      </c>
      <c r="E2903" s="16" t="str">
        <f>IF(Data!F2257="failed",Data!N2257,"")</f>
        <v/>
      </c>
    </row>
    <row r="2904" spans="1:5" x14ac:dyDescent="0.25">
      <c r="A2904" s="16" t="str">
        <f>IF(Data!F1238="successful",Data!A1238,"")</f>
        <v/>
      </c>
      <c r="B2904" s="16" t="str">
        <f>IF(Data!F1238="successful",Data!N1238,"")</f>
        <v/>
      </c>
      <c r="D2904" s="16" t="str">
        <f>IF(Data!F2258="failed",Data!A2258,"")</f>
        <v/>
      </c>
      <c r="E2904" s="16" t="str">
        <f>IF(Data!F2258="failed",Data!N2258,"")</f>
        <v/>
      </c>
    </row>
    <row r="2905" spans="1:5" x14ac:dyDescent="0.25">
      <c r="A2905" s="16" t="str">
        <f>IF(Data!F1239="successful",Data!A1239,"")</f>
        <v/>
      </c>
      <c r="B2905" s="16" t="str">
        <f>IF(Data!F1239="successful",Data!N1239,"")</f>
        <v/>
      </c>
      <c r="D2905" s="16" t="str">
        <f>IF(Data!F2259="failed",Data!A2259,"")</f>
        <v/>
      </c>
      <c r="E2905" s="16" t="str">
        <f>IF(Data!F2259="failed",Data!N2259,"")</f>
        <v/>
      </c>
    </row>
    <row r="2906" spans="1:5" x14ac:dyDescent="0.25">
      <c r="A2906" s="16" t="str">
        <f>IF(Data!F1240="successful",Data!A1240,"")</f>
        <v/>
      </c>
      <c r="B2906" s="16" t="str">
        <f>IF(Data!F1240="successful",Data!N1240,"")</f>
        <v/>
      </c>
      <c r="D2906" s="16" t="str">
        <f>IF(Data!F2260="failed",Data!A2260,"")</f>
        <v/>
      </c>
      <c r="E2906" s="16" t="str">
        <f>IF(Data!F2260="failed",Data!N2260,"")</f>
        <v/>
      </c>
    </row>
    <row r="2907" spans="1:5" x14ac:dyDescent="0.25">
      <c r="A2907" s="16" t="str">
        <f>IF(Data!F1241="successful",Data!A1241,"")</f>
        <v/>
      </c>
      <c r="B2907" s="16" t="str">
        <f>IF(Data!F1241="successful",Data!N1241,"")</f>
        <v/>
      </c>
      <c r="D2907" s="16" t="str">
        <f>IF(Data!F2261="failed",Data!A2261,"")</f>
        <v/>
      </c>
      <c r="E2907" s="16" t="str">
        <f>IF(Data!F2261="failed",Data!N2261,"")</f>
        <v/>
      </c>
    </row>
    <row r="2908" spans="1:5" x14ac:dyDescent="0.25">
      <c r="A2908" s="16" t="str">
        <f>IF(Data!F1242="successful",Data!A1242,"")</f>
        <v/>
      </c>
      <c r="B2908" s="16" t="str">
        <f>IF(Data!F1242="successful",Data!N1242,"")</f>
        <v/>
      </c>
      <c r="D2908" s="16" t="str">
        <f>IF(Data!F2262="failed",Data!A2262,"")</f>
        <v/>
      </c>
      <c r="E2908" s="16" t="str">
        <f>IF(Data!F2262="failed",Data!N2262,"")</f>
        <v/>
      </c>
    </row>
    <row r="2909" spans="1:5" x14ac:dyDescent="0.25">
      <c r="A2909" s="16" t="str">
        <f>IF(Data!F1243="successful",Data!A1243,"")</f>
        <v/>
      </c>
      <c r="B2909" s="16" t="str">
        <f>IF(Data!F1243="successful",Data!N1243,"")</f>
        <v/>
      </c>
      <c r="D2909" s="16" t="str">
        <f>IF(Data!F2263="failed",Data!A2263,"")</f>
        <v/>
      </c>
      <c r="E2909" s="16" t="str">
        <f>IF(Data!F2263="failed",Data!N2263,"")</f>
        <v/>
      </c>
    </row>
    <row r="2910" spans="1:5" x14ac:dyDescent="0.25">
      <c r="A2910" s="16" t="str">
        <f>IF(Data!F1244="successful",Data!A1244,"")</f>
        <v/>
      </c>
      <c r="B2910" s="16" t="str">
        <f>IF(Data!F1244="successful",Data!N1244,"")</f>
        <v/>
      </c>
      <c r="D2910" s="16" t="str">
        <f>IF(Data!F2264="failed",Data!A2264,"")</f>
        <v/>
      </c>
      <c r="E2910" s="16" t="str">
        <f>IF(Data!F2264="failed",Data!N2264,"")</f>
        <v/>
      </c>
    </row>
    <row r="2911" spans="1:5" x14ac:dyDescent="0.25">
      <c r="A2911" s="16" t="str">
        <f>IF(Data!F1245="successful",Data!A1245,"")</f>
        <v/>
      </c>
      <c r="B2911" s="16" t="str">
        <f>IF(Data!F1245="successful",Data!N1245,"")</f>
        <v/>
      </c>
      <c r="D2911" s="16" t="str">
        <f>IF(Data!F2265="failed",Data!A2265,"")</f>
        <v/>
      </c>
      <c r="E2911" s="16" t="str">
        <f>IF(Data!F2265="failed",Data!N2265,"")</f>
        <v/>
      </c>
    </row>
    <row r="2912" spans="1:5" x14ac:dyDescent="0.25">
      <c r="A2912" s="16" t="str">
        <f>IF(Data!F1306="successful",Data!A1306,"")</f>
        <v/>
      </c>
      <c r="B2912" s="16" t="str">
        <f>IF(Data!F1306="successful",Data!N1306,"")</f>
        <v/>
      </c>
      <c r="D2912" s="16" t="str">
        <f>IF(Data!F2266="failed",Data!A2266,"")</f>
        <v/>
      </c>
      <c r="E2912" s="16" t="str">
        <f>IF(Data!F2266="failed",Data!N2266,"")</f>
        <v/>
      </c>
    </row>
    <row r="2913" spans="1:5" x14ac:dyDescent="0.25">
      <c r="A2913" s="16" t="str">
        <f>IF(Data!F1307="successful",Data!A1307,"")</f>
        <v/>
      </c>
      <c r="B2913" s="16" t="str">
        <f>IF(Data!F1307="successful",Data!N1307,"")</f>
        <v/>
      </c>
      <c r="D2913" s="16" t="str">
        <f>IF(Data!F2267="failed",Data!A2267,"")</f>
        <v/>
      </c>
      <c r="E2913" s="16" t="str">
        <f>IF(Data!F2267="failed",Data!N2267,"")</f>
        <v/>
      </c>
    </row>
    <row r="2914" spans="1:5" x14ac:dyDescent="0.25">
      <c r="A2914" s="16" t="str">
        <f>IF(Data!F1308="successful",Data!A1308,"")</f>
        <v/>
      </c>
      <c r="B2914" s="16" t="str">
        <f>IF(Data!F1308="successful",Data!N1308,"")</f>
        <v/>
      </c>
      <c r="D2914" s="16" t="str">
        <f>IF(Data!F2268="failed",Data!A2268,"")</f>
        <v/>
      </c>
      <c r="E2914" s="16" t="str">
        <f>IF(Data!F2268="failed",Data!N2268,"")</f>
        <v/>
      </c>
    </row>
    <row r="2915" spans="1:5" x14ac:dyDescent="0.25">
      <c r="A2915" s="16" t="str">
        <f>IF(Data!F1309="successful",Data!A1309,"")</f>
        <v/>
      </c>
      <c r="B2915" s="16" t="str">
        <f>IF(Data!F1309="successful",Data!N1309,"")</f>
        <v/>
      </c>
      <c r="D2915" s="16" t="str">
        <f>IF(Data!F2269="failed",Data!A2269,"")</f>
        <v/>
      </c>
      <c r="E2915" s="16" t="str">
        <f>IF(Data!F2269="failed",Data!N2269,"")</f>
        <v/>
      </c>
    </row>
    <row r="2916" spans="1:5" x14ac:dyDescent="0.25">
      <c r="A2916" s="16" t="str">
        <f>IF(Data!F1310="successful",Data!A1310,"")</f>
        <v/>
      </c>
      <c r="B2916" s="16" t="str">
        <f>IF(Data!F1310="successful",Data!N1310,"")</f>
        <v/>
      </c>
      <c r="D2916" s="16" t="str">
        <f>IF(Data!F2270="failed",Data!A2270,"")</f>
        <v/>
      </c>
      <c r="E2916" s="16" t="str">
        <f>IF(Data!F2270="failed",Data!N2270,"")</f>
        <v/>
      </c>
    </row>
    <row r="2917" spans="1:5" x14ac:dyDescent="0.25">
      <c r="A2917" s="16" t="str">
        <f>IF(Data!F1311="successful",Data!A1311,"")</f>
        <v/>
      </c>
      <c r="B2917" s="16" t="str">
        <f>IF(Data!F1311="successful",Data!N1311,"")</f>
        <v/>
      </c>
      <c r="D2917" s="16" t="str">
        <f>IF(Data!F2271="failed",Data!A2271,"")</f>
        <v/>
      </c>
      <c r="E2917" s="16" t="str">
        <f>IF(Data!F2271="failed",Data!N2271,"")</f>
        <v/>
      </c>
    </row>
    <row r="2918" spans="1:5" x14ac:dyDescent="0.25">
      <c r="A2918" s="16" t="str">
        <f>IF(Data!F1312="successful",Data!A1312,"")</f>
        <v/>
      </c>
      <c r="B2918" s="16" t="str">
        <f>IF(Data!F1312="successful",Data!N1312,"")</f>
        <v/>
      </c>
      <c r="D2918" s="16" t="str">
        <f>IF(Data!F2272="failed",Data!A2272,"")</f>
        <v/>
      </c>
      <c r="E2918" s="16" t="str">
        <f>IF(Data!F2272="failed",Data!N2272,"")</f>
        <v/>
      </c>
    </row>
    <row r="2919" spans="1:5" x14ac:dyDescent="0.25">
      <c r="A2919" s="16" t="str">
        <f>IF(Data!F1313="successful",Data!A1313,"")</f>
        <v/>
      </c>
      <c r="B2919" s="16" t="str">
        <f>IF(Data!F1313="successful",Data!N1313,"")</f>
        <v/>
      </c>
      <c r="D2919" s="16" t="str">
        <f>IF(Data!F2273="failed",Data!A2273,"")</f>
        <v/>
      </c>
      <c r="E2919" s="16" t="str">
        <f>IF(Data!F2273="failed",Data!N2273,"")</f>
        <v/>
      </c>
    </row>
    <row r="2920" spans="1:5" x14ac:dyDescent="0.25">
      <c r="A2920" s="16" t="str">
        <f>IF(Data!F1314="successful",Data!A1314,"")</f>
        <v/>
      </c>
      <c r="B2920" s="16" t="str">
        <f>IF(Data!F1314="successful",Data!N1314,"")</f>
        <v/>
      </c>
      <c r="D2920" s="16" t="str">
        <f>IF(Data!F2274="failed",Data!A2274,"")</f>
        <v/>
      </c>
      <c r="E2920" s="16" t="str">
        <f>IF(Data!F2274="failed",Data!N2274,"")</f>
        <v/>
      </c>
    </row>
    <row r="2921" spans="1:5" x14ac:dyDescent="0.25">
      <c r="A2921" s="16" t="str">
        <f>IF(Data!F1315="successful",Data!A1315,"")</f>
        <v/>
      </c>
      <c r="B2921" s="16" t="str">
        <f>IF(Data!F1315="successful",Data!N1315,"")</f>
        <v/>
      </c>
      <c r="D2921" s="16" t="str">
        <f>IF(Data!F2275="failed",Data!A2275,"")</f>
        <v/>
      </c>
      <c r="E2921" s="16" t="str">
        <f>IF(Data!F2275="failed",Data!N2275,"")</f>
        <v/>
      </c>
    </row>
    <row r="2922" spans="1:5" x14ac:dyDescent="0.25">
      <c r="A2922" s="16" t="str">
        <f>IF(Data!F1316="successful",Data!A1316,"")</f>
        <v/>
      </c>
      <c r="B2922" s="16" t="str">
        <f>IF(Data!F1316="successful",Data!N1316,"")</f>
        <v/>
      </c>
      <c r="D2922" s="16" t="str">
        <f>IF(Data!F2276="failed",Data!A2276,"")</f>
        <v/>
      </c>
      <c r="E2922" s="16" t="str">
        <f>IF(Data!F2276="failed",Data!N2276,"")</f>
        <v/>
      </c>
    </row>
    <row r="2923" spans="1:5" x14ac:dyDescent="0.25">
      <c r="A2923" s="16" t="str">
        <f>IF(Data!F1317="successful",Data!A1317,"")</f>
        <v/>
      </c>
      <c r="B2923" s="16" t="str">
        <f>IF(Data!F1317="successful",Data!N1317,"")</f>
        <v/>
      </c>
      <c r="D2923" s="16" t="str">
        <f>IF(Data!F2277="failed",Data!A2277,"")</f>
        <v/>
      </c>
      <c r="E2923" s="16" t="str">
        <f>IF(Data!F2277="failed",Data!N2277,"")</f>
        <v/>
      </c>
    </row>
    <row r="2924" spans="1:5" x14ac:dyDescent="0.25">
      <c r="A2924" s="16" t="str">
        <f>IF(Data!F1318="successful",Data!A1318,"")</f>
        <v/>
      </c>
      <c r="B2924" s="16" t="str">
        <f>IF(Data!F1318="successful",Data!N1318,"")</f>
        <v/>
      </c>
      <c r="D2924" s="16" t="str">
        <f>IF(Data!F2278="failed",Data!A2278,"")</f>
        <v/>
      </c>
      <c r="E2924" s="16" t="str">
        <f>IF(Data!F2278="failed",Data!N2278,"")</f>
        <v/>
      </c>
    </row>
    <row r="2925" spans="1:5" x14ac:dyDescent="0.25">
      <c r="A2925" s="16" t="str">
        <f>IF(Data!F1319="successful",Data!A1319,"")</f>
        <v/>
      </c>
      <c r="B2925" s="16" t="str">
        <f>IF(Data!F1319="successful",Data!N1319,"")</f>
        <v/>
      </c>
      <c r="D2925" s="16" t="str">
        <f>IF(Data!F2279="failed",Data!A2279,"")</f>
        <v/>
      </c>
      <c r="E2925" s="16" t="str">
        <f>IF(Data!F2279="failed",Data!N2279,"")</f>
        <v/>
      </c>
    </row>
    <row r="2926" spans="1:5" x14ac:dyDescent="0.25">
      <c r="A2926" s="16" t="str">
        <f>IF(Data!F1320="successful",Data!A1320,"")</f>
        <v/>
      </c>
      <c r="B2926" s="16" t="str">
        <f>IF(Data!F1320="successful",Data!N1320,"")</f>
        <v/>
      </c>
      <c r="D2926" s="16" t="str">
        <f>IF(Data!F2280="failed",Data!A2280,"")</f>
        <v/>
      </c>
      <c r="E2926" s="16" t="str">
        <f>IF(Data!F2280="failed",Data!N2280,"")</f>
        <v/>
      </c>
    </row>
    <row r="2927" spans="1:5" x14ac:dyDescent="0.25">
      <c r="A2927" s="16" t="str">
        <f>IF(Data!F1321="successful",Data!A1321,"")</f>
        <v/>
      </c>
      <c r="B2927" s="16" t="str">
        <f>IF(Data!F1321="successful",Data!N1321,"")</f>
        <v/>
      </c>
      <c r="D2927" s="16" t="str">
        <f>IF(Data!F2281="failed",Data!A2281,"")</f>
        <v/>
      </c>
      <c r="E2927" s="16" t="str">
        <f>IF(Data!F2281="failed",Data!N2281,"")</f>
        <v/>
      </c>
    </row>
    <row r="2928" spans="1:5" x14ac:dyDescent="0.25">
      <c r="A2928" s="16" t="str">
        <f>IF(Data!F1322="successful",Data!A1322,"")</f>
        <v/>
      </c>
      <c r="B2928" s="16" t="str">
        <f>IF(Data!F1322="successful",Data!N1322,"")</f>
        <v/>
      </c>
      <c r="D2928" s="16" t="str">
        <f>IF(Data!F2282="failed",Data!A2282,"")</f>
        <v/>
      </c>
      <c r="E2928" s="16" t="str">
        <f>IF(Data!F2282="failed",Data!N2282,"")</f>
        <v/>
      </c>
    </row>
    <row r="2929" spans="1:5" x14ac:dyDescent="0.25">
      <c r="A2929" s="16" t="str">
        <f>IF(Data!F1323="successful",Data!A1323,"")</f>
        <v/>
      </c>
      <c r="B2929" s="16" t="str">
        <f>IF(Data!F1323="successful",Data!N1323,"")</f>
        <v/>
      </c>
      <c r="D2929" s="16" t="str">
        <f>IF(Data!F2283="failed",Data!A2283,"")</f>
        <v/>
      </c>
      <c r="E2929" s="16" t="str">
        <f>IF(Data!F2283="failed",Data!N2283,"")</f>
        <v/>
      </c>
    </row>
    <row r="2930" spans="1:5" x14ac:dyDescent="0.25">
      <c r="A2930" s="16" t="str">
        <f>IF(Data!F1324="successful",Data!A1324,"")</f>
        <v/>
      </c>
      <c r="B2930" s="16" t="str">
        <f>IF(Data!F1324="successful",Data!N1324,"")</f>
        <v/>
      </c>
      <c r="D2930" s="16" t="str">
        <f>IF(Data!F2284="failed",Data!A2284,"")</f>
        <v/>
      </c>
      <c r="E2930" s="16" t="str">
        <f>IF(Data!F2284="failed",Data!N2284,"")</f>
        <v/>
      </c>
    </row>
    <row r="2931" spans="1:5" x14ac:dyDescent="0.25">
      <c r="A2931" s="16" t="str">
        <f>IF(Data!F1325="successful",Data!A1325,"")</f>
        <v/>
      </c>
      <c r="B2931" s="16" t="str">
        <f>IF(Data!F1325="successful",Data!N1325,"")</f>
        <v/>
      </c>
      <c r="D2931" s="16" t="str">
        <f>IF(Data!F2285="failed",Data!A2285,"")</f>
        <v/>
      </c>
      <c r="E2931" s="16" t="str">
        <f>IF(Data!F2285="failed",Data!N2285,"")</f>
        <v/>
      </c>
    </row>
    <row r="2932" spans="1:5" x14ac:dyDescent="0.25">
      <c r="A2932" s="16" t="str">
        <f>IF(Data!F1326="successful",Data!A1326,"")</f>
        <v/>
      </c>
      <c r="B2932" s="16" t="str">
        <f>IF(Data!F1326="successful",Data!N1326,"")</f>
        <v/>
      </c>
      <c r="D2932" s="16" t="str">
        <f>IF(Data!F2286="failed",Data!A2286,"")</f>
        <v/>
      </c>
      <c r="E2932" s="16" t="str">
        <f>IF(Data!F2286="failed",Data!N2286,"")</f>
        <v/>
      </c>
    </row>
    <row r="2933" spans="1:5" x14ac:dyDescent="0.25">
      <c r="A2933" s="16" t="str">
        <f>IF(Data!F1327="successful",Data!A1327,"")</f>
        <v/>
      </c>
      <c r="B2933" s="16" t="str">
        <f>IF(Data!F1327="successful",Data!N1327,"")</f>
        <v/>
      </c>
      <c r="D2933" s="16" t="str">
        <f>IF(Data!F2287="failed",Data!A2287,"")</f>
        <v/>
      </c>
      <c r="E2933" s="16" t="str">
        <f>IF(Data!F2287="failed",Data!N2287,"")</f>
        <v/>
      </c>
    </row>
    <row r="2934" spans="1:5" x14ac:dyDescent="0.25">
      <c r="A2934" s="16" t="str">
        <f>IF(Data!F1328="successful",Data!A1328,"")</f>
        <v/>
      </c>
      <c r="B2934" s="16" t="str">
        <f>IF(Data!F1328="successful",Data!N1328,"")</f>
        <v/>
      </c>
      <c r="D2934" s="16" t="str">
        <f>IF(Data!F2288="failed",Data!A2288,"")</f>
        <v/>
      </c>
      <c r="E2934" s="16" t="str">
        <f>IF(Data!F2288="failed",Data!N2288,"")</f>
        <v/>
      </c>
    </row>
    <row r="2935" spans="1:5" x14ac:dyDescent="0.25">
      <c r="A2935" s="16" t="str">
        <f>IF(Data!F1329="successful",Data!A1329,"")</f>
        <v/>
      </c>
      <c r="B2935" s="16" t="str">
        <f>IF(Data!F1329="successful",Data!N1329,"")</f>
        <v/>
      </c>
      <c r="D2935" s="16" t="str">
        <f>IF(Data!F2289="failed",Data!A2289,"")</f>
        <v/>
      </c>
      <c r="E2935" s="16" t="str">
        <f>IF(Data!F2289="failed",Data!N2289,"")</f>
        <v/>
      </c>
    </row>
    <row r="2936" spans="1:5" x14ac:dyDescent="0.25">
      <c r="A2936" s="16" t="str">
        <f>IF(Data!F1330="successful",Data!A1330,"")</f>
        <v/>
      </c>
      <c r="B2936" s="16" t="str">
        <f>IF(Data!F1330="successful",Data!N1330,"")</f>
        <v/>
      </c>
      <c r="D2936" s="16" t="str">
        <f>IF(Data!F2290="failed",Data!A2290,"")</f>
        <v/>
      </c>
      <c r="E2936" s="16" t="str">
        <f>IF(Data!F2290="failed",Data!N2290,"")</f>
        <v/>
      </c>
    </row>
    <row r="2937" spans="1:5" x14ac:dyDescent="0.25">
      <c r="A2937" s="16" t="str">
        <f>IF(Data!F1331="successful",Data!A1331,"")</f>
        <v/>
      </c>
      <c r="B2937" s="16" t="str">
        <f>IF(Data!F1331="successful",Data!N1331,"")</f>
        <v/>
      </c>
      <c r="D2937" s="16" t="str">
        <f>IF(Data!F2291="failed",Data!A2291,"")</f>
        <v/>
      </c>
      <c r="E2937" s="16" t="str">
        <f>IF(Data!F2291="failed",Data!N2291,"")</f>
        <v/>
      </c>
    </row>
    <row r="2938" spans="1:5" x14ac:dyDescent="0.25">
      <c r="A2938" s="16" t="str">
        <f>IF(Data!F1332="successful",Data!A1332,"")</f>
        <v/>
      </c>
      <c r="B2938" s="16" t="str">
        <f>IF(Data!F1332="successful",Data!N1332,"")</f>
        <v/>
      </c>
      <c r="D2938" s="16" t="str">
        <f>IF(Data!F2292="failed",Data!A2292,"")</f>
        <v/>
      </c>
      <c r="E2938" s="16" t="str">
        <f>IF(Data!F2292="failed",Data!N2292,"")</f>
        <v/>
      </c>
    </row>
    <row r="2939" spans="1:5" x14ac:dyDescent="0.25">
      <c r="A2939" s="16" t="str">
        <f>IF(Data!F1333="successful",Data!A1333,"")</f>
        <v/>
      </c>
      <c r="B2939" s="16" t="str">
        <f>IF(Data!F1333="successful",Data!N1333,"")</f>
        <v/>
      </c>
      <c r="D2939" s="16" t="str">
        <f>IF(Data!F2293="failed",Data!A2293,"")</f>
        <v/>
      </c>
      <c r="E2939" s="16" t="str">
        <f>IF(Data!F2293="failed",Data!N2293,"")</f>
        <v/>
      </c>
    </row>
    <row r="2940" spans="1:5" x14ac:dyDescent="0.25">
      <c r="A2940" s="16" t="str">
        <f>IF(Data!F1334="successful",Data!A1334,"")</f>
        <v/>
      </c>
      <c r="B2940" s="16" t="str">
        <f>IF(Data!F1334="successful",Data!N1334,"")</f>
        <v/>
      </c>
      <c r="D2940" s="16" t="str">
        <f>IF(Data!F2294="failed",Data!A2294,"")</f>
        <v/>
      </c>
      <c r="E2940" s="16" t="str">
        <f>IF(Data!F2294="failed",Data!N2294,"")</f>
        <v/>
      </c>
    </row>
    <row r="2941" spans="1:5" x14ac:dyDescent="0.25">
      <c r="A2941" s="16" t="str">
        <f>IF(Data!F1335="successful",Data!A1335,"")</f>
        <v/>
      </c>
      <c r="B2941" s="16" t="str">
        <f>IF(Data!F1335="successful",Data!N1335,"")</f>
        <v/>
      </c>
      <c r="D2941" s="16" t="str">
        <f>IF(Data!F2295="failed",Data!A2295,"")</f>
        <v/>
      </c>
      <c r="E2941" s="16" t="str">
        <f>IF(Data!F2295="failed",Data!N2295,"")</f>
        <v/>
      </c>
    </row>
    <row r="2942" spans="1:5" x14ac:dyDescent="0.25">
      <c r="A2942" s="16" t="str">
        <f>IF(Data!F1336="successful",Data!A1336,"")</f>
        <v/>
      </c>
      <c r="B2942" s="16" t="str">
        <f>IF(Data!F1336="successful",Data!N1336,"")</f>
        <v/>
      </c>
      <c r="D2942" s="16" t="str">
        <f>IF(Data!F2296="failed",Data!A2296,"")</f>
        <v/>
      </c>
      <c r="E2942" s="16" t="str">
        <f>IF(Data!F2296="failed",Data!N2296,"")</f>
        <v/>
      </c>
    </row>
    <row r="2943" spans="1:5" x14ac:dyDescent="0.25">
      <c r="A2943" s="16" t="str">
        <f>IF(Data!F1337="successful",Data!A1337,"")</f>
        <v/>
      </c>
      <c r="B2943" s="16" t="str">
        <f>IF(Data!F1337="successful",Data!N1337,"")</f>
        <v/>
      </c>
      <c r="D2943" s="16" t="str">
        <f>IF(Data!F2297="failed",Data!A2297,"")</f>
        <v/>
      </c>
      <c r="E2943" s="16" t="str">
        <f>IF(Data!F2297="failed",Data!N2297,"")</f>
        <v/>
      </c>
    </row>
    <row r="2944" spans="1:5" x14ac:dyDescent="0.25">
      <c r="A2944" s="16" t="str">
        <f>IF(Data!F1338="successful",Data!A1338,"")</f>
        <v/>
      </c>
      <c r="B2944" s="16" t="str">
        <f>IF(Data!F1338="successful",Data!N1338,"")</f>
        <v/>
      </c>
      <c r="D2944" s="16" t="str">
        <f>IF(Data!F2298="failed",Data!A2298,"")</f>
        <v/>
      </c>
      <c r="E2944" s="16" t="str">
        <f>IF(Data!F2298="failed",Data!N2298,"")</f>
        <v/>
      </c>
    </row>
    <row r="2945" spans="1:5" x14ac:dyDescent="0.25">
      <c r="A2945" s="16" t="str">
        <f>IF(Data!F1339="successful",Data!A1339,"")</f>
        <v/>
      </c>
      <c r="B2945" s="16" t="str">
        <f>IF(Data!F1339="successful",Data!N1339,"")</f>
        <v/>
      </c>
      <c r="D2945" s="16" t="str">
        <f>IF(Data!F2299="failed",Data!A2299,"")</f>
        <v/>
      </c>
      <c r="E2945" s="16" t="str">
        <f>IF(Data!F2299="failed",Data!N2299,"")</f>
        <v/>
      </c>
    </row>
    <row r="2946" spans="1:5" x14ac:dyDescent="0.25">
      <c r="A2946" s="16" t="str">
        <f>IF(Data!F1340="successful",Data!A1340,"")</f>
        <v/>
      </c>
      <c r="B2946" s="16" t="str">
        <f>IF(Data!F1340="successful",Data!N1340,"")</f>
        <v/>
      </c>
      <c r="D2946" s="16" t="str">
        <f>IF(Data!F2300="failed",Data!A2300,"")</f>
        <v/>
      </c>
      <c r="E2946" s="16" t="str">
        <f>IF(Data!F2300="failed",Data!N2300,"")</f>
        <v/>
      </c>
    </row>
    <row r="2947" spans="1:5" x14ac:dyDescent="0.25">
      <c r="A2947" s="16" t="str">
        <f>IF(Data!F1341="successful",Data!A1341,"")</f>
        <v/>
      </c>
      <c r="B2947" s="16" t="str">
        <f>IF(Data!F1341="successful",Data!N1341,"")</f>
        <v/>
      </c>
      <c r="D2947" s="16" t="str">
        <f>IF(Data!F2301="failed",Data!A2301,"")</f>
        <v/>
      </c>
      <c r="E2947" s="16" t="str">
        <f>IF(Data!F2301="failed",Data!N2301,"")</f>
        <v/>
      </c>
    </row>
    <row r="2948" spans="1:5" x14ac:dyDescent="0.25">
      <c r="A2948" s="16" t="str">
        <f>IF(Data!F1342="successful",Data!A1342,"")</f>
        <v/>
      </c>
      <c r="B2948" s="16" t="str">
        <f>IF(Data!F1342="successful",Data!N1342,"")</f>
        <v/>
      </c>
      <c r="D2948" s="16" t="str">
        <f>IF(Data!F2302="failed",Data!A2302,"")</f>
        <v/>
      </c>
      <c r="E2948" s="16" t="str">
        <f>IF(Data!F2302="failed",Data!N2302,"")</f>
        <v/>
      </c>
    </row>
    <row r="2949" spans="1:5" x14ac:dyDescent="0.25">
      <c r="A2949" s="16" t="str">
        <f>IF(Data!F1343="successful",Data!A1343,"")</f>
        <v/>
      </c>
      <c r="B2949" s="16" t="str">
        <f>IF(Data!F1343="successful",Data!N1343,"")</f>
        <v/>
      </c>
      <c r="D2949" s="16" t="str">
        <f>IF(Data!F2303="failed",Data!A2303,"")</f>
        <v/>
      </c>
      <c r="E2949" s="16" t="str">
        <f>IF(Data!F2303="failed",Data!N2303,"")</f>
        <v/>
      </c>
    </row>
    <row r="2950" spans="1:5" x14ac:dyDescent="0.25">
      <c r="A2950" s="16" t="str">
        <f>IF(Data!F1344="successful",Data!A1344,"")</f>
        <v/>
      </c>
      <c r="B2950" s="16" t="str">
        <f>IF(Data!F1344="successful",Data!N1344,"")</f>
        <v/>
      </c>
      <c r="D2950" s="16" t="str">
        <f>IF(Data!F2304="failed",Data!A2304,"")</f>
        <v/>
      </c>
      <c r="E2950" s="16" t="str">
        <f>IF(Data!F2304="failed",Data!N2304,"")</f>
        <v/>
      </c>
    </row>
    <row r="2951" spans="1:5" x14ac:dyDescent="0.25">
      <c r="A2951" s="16" t="str">
        <f>IF(Data!F1345="successful",Data!A1345,"")</f>
        <v/>
      </c>
      <c r="B2951" s="16" t="str">
        <f>IF(Data!F1345="successful",Data!N1345,"")</f>
        <v/>
      </c>
      <c r="D2951" s="16" t="str">
        <f>IF(Data!F2305="failed",Data!A2305,"")</f>
        <v/>
      </c>
      <c r="E2951" s="16" t="str">
        <f>IF(Data!F2305="failed",Data!N2305,"")</f>
        <v/>
      </c>
    </row>
    <row r="2952" spans="1:5" x14ac:dyDescent="0.25">
      <c r="A2952" s="16" t="str">
        <f>IF(Data!F1406="successful",Data!A1406,"")</f>
        <v/>
      </c>
      <c r="B2952" s="16" t="str">
        <f>IF(Data!F1406="successful",Data!N1406,"")</f>
        <v/>
      </c>
      <c r="D2952" s="16" t="str">
        <f>IF(Data!F2306="failed",Data!A2306,"")</f>
        <v/>
      </c>
      <c r="E2952" s="16" t="str">
        <f>IF(Data!F2306="failed",Data!N2306,"")</f>
        <v/>
      </c>
    </row>
    <row r="2953" spans="1:5" x14ac:dyDescent="0.25">
      <c r="A2953" s="16" t="str">
        <f>IF(Data!F1407="successful",Data!A1407,"")</f>
        <v/>
      </c>
      <c r="B2953" s="16" t="str">
        <f>IF(Data!F1407="successful",Data!N1407,"")</f>
        <v/>
      </c>
      <c r="D2953" s="16" t="str">
        <f>IF(Data!F2307="failed",Data!A2307,"")</f>
        <v/>
      </c>
      <c r="E2953" s="16" t="str">
        <f>IF(Data!F2307="failed",Data!N2307,"")</f>
        <v/>
      </c>
    </row>
    <row r="2954" spans="1:5" x14ac:dyDescent="0.25">
      <c r="A2954" s="16" t="str">
        <f>IF(Data!F1408="successful",Data!A1408,"")</f>
        <v/>
      </c>
      <c r="B2954" s="16" t="str">
        <f>IF(Data!F1408="successful",Data!N1408,"")</f>
        <v/>
      </c>
      <c r="D2954" s="16" t="str">
        <f>IF(Data!F2308="failed",Data!A2308,"")</f>
        <v/>
      </c>
      <c r="E2954" s="16" t="str">
        <f>IF(Data!F2308="failed",Data!N2308,"")</f>
        <v/>
      </c>
    </row>
    <row r="2955" spans="1:5" x14ac:dyDescent="0.25">
      <c r="A2955" s="16" t="str">
        <f>IF(Data!F1409="successful",Data!A1409,"")</f>
        <v/>
      </c>
      <c r="B2955" s="16" t="str">
        <f>IF(Data!F1409="successful",Data!N1409,"")</f>
        <v/>
      </c>
      <c r="D2955" s="16" t="str">
        <f>IF(Data!F2309="failed",Data!A2309,"")</f>
        <v/>
      </c>
      <c r="E2955" s="16" t="str">
        <f>IF(Data!F2309="failed",Data!N2309,"")</f>
        <v/>
      </c>
    </row>
    <row r="2956" spans="1:5" x14ac:dyDescent="0.25">
      <c r="A2956" s="16" t="str">
        <f>IF(Data!F1410="successful",Data!A1410,"")</f>
        <v/>
      </c>
      <c r="B2956" s="16" t="str">
        <f>IF(Data!F1410="successful",Data!N1410,"")</f>
        <v/>
      </c>
      <c r="D2956" s="16" t="str">
        <f>IF(Data!F2310="failed",Data!A2310,"")</f>
        <v/>
      </c>
      <c r="E2956" s="16" t="str">
        <f>IF(Data!F2310="failed",Data!N2310,"")</f>
        <v/>
      </c>
    </row>
    <row r="2957" spans="1:5" x14ac:dyDescent="0.25">
      <c r="A2957" s="16" t="str">
        <f>IF(Data!F1411="successful",Data!A1411,"")</f>
        <v/>
      </c>
      <c r="B2957" s="16" t="str">
        <f>IF(Data!F1411="successful",Data!N1411,"")</f>
        <v/>
      </c>
      <c r="D2957" s="16" t="str">
        <f>IF(Data!F2311="failed",Data!A2311,"")</f>
        <v/>
      </c>
      <c r="E2957" s="16" t="str">
        <f>IF(Data!F2311="failed",Data!N2311,"")</f>
        <v/>
      </c>
    </row>
    <row r="2958" spans="1:5" x14ac:dyDescent="0.25">
      <c r="A2958" s="16" t="str">
        <f>IF(Data!F1412="successful",Data!A1412,"")</f>
        <v/>
      </c>
      <c r="B2958" s="16" t="str">
        <f>IF(Data!F1412="successful",Data!N1412,"")</f>
        <v/>
      </c>
      <c r="D2958" s="16" t="str">
        <f>IF(Data!F2312="failed",Data!A2312,"")</f>
        <v/>
      </c>
      <c r="E2958" s="16" t="str">
        <f>IF(Data!F2312="failed",Data!N2312,"")</f>
        <v/>
      </c>
    </row>
    <row r="2959" spans="1:5" x14ac:dyDescent="0.25">
      <c r="A2959" s="16" t="str">
        <f>IF(Data!F1413="successful",Data!A1413,"")</f>
        <v/>
      </c>
      <c r="B2959" s="16" t="str">
        <f>IF(Data!F1413="successful",Data!N1413,"")</f>
        <v/>
      </c>
      <c r="D2959" s="16" t="str">
        <f>IF(Data!F2313="failed",Data!A2313,"")</f>
        <v/>
      </c>
      <c r="E2959" s="16" t="str">
        <f>IF(Data!F2313="failed",Data!N2313,"")</f>
        <v/>
      </c>
    </row>
    <row r="2960" spans="1:5" x14ac:dyDescent="0.25">
      <c r="A2960" s="16" t="str">
        <f>IF(Data!F1414="successful",Data!A1414,"")</f>
        <v/>
      </c>
      <c r="B2960" s="16" t="str">
        <f>IF(Data!F1414="successful",Data!N1414,"")</f>
        <v/>
      </c>
      <c r="D2960" s="16" t="str">
        <f>IF(Data!F2314="failed",Data!A2314,"")</f>
        <v/>
      </c>
      <c r="E2960" s="16" t="str">
        <f>IF(Data!F2314="failed",Data!N2314,"")</f>
        <v/>
      </c>
    </row>
    <row r="2961" spans="1:5" x14ac:dyDescent="0.25">
      <c r="A2961" s="16" t="str">
        <f>IF(Data!F1415="successful",Data!A1415,"")</f>
        <v/>
      </c>
      <c r="B2961" s="16" t="str">
        <f>IF(Data!F1415="successful",Data!N1415,"")</f>
        <v/>
      </c>
      <c r="D2961" s="16" t="str">
        <f>IF(Data!F2315="failed",Data!A2315,"")</f>
        <v/>
      </c>
      <c r="E2961" s="16" t="str">
        <f>IF(Data!F2315="failed",Data!N2315,"")</f>
        <v/>
      </c>
    </row>
    <row r="2962" spans="1:5" x14ac:dyDescent="0.25">
      <c r="A2962" s="16" t="str">
        <f>IF(Data!F1416="successful",Data!A1416,"")</f>
        <v/>
      </c>
      <c r="B2962" s="16" t="str">
        <f>IF(Data!F1416="successful",Data!N1416,"")</f>
        <v/>
      </c>
      <c r="D2962" s="16" t="str">
        <f>IF(Data!F2316="failed",Data!A2316,"")</f>
        <v/>
      </c>
      <c r="E2962" s="16" t="str">
        <f>IF(Data!F2316="failed",Data!N2316,"")</f>
        <v/>
      </c>
    </row>
    <row r="2963" spans="1:5" x14ac:dyDescent="0.25">
      <c r="A2963" s="16" t="str">
        <f>IF(Data!F1417="successful",Data!A1417,"")</f>
        <v/>
      </c>
      <c r="B2963" s="16" t="str">
        <f>IF(Data!F1417="successful",Data!N1417,"")</f>
        <v/>
      </c>
      <c r="D2963" s="16" t="str">
        <f>IF(Data!F2317="failed",Data!A2317,"")</f>
        <v/>
      </c>
      <c r="E2963" s="16" t="str">
        <f>IF(Data!F2317="failed",Data!N2317,"")</f>
        <v/>
      </c>
    </row>
    <row r="2964" spans="1:5" x14ac:dyDescent="0.25">
      <c r="A2964" s="16" t="str">
        <f>IF(Data!F1418="successful",Data!A1418,"")</f>
        <v/>
      </c>
      <c r="B2964" s="16" t="str">
        <f>IF(Data!F1418="successful",Data!N1418,"")</f>
        <v/>
      </c>
      <c r="D2964" s="16" t="str">
        <f>IF(Data!F2318="failed",Data!A2318,"")</f>
        <v/>
      </c>
      <c r="E2964" s="16" t="str">
        <f>IF(Data!F2318="failed",Data!N2318,"")</f>
        <v/>
      </c>
    </row>
    <row r="2965" spans="1:5" x14ac:dyDescent="0.25">
      <c r="A2965" s="16" t="str">
        <f>IF(Data!F1419="successful",Data!A1419,"")</f>
        <v/>
      </c>
      <c r="B2965" s="16" t="str">
        <f>IF(Data!F1419="successful",Data!N1419,"")</f>
        <v/>
      </c>
      <c r="D2965" s="16" t="str">
        <f>IF(Data!F2319="failed",Data!A2319,"")</f>
        <v/>
      </c>
      <c r="E2965" s="16" t="str">
        <f>IF(Data!F2319="failed",Data!N2319,"")</f>
        <v/>
      </c>
    </row>
    <row r="2966" spans="1:5" x14ac:dyDescent="0.25">
      <c r="A2966" s="16" t="str">
        <f>IF(Data!F1420="successful",Data!A1420,"")</f>
        <v/>
      </c>
      <c r="B2966" s="16" t="str">
        <f>IF(Data!F1420="successful",Data!N1420,"")</f>
        <v/>
      </c>
      <c r="D2966" s="16" t="str">
        <f>IF(Data!F2320="failed",Data!A2320,"")</f>
        <v/>
      </c>
      <c r="E2966" s="16" t="str">
        <f>IF(Data!F2320="failed",Data!N2320,"")</f>
        <v/>
      </c>
    </row>
    <row r="2967" spans="1:5" x14ac:dyDescent="0.25">
      <c r="A2967" s="16" t="str">
        <f>IF(Data!F1421="successful",Data!A1421,"")</f>
        <v/>
      </c>
      <c r="B2967" s="16" t="str">
        <f>IF(Data!F1421="successful",Data!N1421,"")</f>
        <v/>
      </c>
      <c r="D2967" s="16" t="str">
        <f>IF(Data!F2321="failed",Data!A2321,"")</f>
        <v/>
      </c>
      <c r="E2967" s="16" t="str">
        <f>IF(Data!F2321="failed",Data!N2321,"")</f>
        <v/>
      </c>
    </row>
    <row r="2968" spans="1:5" x14ac:dyDescent="0.25">
      <c r="A2968" s="16" t="str">
        <f>IF(Data!F1422="successful",Data!A1422,"")</f>
        <v/>
      </c>
      <c r="B2968" s="16" t="str">
        <f>IF(Data!F1422="successful",Data!N1422,"")</f>
        <v/>
      </c>
      <c r="D2968" s="16" t="str">
        <f>IF(Data!F2322="failed",Data!A2322,"")</f>
        <v/>
      </c>
      <c r="E2968" s="16" t="str">
        <f>IF(Data!F2322="failed",Data!N2322,"")</f>
        <v/>
      </c>
    </row>
    <row r="2969" spans="1:5" x14ac:dyDescent="0.25">
      <c r="A2969" s="16" t="str">
        <f>IF(Data!F1423="successful",Data!A1423,"")</f>
        <v/>
      </c>
      <c r="B2969" s="16" t="str">
        <f>IF(Data!F1423="successful",Data!N1423,"")</f>
        <v/>
      </c>
      <c r="D2969" s="16" t="str">
        <f>IF(Data!F2323="failed",Data!A2323,"")</f>
        <v/>
      </c>
      <c r="E2969" s="16" t="str">
        <f>IF(Data!F2323="failed",Data!N2323,"")</f>
        <v/>
      </c>
    </row>
    <row r="2970" spans="1:5" x14ac:dyDescent="0.25">
      <c r="A2970" s="16" t="str">
        <f>IF(Data!F1424="successful",Data!A1424,"")</f>
        <v/>
      </c>
      <c r="B2970" s="16" t="str">
        <f>IF(Data!F1424="successful",Data!N1424,"")</f>
        <v/>
      </c>
      <c r="D2970" s="16" t="str">
        <f>IF(Data!F2324="failed",Data!A2324,"")</f>
        <v/>
      </c>
      <c r="E2970" s="16" t="str">
        <f>IF(Data!F2324="failed",Data!N2324,"")</f>
        <v/>
      </c>
    </row>
    <row r="2971" spans="1:5" x14ac:dyDescent="0.25">
      <c r="A2971" s="16" t="str">
        <f>IF(Data!F1425="successful",Data!A1425,"")</f>
        <v/>
      </c>
      <c r="B2971" s="16" t="str">
        <f>IF(Data!F1425="successful",Data!N1425,"")</f>
        <v/>
      </c>
      <c r="D2971" s="16" t="str">
        <f>IF(Data!F2325="failed",Data!A2325,"")</f>
        <v/>
      </c>
      <c r="E2971" s="16" t="str">
        <f>IF(Data!F2325="failed",Data!N2325,"")</f>
        <v/>
      </c>
    </row>
    <row r="2972" spans="1:5" x14ac:dyDescent="0.25">
      <c r="A2972" s="16" t="str">
        <f>IF(Data!F1426="successful",Data!A1426,"")</f>
        <v/>
      </c>
      <c r="B2972" s="16" t="str">
        <f>IF(Data!F1426="successful",Data!N1426,"")</f>
        <v/>
      </c>
      <c r="D2972" s="16" t="str">
        <f>IF(Data!F2326="failed",Data!A2326,"")</f>
        <v/>
      </c>
      <c r="E2972" s="16" t="str">
        <f>IF(Data!F2326="failed",Data!N2326,"")</f>
        <v/>
      </c>
    </row>
    <row r="2973" spans="1:5" x14ac:dyDescent="0.25">
      <c r="A2973" s="16" t="str">
        <f>IF(Data!F1427="successful",Data!A1427,"")</f>
        <v/>
      </c>
      <c r="B2973" s="16" t="str">
        <f>IF(Data!F1427="successful",Data!N1427,"")</f>
        <v/>
      </c>
      <c r="D2973" s="16" t="str">
        <f>IF(Data!F2327="failed",Data!A2327,"")</f>
        <v/>
      </c>
      <c r="E2973" s="16" t="str">
        <f>IF(Data!F2327="failed",Data!N2327,"")</f>
        <v/>
      </c>
    </row>
    <row r="2974" spans="1:5" x14ac:dyDescent="0.25">
      <c r="A2974" s="16" t="str">
        <f>IF(Data!F1428="successful",Data!A1428,"")</f>
        <v/>
      </c>
      <c r="B2974" s="16" t="str">
        <f>IF(Data!F1428="successful",Data!N1428,"")</f>
        <v/>
      </c>
      <c r="D2974" s="16" t="str">
        <f>IF(Data!F2328="failed",Data!A2328,"")</f>
        <v/>
      </c>
      <c r="E2974" s="16" t="str">
        <f>IF(Data!F2328="failed",Data!N2328,"")</f>
        <v/>
      </c>
    </row>
    <row r="2975" spans="1:5" x14ac:dyDescent="0.25">
      <c r="A2975" s="16" t="str">
        <f>IF(Data!F1429="successful",Data!A1429,"")</f>
        <v/>
      </c>
      <c r="B2975" s="16" t="str">
        <f>IF(Data!F1429="successful",Data!N1429,"")</f>
        <v/>
      </c>
      <c r="D2975" s="16" t="str">
        <f>IF(Data!F2329="failed",Data!A2329,"")</f>
        <v/>
      </c>
      <c r="E2975" s="16" t="str">
        <f>IF(Data!F2329="failed",Data!N2329,"")</f>
        <v/>
      </c>
    </row>
    <row r="2976" spans="1:5" x14ac:dyDescent="0.25">
      <c r="A2976" s="16" t="str">
        <f>IF(Data!F1430="successful",Data!A1430,"")</f>
        <v/>
      </c>
      <c r="B2976" s="16" t="str">
        <f>IF(Data!F1430="successful",Data!N1430,"")</f>
        <v/>
      </c>
      <c r="D2976" s="16" t="str">
        <f>IF(Data!F2330="failed",Data!A2330,"")</f>
        <v/>
      </c>
      <c r="E2976" s="16" t="str">
        <f>IF(Data!F2330="failed",Data!N2330,"")</f>
        <v/>
      </c>
    </row>
    <row r="2977" spans="1:5" x14ac:dyDescent="0.25">
      <c r="A2977" s="16" t="str">
        <f>IF(Data!F1431="successful",Data!A1431,"")</f>
        <v/>
      </c>
      <c r="B2977" s="16" t="str">
        <f>IF(Data!F1431="successful",Data!N1431,"")</f>
        <v/>
      </c>
      <c r="D2977" s="16" t="str">
        <f>IF(Data!F2331="failed",Data!A2331,"")</f>
        <v/>
      </c>
      <c r="E2977" s="16" t="str">
        <f>IF(Data!F2331="failed",Data!N2331,"")</f>
        <v/>
      </c>
    </row>
    <row r="2978" spans="1:5" x14ac:dyDescent="0.25">
      <c r="A2978" s="16" t="str">
        <f>IF(Data!F1432="successful",Data!A1432,"")</f>
        <v/>
      </c>
      <c r="B2978" s="16" t="str">
        <f>IF(Data!F1432="successful",Data!N1432,"")</f>
        <v/>
      </c>
      <c r="D2978" s="16" t="str">
        <f>IF(Data!F2332="failed",Data!A2332,"")</f>
        <v/>
      </c>
      <c r="E2978" s="16" t="str">
        <f>IF(Data!F2332="failed",Data!N2332,"")</f>
        <v/>
      </c>
    </row>
    <row r="2979" spans="1:5" x14ac:dyDescent="0.25">
      <c r="A2979" s="16" t="str">
        <f>IF(Data!F1433="successful",Data!A1433,"")</f>
        <v/>
      </c>
      <c r="B2979" s="16" t="str">
        <f>IF(Data!F1433="successful",Data!N1433,"")</f>
        <v/>
      </c>
      <c r="D2979" s="16" t="str">
        <f>IF(Data!F2333="failed",Data!A2333,"")</f>
        <v/>
      </c>
      <c r="E2979" s="16" t="str">
        <f>IF(Data!F2333="failed",Data!N2333,"")</f>
        <v/>
      </c>
    </row>
    <row r="2980" spans="1:5" x14ac:dyDescent="0.25">
      <c r="A2980" s="16" t="str">
        <f>IF(Data!F1434="successful",Data!A1434,"")</f>
        <v/>
      </c>
      <c r="B2980" s="16" t="str">
        <f>IF(Data!F1434="successful",Data!N1434,"")</f>
        <v/>
      </c>
      <c r="D2980" s="16" t="str">
        <f>IF(Data!F2334="failed",Data!A2334,"")</f>
        <v/>
      </c>
      <c r="E2980" s="16" t="str">
        <f>IF(Data!F2334="failed",Data!N2334,"")</f>
        <v/>
      </c>
    </row>
    <row r="2981" spans="1:5" x14ac:dyDescent="0.25">
      <c r="A2981" s="16" t="str">
        <f>IF(Data!F1435="successful",Data!A1435,"")</f>
        <v/>
      </c>
      <c r="B2981" s="16" t="str">
        <f>IF(Data!F1435="successful",Data!N1435,"")</f>
        <v/>
      </c>
      <c r="D2981" s="16" t="str">
        <f>IF(Data!F2335="failed",Data!A2335,"")</f>
        <v/>
      </c>
      <c r="E2981" s="16" t="str">
        <f>IF(Data!F2335="failed",Data!N2335,"")</f>
        <v/>
      </c>
    </row>
    <row r="2982" spans="1:5" x14ac:dyDescent="0.25">
      <c r="A2982" s="16" t="str">
        <f>IF(Data!F1436="successful",Data!A1436,"")</f>
        <v/>
      </c>
      <c r="B2982" s="16" t="str">
        <f>IF(Data!F1436="successful",Data!N1436,"")</f>
        <v/>
      </c>
      <c r="D2982" s="16" t="str">
        <f>IF(Data!F2336="failed",Data!A2336,"")</f>
        <v/>
      </c>
      <c r="E2982" s="16" t="str">
        <f>IF(Data!F2336="failed",Data!N2336,"")</f>
        <v/>
      </c>
    </row>
    <row r="2983" spans="1:5" x14ac:dyDescent="0.25">
      <c r="A2983" s="16" t="str">
        <f>IF(Data!F1437="successful",Data!A1437,"")</f>
        <v/>
      </c>
      <c r="B2983" s="16" t="str">
        <f>IF(Data!F1437="successful",Data!N1437,"")</f>
        <v/>
      </c>
      <c r="D2983" s="16" t="str">
        <f>IF(Data!F2337="failed",Data!A2337,"")</f>
        <v/>
      </c>
      <c r="E2983" s="16" t="str">
        <f>IF(Data!F2337="failed",Data!N2337,"")</f>
        <v/>
      </c>
    </row>
    <row r="2984" spans="1:5" x14ac:dyDescent="0.25">
      <c r="A2984" s="16" t="str">
        <f>IF(Data!F1438="successful",Data!A1438,"")</f>
        <v/>
      </c>
      <c r="B2984" s="16" t="str">
        <f>IF(Data!F1438="successful",Data!N1438,"")</f>
        <v/>
      </c>
      <c r="D2984" s="16" t="str">
        <f>IF(Data!F2338="failed",Data!A2338,"")</f>
        <v/>
      </c>
      <c r="E2984" s="16" t="str">
        <f>IF(Data!F2338="failed",Data!N2338,"")</f>
        <v/>
      </c>
    </row>
    <row r="2985" spans="1:5" x14ac:dyDescent="0.25">
      <c r="A2985" s="16" t="str">
        <f>IF(Data!F1439="successful",Data!A1439,"")</f>
        <v/>
      </c>
      <c r="B2985" s="16" t="str">
        <f>IF(Data!F1439="successful",Data!N1439,"")</f>
        <v/>
      </c>
      <c r="D2985" s="16" t="str">
        <f>IF(Data!F2339="failed",Data!A2339,"")</f>
        <v/>
      </c>
      <c r="E2985" s="16" t="str">
        <f>IF(Data!F2339="failed",Data!N2339,"")</f>
        <v/>
      </c>
    </row>
    <row r="2986" spans="1:5" x14ac:dyDescent="0.25">
      <c r="A2986" s="16" t="str">
        <f>IF(Data!F1440="successful",Data!A1440,"")</f>
        <v/>
      </c>
      <c r="B2986" s="16" t="str">
        <f>IF(Data!F1440="successful",Data!N1440,"")</f>
        <v/>
      </c>
      <c r="D2986" s="16" t="str">
        <f>IF(Data!F2340="failed",Data!A2340,"")</f>
        <v/>
      </c>
      <c r="E2986" s="16" t="str">
        <f>IF(Data!F2340="failed",Data!N2340,"")</f>
        <v/>
      </c>
    </row>
    <row r="2987" spans="1:5" x14ac:dyDescent="0.25">
      <c r="A2987" s="16" t="str">
        <f>IF(Data!F1441="successful",Data!A1441,"")</f>
        <v/>
      </c>
      <c r="B2987" s="16" t="str">
        <f>IF(Data!F1441="successful",Data!N1441,"")</f>
        <v/>
      </c>
      <c r="D2987" s="16" t="str">
        <f>IF(Data!F2341="failed",Data!A2341,"")</f>
        <v/>
      </c>
      <c r="E2987" s="16" t="str">
        <f>IF(Data!F2341="failed",Data!N2341,"")</f>
        <v/>
      </c>
    </row>
    <row r="2988" spans="1:5" x14ac:dyDescent="0.25">
      <c r="A2988" s="16" t="str">
        <f>IF(Data!F1442="successful",Data!A1442,"")</f>
        <v/>
      </c>
      <c r="B2988" s="16" t="str">
        <f>IF(Data!F1442="successful",Data!N1442,"")</f>
        <v/>
      </c>
      <c r="D2988" s="16" t="str">
        <f>IF(Data!F2342="failed",Data!A2342,"")</f>
        <v/>
      </c>
      <c r="E2988" s="16" t="str">
        <f>IF(Data!F2342="failed",Data!N2342,"")</f>
        <v/>
      </c>
    </row>
    <row r="2989" spans="1:5" x14ac:dyDescent="0.25">
      <c r="A2989" s="16" t="str">
        <f>IF(Data!F1443="successful",Data!A1443,"")</f>
        <v/>
      </c>
      <c r="B2989" s="16" t="str">
        <f>IF(Data!F1443="successful",Data!N1443,"")</f>
        <v/>
      </c>
      <c r="D2989" s="16" t="str">
        <f>IF(Data!F2343="failed",Data!A2343,"")</f>
        <v/>
      </c>
      <c r="E2989" s="16" t="str">
        <f>IF(Data!F2343="failed",Data!N2343,"")</f>
        <v/>
      </c>
    </row>
    <row r="2990" spans="1:5" x14ac:dyDescent="0.25">
      <c r="A2990" s="16" t="str">
        <f>IF(Data!F1444="successful",Data!A1444,"")</f>
        <v/>
      </c>
      <c r="B2990" s="16" t="str">
        <f>IF(Data!F1444="successful",Data!N1444,"")</f>
        <v/>
      </c>
      <c r="D2990" s="16" t="str">
        <f>IF(Data!F2344="failed",Data!A2344,"")</f>
        <v/>
      </c>
      <c r="E2990" s="16" t="str">
        <f>IF(Data!F2344="failed",Data!N2344,"")</f>
        <v/>
      </c>
    </row>
    <row r="2991" spans="1:5" x14ac:dyDescent="0.25">
      <c r="A2991" s="16" t="str">
        <f>IF(Data!F1445="successful",Data!A1445,"")</f>
        <v/>
      </c>
      <c r="B2991" s="16" t="str">
        <f>IF(Data!F1445="successful",Data!N1445,"")</f>
        <v/>
      </c>
      <c r="D2991" s="16" t="str">
        <f>IF(Data!F2345="failed",Data!A2345,"")</f>
        <v/>
      </c>
      <c r="E2991" s="16" t="str">
        <f>IF(Data!F2345="failed",Data!N2345,"")</f>
        <v/>
      </c>
    </row>
    <row r="2992" spans="1:5" x14ac:dyDescent="0.25">
      <c r="A2992" s="16" t="str">
        <f>IF(Data!F1446="successful",Data!A1446,"")</f>
        <v/>
      </c>
      <c r="B2992" s="16" t="str">
        <f>IF(Data!F1446="successful",Data!N1446,"")</f>
        <v/>
      </c>
      <c r="D2992" s="16" t="str">
        <f>IF(Data!F2346="failed",Data!A2346,"")</f>
        <v/>
      </c>
      <c r="E2992" s="16" t="str">
        <f>IF(Data!F2346="failed",Data!N2346,"")</f>
        <v/>
      </c>
    </row>
    <row r="2993" spans="1:5" x14ac:dyDescent="0.25">
      <c r="A2993" s="16" t="str">
        <f>IF(Data!F1447="successful",Data!A1447,"")</f>
        <v/>
      </c>
      <c r="B2993" s="16" t="str">
        <f>IF(Data!F1447="successful",Data!N1447,"")</f>
        <v/>
      </c>
      <c r="D2993" s="16" t="str">
        <f>IF(Data!F2347="failed",Data!A2347,"")</f>
        <v/>
      </c>
      <c r="E2993" s="16" t="str">
        <f>IF(Data!F2347="failed",Data!N2347,"")</f>
        <v/>
      </c>
    </row>
    <row r="2994" spans="1:5" x14ac:dyDescent="0.25">
      <c r="A2994" s="16" t="str">
        <f>IF(Data!F1448="successful",Data!A1448,"")</f>
        <v/>
      </c>
      <c r="B2994" s="16" t="str">
        <f>IF(Data!F1448="successful",Data!N1448,"")</f>
        <v/>
      </c>
      <c r="D2994" s="16" t="str">
        <f>IF(Data!F2348="failed",Data!A2348,"")</f>
        <v/>
      </c>
      <c r="E2994" s="16" t="str">
        <f>IF(Data!F2348="failed",Data!N2348,"")</f>
        <v/>
      </c>
    </row>
    <row r="2995" spans="1:5" x14ac:dyDescent="0.25">
      <c r="A2995" s="16" t="str">
        <f>IF(Data!F1449="successful",Data!A1449,"")</f>
        <v/>
      </c>
      <c r="B2995" s="16" t="str">
        <f>IF(Data!F1449="successful",Data!N1449,"")</f>
        <v/>
      </c>
      <c r="D2995" s="16" t="str">
        <f>IF(Data!F2349="failed",Data!A2349,"")</f>
        <v/>
      </c>
      <c r="E2995" s="16" t="str">
        <f>IF(Data!F2349="failed",Data!N2349,"")</f>
        <v/>
      </c>
    </row>
    <row r="2996" spans="1:5" x14ac:dyDescent="0.25">
      <c r="A2996" s="16" t="str">
        <f>IF(Data!F1450="successful",Data!A1450,"")</f>
        <v/>
      </c>
      <c r="B2996" s="16" t="str">
        <f>IF(Data!F1450="successful",Data!N1450,"")</f>
        <v/>
      </c>
      <c r="D2996" s="16" t="str">
        <f>IF(Data!F2350="failed",Data!A2350,"")</f>
        <v/>
      </c>
      <c r="E2996" s="16" t="str">
        <f>IF(Data!F2350="failed",Data!N2350,"")</f>
        <v/>
      </c>
    </row>
    <row r="2997" spans="1:5" x14ac:dyDescent="0.25">
      <c r="A2997" s="16" t="str">
        <f>IF(Data!F1451="successful",Data!A1451,"")</f>
        <v/>
      </c>
      <c r="B2997" s="16" t="str">
        <f>IF(Data!F1451="successful",Data!N1451,"")</f>
        <v/>
      </c>
      <c r="D2997" s="16" t="str">
        <f>IF(Data!F2351="failed",Data!A2351,"")</f>
        <v/>
      </c>
      <c r="E2997" s="16" t="str">
        <f>IF(Data!F2351="failed",Data!N2351,"")</f>
        <v/>
      </c>
    </row>
    <row r="2998" spans="1:5" x14ac:dyDescent="0.25">
      <c r="A2998" s="16" t="str">
        <f>IF(Data!F1452="successful",Data!A1452,"")</f>
        <v/>
      </c>
      <c r="B2998" s="16" t="str">
        <f>IF(Data!F1452="successful",Data!N1452,"")</f>
        <v/>
      </c>
      <c r="D2998" s="16" t="str">
        <f>IF(Data!F2352="failed",Data!A2352,"")</f>
        <v/>
      </c>
      <c r="E2998" s="16" t="str">
        <f>IF(Data!F2352="failed",Data!N2352,"")</f>
        <v/>
      </c>
    </row>
    <row r="2999" spans="1:5" x14ac:dyDescent="0.25">
      <c r="A2999" s="16" t="str">
        <f>IF(Data!F1453="successful",Data!A1453,"")</f>
        <v/>
      </c>
      <c r="B2999" s="16" t="str">
        <f>IF(Data!F1453="successful",Data!N1453,"")</f>
        <v/>
      </c>
      <c r="D2999" s="16" t="str">
        <f>IF(Data!F2353="failed",Data!A2353,"")</f>
        <v/>
      </c>
      <c r="E2999" s="16" t="str">
        <f>IF(Data!F2353="failed",Data!N2353,"")</f>
        <v/>
      </c>
    </row>
    <row r="3000" spans="1:5" x14ac:dyDescent="0.25">
      <c r="A3000" s="16" t="str">
        <f>IF(Data!F1454="successful",Data!A1454,"")</f>
        <v/>
      </c>
      <c r="B3000" s="16" t="str">
        <f>IF(Data!F1454="successful",Data!N1454,"")</f>
        <v/>
      </c>
      <c r="D3000" s="16" t="str">
        <f>IF(Data!F2354="failed",Data!A2354,"")</f>
        <v/>
      </c>
      <c r="E3000" s="16" t="str">
        <f>IF(Data!F2354="failed",Data!N2354,"")</f>
        <v/>
      </c>
    </row>
    <row r="3001" spans="1:5" x14ac:dyDescent="0.25">
      <c r="A3001" s="16" t="str">
        <f>IF(Data!F1455="successful",Data!A1455,"")</f>
        <v/>
      </c>
      <c r="B3001" s="16" t="str">
        <f>IF(Data!F1455="successful",Data!N1455,"")</f>
        <v/>
      </c>
      <c r="D3001" s="16" t="str">
        <f>IF(Data!F2355="failed",Data!A2355,"")</f>
        <v/>
      </c>
      <c r="E3001" s="16" t="str">
        <f>IF(Data!F2355="failed",Data!N2355,"")</f>
        <v/>
      </c>
    </row>
    <row r="3002" spans="1:5" x14ac:dyDescent="0.25">
      <c r="A3002" s="16" t="str">
        <f>IF(Data!F1456="successful",Data!A1456,"")</f>
        <v/>
      </c>
      <c r="B3002" s="16" t="str">
        <f>IF(Data!F1456="successful",Data!N1456,"")</f>
        <v/>
      </c>
      <c r="D3002" s="16" t="str">
        <f>IF(Data!F2356="failed",Data!A2356,"")</f>
        <v/>
      </c>
      <c r="E3002" s="16" t="str">
        <f>IF(Data!F2356="failed",Data!N2356,"")</f>
        <v/>
      </c>
    </row>
    <row r="3003" spans="1:5" x14ac:dyDescent="0.25">
      <c r="A3003" s="16" t="str">
        <f>IF(Data!F1457="successful",Data!A1457,"")</f>
        <v/>
      </c>
      <c r="B3003" s="16" t="str">
        <f>IF(Data!F1457="successful",Data!N1457,"")</f>
        <v/>
      </c>
      <c r="D3003" s="16" t="str">
        <f>IF(Data!F2357="failed",Data!A2357,"")</f>
        <v/>
      </c>
      <c r="E3003" s="16" t="str">
        <f>IF(Data!F2357="failed",Data!N2357,"")</f>
        <v/>
      </c>
    </row>
    <row r="3004" spans="1:5" x14ac:dyDescent="0.25">
      <c r="A3004" s="16" t="str">
        <f>IF(Data!F1458="successful",Data!A1458,"")</f>
        <v/>
      </c>
      <c r="B3004" s="16" t="str">
        <f>IF(Data!F1458="successful",Data!N1458,"")</f>
        <v/>
      </c>
      <c r="D3004" s="16" t="str">
        <f>IF(Data!F2358="failed",Data!A2358,"")</f>
        <v/>
      </c>
      <c r="E3004" s="16" t="str">
        <f>IF(Data!F2358="failed",Data!N2358,"")</f>
        <v/>
      </c>
    </row>
    <row r="3005" spans="1:5" x14ac:dyDescent="0.25">
      <c r="A3005" s="16" t="str">
        <f>IF(Data!F1459="successful",Data!A1459,"")</f>
        <v/>
      </c>
      <c r="B3005" s="16" t="str">
        <f>IF(Data!F1459="successful",Data!N1459,"")</f>
        <v/>
      </c>
      <c r="D3005" s="16" t="str">
        <f>IF(Data!F2359="failed",Data!A2359,"")</f>
        <v/>
      </c>
      <c r="E3005" s="16" t="str">
        <f>IF(Data!F2359="failed",Data!N2359,"")</f>
        <v/>
      </c>
    </row>
    <row r="3006" spans="1:5" x14ac:dyDescent="0.25">
      <c r="A3006" s="16" t="str">
        <f>IF(Data!F1460="successful",Data!A1460,"")</f>
        <v/>
      </c>
      <c r="B3006" s="16" t="str">
        <f>IF(Data!F1460="successful",Data!N1460,"")</f>
        <v/>
      </c>
      <c r="D3006" s="16" t="str">
        <f>IF(Data!F2360="failed",Data!A2360,"")</f>
        <v/>
      </c>
      <c r="E3006" s="16" t="str">
        <f>IF(Data!F2360="failed",Data!N2360,"")</f>
        <v/>
      </c>
    </row>
    <row r="3007" spans="1:5" x14ac:dyDescent="0.25">
      <c r="A3007" s="16" t="str">
        <f>IF(Data!F1461="successful",Data!A1461,"")</f>
        <v/>
      </c>
      <c r="B3007" s="16" t="str">
        <f>IF(Data!F1461="successful",Data!N1461,"")</f>
        <v/>
      </c>
      <c r="D3007" s="16" t="str">
        <f>IF(Data!F2361="failed",Data!A2361,"")</f>
        <v/>
      </c>
      <c r="E3007" s="16" t="str">
        <f>IF(Data!F2361="failed",Data!N2361,"")</f>
        <v/>
      </c>
    </row>
    <row r="3008" spans="1:5" x14ac:dyDescent="0.25">
      <c r="A3008" s="16" t="str">
        <f>IF(Data!F1462="successful",Data!A1462,"")</f>
        <v/>
      </c>
      <c r="B3008" s="16" t="str">
        <f>IF(Data!F1462="successful",Data!N1462,"")</f>
        <v/>
      </c>
      <c r="D3008" s="16" t="str">
        <f>IF(Data!F2362="failed",Data!A2362,"")</f>
        <v/>
      </c>
      <c r="E3008" s="16" t="str">
        <f>IF(Data!F2362="failed",Data!N2362,"")</f>
        <v/>
      </c>
    </row>
    <row r="3009" spans="1:5" x14ac:dyDescent="0.25">
      <c r="A3009" s="16" t="str">
        <f>IF(Data!F1483="successful",Data!A1483,"")</f>
        <v/>
      </c>
      <c r="B3009" s="16" t="str">
        <f>IF(Data!F1483="successful",Data!N1483,"")</f>
        <v/>
      </c>
      <c r="D3009" s="16" t="str">
        <f>IF(Data!F2363="failed",Data!A2363,"")</f>
        <v/>
      </c>
      <c r="E3009" s="16" t="str">
        <f>IF(Data!F2363="failed",Data!N2363,"")</f>
        <v/>
      </c>
    </row>
    <row r="3010" spans="1:5" x14ac:dyDescent="0.25">
      <c r="A3010" s="16" t="str">
        <f>IF(Data!F1484="successful",Data!A1484,"")</f>
        <v/>
      </c>
      <c r="B3010" s="16" t="str">
        <f>IF(Data!F1484="successful",Data!N1484,"")</f>
        <v/>
      </c>
      <c r="D3010" s="16" t="str">
        <f>IF(Data!F2364="failed",Data!A2364,"")</f>
        <v/>
      </c>
      <c r="E3010" s="16" t="str">
        <f>IF(Data!F2364="failed",Data!N2364,"")</f>
        <v/>
      </c>
    </row>
    <row r="3011" spans="1:5" x14ac:dyDescent="0.25">
      <c r="A3011" s="16" t="str">
        <f>IF(Data!F1485="successful",Data!A1485,"")</f>
        <v/>
      </c>
      <c r="B3011" s="16" t="str">
        <f>IF(Data!F1485="successful",Data!N1485,"")</f>
        <v/>
      </c>
      <c r="D3011" s="16" t="str">
        <f>IF(Data!F2365="failed",Data!A2365,"")</f>
        <v/>
      </c>
      <c r="E3011" s="16" t="str">
        <f>IF(Data!F2365="failed",Data!N2365,"")</f>
        <v/>
      </c>
    </row>
    <row r="3012" spans="1:5" x14ac:dyDescent="0.25">
      <c r="A3012" s="16" t="str">
        <f>IF(Data!F1486="successful",Data!A1486,"")</f>
        <v/>
      </c>
      <c r="B3012" s="16" t="str">
        <f>IF(Data!F1486="successful",Data!N1486,"")</f>
        <v/>
      </c>
      <c r="D3012" s="16" t="str">
        <f>IF(Data!F2366="failed",Data!A2366,"")</f>
        <v/>
      </c>
      <c r="E3012" s="16" t="str">
        <f>IF(Data!F2366="failed",Data!N2366,"")</f>
        <v/>
      </c>
    </row>
    <row r="3013" spans="1:5" x14ac:dyDescent="0.25">
      <c r="A3013" s="16" t="str">
        <f>IF(Data!F1487="successful",Data!A1487,"")</f>
        <v/>
      </c>
      <c r="B3013" s="16" t="str">
        <f>IF(Data!F1487="successful",Data!N1487,"")</f>
        <v/>
      </c>
      <c r="D3013" s="16" t="str">
        <f>IF(Data!F2367="failed",Data!A2367,"")</f>
        <v/>
      </c>
      <c r="E3013" s="16" t="str">
        <f>IF(Data!F2367="failed",Data!N2367,"")</f>
        <v/>
      </c>
    </row>
    <row r="3014" spans="1:5" x14ac:dyDescent="0.25">
      <c r="A3014" s="16" t="str">
        <f>IF(Data!F1488="successful",Data!A1488,"")</f>
        <v/>
      </c>
      <c r="B3014" s="16" t="str">
        <f>IF(Data!F1488="successful",Data!N1488,"")</f>
        <v/>
      </c>
      <c r="D3014" s="16" t="str">
        <f>IF(Data!F2368="failed",Data!A2368,"")</f>
        <v/>
      </c>
      <c r="E3014" s="16" t="str">
        <f>IF(Data!F2368="failed",Data!N2368,"")</f>
        <v/>
      </c>
    </row>
    <row r="3015" spans="1:5" x14ac:dyDescent="0.25">
      <c r="A3015" s="16" t="str">
        <f>IF(Data!F1489="successful",Data!A1489,"")</f>
        <v/>
      </c>
      <c r="B3015" s="16" t="str">
        <f>IF(Data!F1489="successful",Data!N1489,"")</f>
        <v/>
      </c>
      <c r="D3015" s="16" t="str">
        <f>IF(Data!F2369="failed",Data!A2369,"")</f>
        <v/>
      </c>
      <c r="E3015" s="16" t="str">
        <f>IF(Data!F2369="failed",Data!N2369,"")</f>
        <v/>
      </c>
    </row>
    <row r="3016" spans="1:5" x14ac:dyDescent="0.25">
      <c r="A3016" s="16" t="str">
        <f>IF(Data!F1490="successful",Data!A1490,"")</f>
        <v/>
      </c>
      <c r="B3016" s="16" t="str">
        <f>IF(Data!F1490="successful",Data!N1490,"")</f>
        <v/>
      </c>
      <c r="D3016" s="16" t="str">
        <f>IF(Data!F2370="failed",Data!A2370,"")</f>
        <v/>
      </c>
      <c r="E3016" s="16" t="str">
        <f>IF(Data!F2370="failed",Data!N2370,"")</f>
        <v/>
      </c>
    </row>
    <row r="3017" spans="1:5" x14ac:dyDescent="0.25">
      <c r="A3017" s="16" t="str">
        <f>IF(Data!F1491="successful",Data!A1491,"")</f>
        <v/>
      </c>
      <c r="B3017" s="16" t="str">
        <f>IF(Data!F1491="successful",Data!N1491,"")</f>
        <v/>
      </c>
      <c r="D3017" s="16" t="str">
        <f>IF(Data!F2371="failed",Data!A2371,"")</f>
        <v/>
      </c>
      <c r="E3017" s="16" t="str">
        <f>IF(Data!F2371="failed",Data!N2371,"")</f>
        <v/>
      </c>
    </row>
    <row r="3018" spans="1:5" x14ac:dyDescent="0.25">
      <c r="A3018" s="16" t="str">
        <f>IF(Data!F1492="successful",Data!A1492,"")</f>
        <v/>
      </c>
      <c r="B3018" s="16" t="str">
        <f>IF(Data!F1492="successful",Data!N1492,"")</f>
        <v/>
      </c>
      <c r="D3018" s="16" t="str">
        <f>IF(Data!F2372="failed",Data!A2372,"")</f>
        <v/>
      </c>
      <c r="E3018" s="16" t="str">
        <f>IF(Data!F2372="failed",Data!N2372,"")</f>
        <v/>
      </c>
    </row>
    <row r="3019" spans="1:5" x14ac:dyDescent="0.25">
      <c r="A3019" s="16" t="str">
        <f>IF(Data!F1493="successful",Data!A1493,"")</f>
        <v/>
      </c>
      <c r="B3019" s="16" t="str">
        <f>IF(Data!F1493="successful",Data!N1493,"")</f>
        <v/>
      </c>
      <c r="D3019" s="16" t="str">
        <f>IF(Data!F2373="failed",Data!A2373,"")</f>
        <v/>
      </c>
      <c r="E3019" s="16" t="str">
        <f>IF(Data!F2373="failed",Data!N2373,"")</f>
        <v/>
      </c>
    </row>
    <row r="3020" spans="1:5" x14ac:dyDescent="0.25">
      <c r="A3020" s="16" t="str">
        <f>IF(Data!F1494="successful",Data!A1494,"")</f>
        <v/>
      </c>
      <c r="B3020" s="16" t="str">
        <f>IF(Data!F1494="successful",Data!N1494,"")</f>
        <v/>
      </c>
      <c r="D3020" s="16" t="str">
        <f>IF(Data!F2374="failed",Data!A2374,"")</f>
        <v/>
      </c>
      <c r="E3020" s="16" t="str">
        <f>IF(Data!F2374="failed",Data!N2374,"")</f>
        <v/>
      </c>
    </row>
    <row r="3021" spans="1:5" x14ac:dyDescent="0.25">
      <c r="A3021" s="16" t="str">
        <f>IF(Data!F1495="successful",Data!A1495,"")</f>
        <v/>
      </c>
      <c r="B3021" s="16" t="str">
        <f>IF(Data!F1495="successful",Data!N1495,"")</f>
        <v/>
      </c>
      <c r="D3021" s="16" t="str">
        <f>IF(Data!F2375="failed",Data!A2375,"")</f>
        <v/>
      </c>
      <c r="E3021" s="16" t="str">
        <f>IF(Data!F2375="failed",Data!N2375,"")</f>
        <v/>
      </c>
    </row>
    <row r="3022" spans="1:5" x14ac:dyDescent="0.25">
      <c r="A3022" s="16" t="str">
        <f>IF(Data!F1496="successful",Data!A1496,"")</f>
        <v/>
      </c>
      <c r="B3022" s="16" t="str">
        <f>IF(Data!F1496="successful",Data!N1496,"")</f>
        <v/>
      </c>
      <c r="D3022" s="16" t="str">
        <f>IF(Data!F2376="failed",Data!A2376,"")</f>
        <v/>
      </c>
      <c r="E3022" s="16" t="str">
        <f>IF(Data!F2376="failed",Data!N2376,"")</f>
        <v/>
      </c>
    </row>
    <row r="3023" spans="1:5" x14ac:dyDescent="0.25">
      <c r="A3023" s="16" t="str">
        <f>IF(Data!F1497="successful",Data!A1497,"")</f>
        <v/>
      </c>
      <c r="B3023" s="16" t="str">
        <f>IF(Data!F1497="successful",Data!N1497,"")</f>
        <v/>
      </c>
      <c r="D3023" s="16" t="str">
        <f>IF(Data!F2377="failed",Data!A2377,"")</f>
        <v/>
      </c>
      <c r="E3023" s="16" t="str">
        <f>IF(Data!F2377="failed",Data!N2377,"")</f>
        <v/>
      </c>
    </row>
    <row r="3024" spans="1:5" x14ac:dyDescent="0.25">
      <c r="A3024" s="16" t="str">
        <f>IF(Data!F1498="successful",Data!A1498,"")</f>
        <v/>
      </c>
      <c r="B3024" s="16" t="str">
        <f>IF(Data!F1498="successful",Data!N1498,"")</f>
        <v/>
      </c>
      <c r="D3024" s="16" t="str">
        <f>IF(Data!F2378="failed",Data!A2378,"")</f>
        <v/>
      </c>
      <c r="E3024" s="16" t="str">
        <f>IF(Data!F2378="failed",Data!N2378,"")</f>
        <v/>
      </c>
    </row>
    <row r="3025" spans="1:5" x14ac:dyDescent="0.25">
      <c r="A3025" s="16" t="str">
        <f>IF(Data!F1499="successful",Data!A1499,"")</f>
        <v/>
      </c>
      <c r="B3025" s="16" t="str">
        <f>IF(Data!F1499="successful",Data!N1499,"")</f>
        <v/>
      </c>
      <c r="D3025" s="16" t="str">
        <f>IF(Data!F2379="failed",Data!A2379,"")</f>
        <v/>
      </c>
      <c r="E3025" s="16" t="str">
        <f>IF(Data!F2379="failed",Data!N2379,"")</f>
        <v/>
      </c>
    </row>
    <row r="3026" spans="1:5" x14ac:dyDescent="0.25">
      <c r="A3026" s="16" t="str">
        <f>IF(Data!F1500="successful",Data!A1500,"")</f>
        <v/>
      </c>
      <c r="B3026" s="16" t="str">
        <f>IF(Data!F1500="successful",Data!N1500,"")</f>
        <v/>
      </c>
      <c r="D3026" s="16" t="str">
        <f>IF(Data!F2380="failed",Data!A2380,"")</f>
        <v/>
      </c>
      <c r="E3026" s="16" t="str">
        <f>IF(Data!F2380="failed",Data!N2380,"")</f>
        <v/>
      </c>
    </row>
    <row r="3027" spans="1:5" x14ac:dyDescent="0.25">
      <c r="A3027" s="16" t="str">
        <f>IF(Data!F1501="successful",Data!A1501,"")</f>
        <v/>
      </c>
      <c r="B3027" s="16" t="str">
        <f>IF(Data!F1501="successful",Data!N1501,"")</f>
        <v/>
      </c>
      <c r="D3027" s="16" t="str">
        <f>IF(Data!F2381="failed",Data!A2381,"")</f>
        <v/>
      </c>
      <c r="E3027" s="16" t="str">
        <f>IF(Data!F2381="failed",Data!N2381,"")</f>
        <v/>
      </c>
    </row>
    <row r="3028" spans="1:5" x14ac:dyDescent="0.25">
      <c r="A3028" s="16" t="str">
        <f>IF(Data!F1502="successful",Data!A1502,"")</f>
        <v/>
      </c>
      <c r="B3028" s="16" t="str">
        <f>IF(Data!F1502="successful",Data!N1502,"")</f>
        <v/>
      </c>
      <c r="D3028" s="16" t="str">
        <f>IF(Data!F2382="failed",Data!A2382,"")</f>
        <v/>
      </c>
      <c r="E3028" s="16" t="str">
        <f>IF(Data!F2382="failed",Data!N2382,"")</f>
        <v/>
      </c>
    </row>
    <row r="3029" spans="1:5" x14ac:dyDescent="0.25">
      <c r="A3029" s="16" t="str">
        <f>IF(Data!F1543="successful",Data!A1543,"")</f>
        <v/>
      </c>
      <c r="B3029" s="16" t="str">
        <f>IF(Data!F1543="successful",Data!N1543,"")</f>
        <v/>
      </c>
      <c r="D3029" s="16" t="str">
        <f>IF(Data!F2383="failed",Data!A2383,"")</f>
        <v/>
      </c>
      <c r="E3029" s="16" t="str">
        <f>IF(Data!F2383="failed",Data!N2383,"")</f>
        <v/>
      </c>
    </row>
    <row r="3030" spans="1:5" x14ac:dyDescent="0.25">
      <c r="A3030" s="16" t="str">
        <f>IF(Data!F1544="successful",Data!A1544,"")</f>
        <v/>
      </c>
      <c r="B3030" s="16" t="str">
        <f>IF(Data!F1544="successful",Data!N1544,"")</f>
        <v/>
      </c>
      <c r="D3030" s="16" t="str">
        <f>IF(Data!F2384="failed",Data!A2384,"")</f>
        <v/>
      </c>
      <c r="E3030" s="16" t="str">
        <f>IF(Data!F2384="failed",Data!N2384,"")</f>
        <v/>
      </c>
    </row>
    <row r="3031" spans="1:5" x14ac:dyDescent="0.25">
      <c r="A3031" s="16" t="str">
        <f>IF(Data!F1545="successful",Data!A1545,"")</f>
        <v/>
      </c>
      <c r="B3031" s="16" t="str">
        <f>IF(Data!F1545="successful",Data!N1545,"")</f>
        <v/>
      </c>
      <c r="D3031" s="16" t="str">
        <f>IF(Data!F2385="failed",Data!A2385,"")</f>
        <v/>
      </c>
      <c r="E3031" s="16" t="str">
        <f>IF(Data!F2385="failed",Data!N2385,"")</f>
        <v/>
      </c>
    </row>
    <row r="3032" spans="1:5" x14ac:dyDescent="0.25">
      <c r="A3032" s="16" t="str">
        <f>IF(Data!F1546="successful",Data!A1546,"")</f>
        <v/>
      </c>
      <c r="B3032" s="16" t="str">
        <f>IF(Data!F1546="successful",Data!N1546,"")</f>
        <v/>
      </c>
      <c r="D3032" s="16" t="str">
        <f>IF(Data!F2386="failed",Data!A2386,"")</f>
        <v/>
      </c>
      <c r="E3032" s="16" t="str">
        <f>IF(Data!F2386="failed",Data!N2386,"")</f>
        <v/>
      </c>
    </row>
    <row r="3033" spans="1:5" x14ac:dyDescent="0.25">
      <c r="A3033" s="16" t="str">
        <f>IF(Data!F1547="successful",Data!A1547,"")</f>
        <v/>
      </c>
      <c r="B3033" s="16" t="str">
        <f>IF(Data!F1547="successful",Data!N1547,"")</f>
        <v/>
      </c>
      <c r="D3033" s="16" t="str">
        <f>IF(Data!F2387="failed",Data!A2387,"")</f>
        <v/>
      </c>
      <c r="E3033" s="16" t="str">
        <f>IF(Data!F2387="failed",Data!N2387,"")</f>
        <v/>
      </c>
    </row>
    <row r="3034" spans="1:5" x14ac:dyDescent="0.25">
      <c r="A3034" s="16" t="str">
        <f>IF(Data!F1548="successful",Data!A1548,"")</f>
        <v/>
      </c>
      <c r="B3034" s="16" t="str">
        <f>IF(Data!F1548="successful",Data!N1548,"")</f>
        <v/>
      </c>
      <c r="D3034" s="16" t="str">
        <f>IF(Data!F2388="failed",Data!A2388,"")</f>
        <v/>
      </c>
      <c r="E3034" s="16" t="str">
        <f>IF(Data!F2388="failed",Data!N2388,"")</f>
        <v/>
      </c>
    </row>
    <row r="3035" spans="1:5" x14ac:dyDescent="0.25">
      <c r="A3035" s="16" t="str">
        <f>IF(Data!F1549="successful",Data!A1549,"")</f>
        <v/>
      </c>
      <c r="B3035" s="16" t="str">
        <f>IF(Data!F1549="successful",Data!N1549,"")</f>
        <v/>
      </c>
      <c r="D3035" s="16" t="str">
        <f>IF(Data!F2389="failed",Data!A2389,"")</f>
        <v/>
      </c>
      <c r="E3035" s="16" t="str">
        <f>IF(Data!F2389="failed",Data!N2389,"")</f>
        <v/>
      </c>
    </row>
    <row r="3036" spans="1:5" x14ac:dyDescent="0.25">
      <c r="A3036" s="16" t="str">
        <f>IF(Data!F1550="successful",Data!A1550,"")</f>
        <v/>
      </c>
      <c r="B3036" s="16" t="str">
        <f>IF(Data!F1550="successful",Data!N1550,"")</f>
        <v/>
      </c>
      <c r="D3036" s="16" t="str">
        <f>IF(Data!F2390="failed",Data!A2390,"")</f>
        <v/>
      </c>
      <c r="E3036" s="16" t="str">
        <f>IF(Data!F2390="failed",Data!N2390,"")</f>
        <v/>
      </c>
    </row>
    <row r="3037" spans="1:5" x14ac:dyDescent="0.25">
      <c r="A3037" s="16" t="str">
        <f>IF(Data!F1551="successful",Data!A1551,"")</f>
        <v/>
      </c>
      <c r="B3037" s="16" t="str">
        <f>IF(Data!F1551="successful",Data!N1551,"")</f>
        <v/>
      </c>
      <c r="D3037" s="16" t="str">
        <f>IF(Data!F2391="failed",Data!A2391,"")</f>
        <v/>
      </c>
      <c r="E3037" s="16" t="str">
        <f>IF(Data!F2391="failed",Data!N2391,"")</f>
        <v/>
      </c>
    </row>
    <row r="3038" spans="1:5" x14ac:dyDescent="0.25">
      <c r="A3038" s="16" t="str">
        <f>IF(Data!F1552="successful",Data!A1552,"")</f>
        <v/>
      </c>
      <c r="B3038" s="16" t="str">
        <f>IF(Data!F1552="successful",Data!N1552,"")</f>
        <v/>
      </c>
      <c r="D3038" s="16" t="str">
        <f>IF(Data!F2392="failed",Data!A2392,"")</f>
        <v/>
      </c>
      <c r="E3038" s="16" t="str">
        <f>IF(Data!F2392="failed",Data!N2392,"")</f>
        <v/>
      </c>
    </row>
    <row r="3039" spans="1:5" x14ac:dyDescent="0.25">
      <c r="A3039" s="16" t="str">
        <f>IF(Data!F1553="successful",Data!A1553,"")</f>
        <v/>
      </c>
      <c r="B3039" s="16" t="str">
        <f>IF(Data!F1553="successful",Data!N1553,"")</f>
        <v/>
      </c>
      <c r="D3039" s="16" t="str">
        <f>IF(Data!F2393="failed",Data!A2393,"")</f>
        <v/>
      </c>
      <c r="E3039" s="16" t="str">
        <f>IF(Data!F2393="failed",Data!N2393,"")</f>
        <v/>
      </c>
    </row>
    <row r="3040" spans="1:5" x14ac:dyDescent="0.25">
      <c r="A3040" s="16" t="str">
        <f>IF(Data!F1554="successful",Data!A1554,"")</f>
        <v/>
      </c>
      <c r="B3040" s="16" t="str">
        <f>IF(Data!F1554="successful",Data!N1554,"")</f>
        <v/>
      </c>
      <c r="D3040" s="16" t="str">
        <f>IF(Data!F2394="failed",Data!A2394,"")</f>
        <v/>
      </c>
      <c r="E3040" s="16" t="str">
        <f>IF(Data!F2394="failed",Data!N2394,"")</f>
        <v/>
      </c>
    </row>
    <row r="3041" spans="1:5" x14ac:dyDescent="0.25">
      <c r="A3041" s="16" t="str">
        <f>IF(Data!F1555="successful",Data!A1555,"")</f>
        <v/>
      </c>
      <c r="B3041" s="16" t="str">
        <f>IF(Data!F1555="successful",Data!N1555,"")</f>
        <v/>
      </c>
      <c r="D3041" s="16" t="str">
        <f>IF(Data!F2395="failed",Data!A2395,"")</f>
        <v/>
      </c>
      <c r="E3041" s="16" t="str">
        <f>IF(Data!F2395="failed",Data!N2395,"")</f>
        <v/>
      </c>
    </row>
    <row r="3042" spans="1:5" x14ac:dyDescent="0.25">
      <c r="A3042" s="16" t="str">
        <f>IF(Data!F1556="successful",Data!A1556,"")</f>
        <v/>
      </c>
      <c r="B3042" s="16" t="str">
        <f>IF(Data!F1556="successful",Data!N1556,"")</f>
        <v/>
      </c>
      <c r="D3042" s="16" t="str">
        <f>IF(Data!F2396="failed",Data!A2396,"")</f>
        <v/>
      </c>
      <c r="E3042" s="16" t="str">
        <f>IF(Data!F2396="failed",Data!N2396,"")</f>
        <v/>
      </c>
    </row>
    <row r="3043" spans="1:5" x14ac:dyDescent="0.25">
      <c r="A3043" s="16" t="str">
        <f>IF(Data!F1557="successful",Data!A1557,"")</f>
        <v/>
      </c>
      <c r="B3043" s="16" t="str">
        <f>IF(Data!F1557="successful",Data!N1557,"")</f>
        <v/>
      </c>
      <c r="D3043" s="16" t="str">
        <f>IF(Data!F2397="failed",Data!A2397,"")</f>
        <v/>
      </c>
      <c r="E3043" s="16" t="str">
        <f>IF(Data!F2397="failed",Data!N2397,"")</f>
        <v/>
      </c>
    </row>
    <row r="3044" spans="1:5" x14ac:dyDescent="0.25">
      <c r="A3044" s="16" t="str">
        <f>IF(Data!F1558="successful",Data!A1558,"")</f>
        <v/>
      </c>
      <c r="B3044" s="16" t="str">
        <f>IF(Data!F1558="successful",Data!N1558,"")</f>
        <v/>
      </c>
      <c r="D3044" s="16" t="str">
        <f>IF(Data!F2398="failed",Data!A2398,"")</f>
        <v/>
      </c>
      <c r="E3044" s="16" t="str">
        <f>IF(Data!F2398="failed",Data!N2398,"")</f>
        <v/>
      </c>
    </row>
    <row r="3045" spans="1:5" x14ac:dyDescent="0.25">
      <c r="A3045" s="16" t="str">
        <f>IF(Data!F1559="successful",Data!A1559,"")</f>
        <v/>
      </c>
      <c r="B3045" s="16" t="str">
        <f>IF(Data!F1559="successful",Data!N1559,"")</f>
        <v/>
      </c>
      <c r="D3045" s="16" t="str">
        <f>IF(Data!F2399="failed",Data!A2399,"")</f>
        <v/>
      </c>
      <c r="E3045" s="16" t="str">
        <f>IF(Data!F2399="failed",Data!N2399,"")</f>
        <v/>
      </c>
    </row>
    <row r="3046" spans="1:5" x14ac:dyDescent="0.25">
      <c r="A3046" s="16" t="str">
        <f>IF(Data!F1560="successful",Data!A1560,"")</f>
        <v/>
      </c>
      <c r="B3046" s="16" t="str">
        <f>IF(Data!F1560="successful",Data!N1560,"")</f>
        <v/>
      </c>
      <c r="D3046" s="16" t="str">
        <f>IF(Data!F2400="failed",Data!A2400,"")</f>
        <v/>
      </c>
      <c r="E3046" s="16" t="str">
        <f>IF(Data!F2400="failed",Data!N2400,"")</f>
        <v/>
      </c>
    </row>
    <row r="3047" spans="1:5" x14ac:dyDescent="0.25">
      <c r="A3047" s="16" t="str">
        <f>IF(Data!F1561="successful",Data!A1561,"")</f>
        <v/>
      </c>
      <c r="B3047" s="16" t="str">
        <f>IF(Data!F1561="successful",Data!N1561,"")</f>
        <v/>
      </c>
      <c r="D3047" s="16" t="str">
        <f>IF(Data!F2401="failed",Data!A2401,"")</f>
        <v/>
      </c>
      <c r="E3047" s="16" t="str">
        <f>IF(Data!F2401="failed",Data!N2401,"")</f>
        <v/>
      </c>
    </row>
    <row r="3048" spans="1:5" x14ac:dyDescent="0.25">
      <c r="A3048" s="16" t="str">
        <f>IF(Data!F1562="successful",Data!A1562,"")</f>
        <v/>
      </c>
      <c r="B3048" s="16" t="str">
        <f>IF(Data!F1562="successful",Data!N1562,"")</f>
        <v/>
      </c>
      <c r="D3048" s="16" t="str">
        <f>IF(Data!F2402="failed",Data!A2402,"")</f>
        <v/>
      </c>
      <c r="E3048" s="16" t="str">
        <f>IF(Data!F2402="failed",Data!N2402,"")</f>
        <v/>
      </c>
    </row>
    <row r="3049" spans="1:5" x14ac:dyDescent="0.25">
      <c r="A3049" s="16" t="str">
        <f>IF(Data!F1563="successful",Data!A1563,"")</f>
        <v/>
      </c>
      <c r="B3049" s="16" t="str">
        <f>IF(Data!F1563="successful",Data!N1563,"")</f>
        <v/>
      </c>
      <c r="D3049" s="16" t="str">
        <f>IF(Data!F2443="failed",Data!A2443,"")</f>
        <v/>
      </c>
      <c r="E3049" s="16" t="str">
        <f>IF(Data!F2443="failed",Data!N2443,"")</f>
        <v/>
      </c>
    </row>
    <row r="3050" spans="1:5" x14ac:dyDescent="0.25">
      <c r="A3050" s="16" t="str">
        <f>IF(Data!F1564="successful",Data!A1564,"")</f>
        <v/>
      </c>
      <c r="B3050" s="16" t="str">
        <f>IF(Data!F1564="successful",Data!N1564,"")</f>
        <v/>
      </c>
      <c r="D3050" s="16" t="str">
        <f>IF(Data!F2444="failed",Data!A2444,"")</f>
        <v/>
      </c>
      <c r="E3050" s="16" t="str">
        <f>IF(Data!F2444="failed",Data!N2444,"")</f>
        <v/>
      </c>
    </row>
    <row r="3051" spans="1:5" x14ac:dyDescent="0.25">
      <c r="A3051" s="16" t="str">
        <f>IF(Data!F1565="successful",Data!A1565,"")</f>
        <v/>
      </c>
      <c r="B3051" s="16" t="str">
        <f>IF(Data!F1565="successful",Data!N1565,"")</f>
        <v/>
      </c>
      <c r="D3051" s="16" t="str">
        <f>IF(Data!F2445="failed",Data!A2445,"")</f>
        <v/>
      </c>
      <c r="E3051" s="16" t="str">
        <f>IF(Data!F2445="failed",Data!N2445,"")</f>
        <v/>
      </c>
    </row>
    <row r="3052" spans="1:5" x14ac:dyDescent="0.25">
      <c r="A3052" s="16" t="str">
        <f>IF(Data!F1566="successful",Data!A1566,"")</f>
        <v/>
      </c>
      <c r="B3052" s="16" t="str">
        <f>IF(Data!F1566="successful",Data!N1566,"")</f>
        <v/>
      </c>
      <c r="D3052" s="16" t="str">
        <f>IF(Data!F2446="failed",Data!A2446,"")</f>
        <v/>
      </c>
      <c r="E3052" s="16" t="str">
        <f>IF(Data!F2446="failed",Data!N2446,"")</f>
        <v/>
      </c>
    </row>
    <row r="3053" spans="1:5" x14ac:dyDescent="0.25">
      <c r="A3053" s="16" t="str">
        <f>IF(Data!F1567="successful",Data!A1567,"")</f>
        <v/>
      </c>
      <c r="B3053" s="16" t="str">
        <f>IF(Data!F1567="successful",Data!N1567,"")</f>
        <v/>
      </c>
      <c r="D3053" s="16" t="str">
        <f>IF(Data!F2447="failed",Data!A2447,"")</f>
        <v/>
      </c>
      <c r="E3053" s="16" t="str">
        <f>IF(Data!F2447="failed",Data!N2447,"")</f>
        <v/>
      </c>
    </row>
    <row r="3054" spans="1:5" x14ac:dyDescent="0.25">
      <c r="A3054" s="16" t="str">
        <f>IF(Data!F1568="successful",Data!A1568,"")</f>
        <v/>
      </c>
      <c r="B3054" s="16" t="str">
        <f>IF(Data!F1568="successful",Data!N1568,"")</f>
        <v/>
      </c>
      <c r="D3054" s="16" t="str">
        <f>IF(Data!F2448="failed",Data!A2448,"")</f>
        <v/>
      </c>
      <c r="E3054" s="16" t="str">
        <f>IF(Data!F2448="failed",Data!N2448,"")</f>
        <v/>
      </c>
    </row>
    <row r="3055" spans="1:5" x14ac:dyDescent="0.25">
      <c r="A3055" s="16" t="str">
        <f>IF(Data!F1569="successful",Data!A1569,"")</f>
        <v/>
      </c>
      <c r="B3055" s="16" t="str">
        <f>IF(Data!F1569="successful",Data!N1569,"")</f>
        <v/>
      </c>
      <c r="D3055" s="16" t="str">
        <f>IF(Data!F2449="failed",Data!A2449,"")</f>
        <v/>
      </c>
      <c r="E3055" s="16" t="str">
        <f>IF(Data!F2449="failed",Data!N2449,"")</f>
        <v/>
      </c>
    </row>
    <row r="3056" spans="1:5" x14ac:dyDescent="0.25">
      <c r="A3056" s="16" t="str">
        <f>IF(Data!F1570="successful",Data!A1570,"")</f>
        <v/>
      </c>
      <c r="B3056" s="16" t="str">
        <f>IF(Data!F1570="successful",Data!N1570,"")</f>
        <v/>
      </c>
      <c r="D3056" s="16" t="str">
        <f>IF(Data!F2450="failed",Data!A2450,"")</f>
        <v/>
      </c>
      <c r="E3056" s="16" t="str">
        <f>IF(Data!F2450="failed",Data!N2450,"")</f>
        <v/>
      </c>
    </row>
    <row r="3057" spans="1:5" x14ac:dyDescent="0.25">
      <c r="A3057" s="16" t="str">
        <f>IF(Data!F1571="successful",Data!A1571,"")</f>
        <v/>
      </c>
      <c r="B3057" s="16" t="str">
        <f>IF(Data!F1571="successful",Data!N1571,"")</f>
        <v/>
      </c>
      <c r="D3057" s="16" t="str">
        <f>IF(Data!F2451="failed",Data!A2451,"")</f>
        <v/>
      </c>
      <c r="E3057" s="16" t="str">
        <f>IF(Data!F2451="failed",Data!N2451,"")</f>
        <v/>
      </c>
    </row>
    <row r="3058" spans="1:5" x14ac:dyDescent="0.25">
      <c r="A3058" s="16" t="str">
        <f>IF(Data!F1572="successful",Data!A1572,"")</f>
        <v/>
      </c>
      <c r="B3058" s="16" t="str">
        <f>IF(Data!F1572="successful",Data!N1572,"")</f>
        <v/>
      </c>
      <c r="D3058" s="16" t="str">
        <f>IF(Data!F2452="failed",Data!A2452,"")</f>
        <v/>
      </c>
      <c r="E3058" s="16" t="str">
        <f>IF(Data!F2452="failed",Data!N2452,"")</f>
        <v/>
      </c>
    </row>
    <row r="3059" spans="1:5" x14ac:dyDescent="0.25">
      <c r="A3059" s="16" t="str">
        <f>IF(Data!F1573="successful",Data!A1573,"")</f>
        <v/>
      </c>
      <c r="B3059" s="16" t="str">
        <f>IF(Data!F1573="successful",Data!N1573,"")</f>
        <v/>
      </c>
      <c r="D3059" s="16" t="str">
        <f>IF(Data!F2453="failed",Data!A2453,"")</f>
        <v/>
      </c>
      <c r="E3059" s="16" t="str">
        <f>IF(Data!F2453="failed",Data!N2453,"")</f>
        <v/>
      </c>
    </row>
    <row r="3060" spans="1:5" x14ac:dyDescent="0.25">
      <c r="A3060" s="16" t="str">
        <f>IF(Data!F1574="successful",Data!A1574,"")</f>
        <v/>
      </c>
      <c r="B3060" s="16" t="str">
        <f>IF(Data!F1574="successful",Data!N1574,"")</f>
        <v/>
      </c>
      <c r="D3060" s="16" t="str">
        <f>IF(Data!F2454="failed",Data!A2454,"")</f>
        <v/>
      </c>
      <c r="E3060" s="16" t="str">
        <f>IF(Data!F2454="failed",Data!N2454,"")</f>
        <v/>
      </c>
    </row>
    <row r="3061" spans="1:5" x14ac:dyDescent="0.25">
      <c r="A3061" s="16" t="str">
        <f>IF(Data!F1575="successful",Data!A1575,"")</f>
        <v/>
      </c>
      <c r="B3061" s="16" t="str">
        <f>IF(Data!F1575="successful",Data!N1575,"")</f>
        <v/>
      </c>
      <c r="D3061" s="16" t="str">
        <f>IF(Data!F2455="failed",Data!A2455,"")</f>
        <v/>
      </c>
      <c r="E3061" s="16" t="str">
        <f>IF(Data!F2455="failed",Data!N2455,"")</f>
        <v/>
      </c>
    </row>
    <row r="3062" spans="1:5" x14ac:dyDescent="0.25">
      <c r="A3062" s="16" t="str">
        <f>IF(Data!F1576="successful",Data!A1576,"")</f>
        <v/>
      </c>
      <c r="B3062" s="16" t="str">
        <f>IF(Data!F1576="successful",Data!N1576,"")</f>
        <v/>
      </c>
      <c r="D3062" s="16" t="str">
        <f>IF(Data!F2456="failed",Data!A2456,"")</f>
        <v/>
      </c>
      <c r="E3062" s="16" t="str">
        <f>IF(Data!F2456="failed",Data!N2456,"")</f>
        <v/>
      </c>
    </row>
    <row r="3063" spans="1:5" x14ac:dyDescent="0.25">
      <c r="A3063" s="16" t="str">
        <f>IF(Data!F1577="successful",Data!A1577,"")</f>
        <v/>
      </c>
      <c r="B3063" s="16" t="str">
        <f>IF(Data!F1577="successful",Data!N1577,"")</f>
        <v/>
      </c>
      <c r="D3063" s="16" t="str">
        <f>IF(Data!F2457="failed",Data!A2457,"")</f>
        <v/>
      </c>
      <c r="E3063" s="16" t="str">
        <f>IF(Data!F2457="failed",Data!N2457,"")</f>
        <v/>
      </c>
    </row>
    <row r="3064" spans="1:5" x14ac:dyDescent="0.25">
      <c r="A3064" s="16" t="str">
        <f>IF(Data!F1578="successful",Data!A1578,"")</f>
        <v/>
      </c>
      <c r="B3064" s="16" t="str">
        <f>IF(Data!F1578="successful",Data!N1578,"")</f>
        <v/>
      </c>
      <c r="D3064" s="16" t="str">
        <f>IF(Data!F2458="failed",Data!A2458,"")</f>
        <v/>
      </c>
      <c r="E3064" s="16" t="str">
        <f>IF(Data!F2458="failed",Data!N2458,"")</f>
        <v/>
      </c>
    </row>
    <row r="3065" spans="1:5" x14ac:dyDescent="0.25">
      <c r="A3065" s="16" t="str">
        <f>IF(Data!F1579="successful",Data!A1579,"")</f>
        <v/>
      </c>
      <c r="B3065" s="16" t="str">
        <f>IF(Data!F1579="successful",Data!N1579,"")</f>
        <v/>
      </c>
      <c r="D3065" s="16" t="str">
        <f>IF(Data!F2459="failed",Data!A2459,"")</f>
        <v/>
      </c>
      <c r="E3065" s="16" t="str">
        <f>IF(Data!F2459="failed",Data!N2459,"")</f>
        <v/>
      </c>
    </row>
    <row r="3066" spans="1:5" x14ac:dyDescent="0.25">
      <c r="A3066" s="16" t="str">
        <f>IF(Data!F1580="successful",Data!A1580,"")</f>
        <v/>
      </c>
      <c r="B3066" s="16" t="str">
        <f>IF(Data!F1580="successful",Data!N1580,"")</f>
        <v/>
      </c>
      <c r="D3066" s="16" t="str">
        <f>IF(Data!F2460="failed",Data!A2460,"")</f>
        <v/>
      </c>
      <c r="E3066" s="16" t="str">
        <f>IF(Data!F2460="failed",Data!N2460,"")</f>
        <v/>
      </c>
    </row>
    <row r="3067" spans="1:5" x14ac:dyDescent="0.25">
      <c r="A3067" s="16" t="str">
        <f>IF(Data!F1581="successful",Data!A1581,"")</f>
        <v/>
      </c>
      <c r="B3067" s="16" t="str">
        <f>IF(Data!F1581="successful",Data!N1581,"")</f>
        <v/>
      </c>
      <c r="D3067" s="16" t="str">
        <f>IF(Data!F2461="failed",Data!A2461,"")</f>
        <v/>
      </c>
      <c r="E3067" s="16" t="str">
        <f>IF(Data!F2461="failed",Data!N2461,"")</f>
        <v/>
      </c>
    </row>
    <row r="3068" spans="1:5" x14ac:dyDescent="0.25">
      <c r="A3068" s="16" t="str">
        <f>IF(Data!F1582="successful",Data!A1582,"")</f>
        <v/>
      </c>
      <c r="B3068" s="16" t="str">
        <f>IF(Data!F1582="successful",Data!N1582,"")</f>
        <v/>
      </c>
      <c r="D3068" s="16" t="str">
        <f>IF(Data!F2462="failed",Data!A2462,"")</f>
        <v/>
      </c>
      <c r="E3068" s="16" t="str">
        <f>IF(Data!F2462="failed",Data!N2462,"")</f>
        <v/>
      </c>
    </row>
    <row r="3069" spans="1:5" x14ac:dyDescent="0.25">
      <c r="A3069" s="16" t="str">
        <f>IF(Data!F1583="successful",Data!A1583,"")</f>
        <v/>
      </c>
      <c r="B3069" s="16" t="str">
        <f>IF(Data!F1583="successful",Data!N1583,"")</f>
        <v/>
      </c>
      <c r="D3069" s="16" t="str">
        <f>IF(Data!F2463="failed",Data!A2463,"")</f>
        <v/>
      </c>
      <c r="E3069" s="16" t="str">
        <f>IF(Data!F2463="failed",Data!N2463,"")</f>
        <v/>
      </c>
    </row>
    <row r="3070" spans="1:5" x14ac:dyDescent="0.25">
      <c r="A3070" s="16" t="str">
        <f>IF(Data!F1584="successful",Data!A1584,"")</f>
        <v/>
      </c>
      <c r="B3070" s="16" t="str">
        <f>IF(Data!F1584="successful",Data!N1584,"")</f>
        <v/>
      </c>
      <c r="D3070" s="16" t="str">
        <f>IF(Data!F2464="failed",Data!A2464,"")</f>
        <v/>
      </c>
      <c r="E3070" s="16" t="str">
        <f>IF(Data!F2464="failed",Data!N2464,"")</f>
        <v/>
      </c>
    </row>
    <row r="3071" spans="1:5" x14ac:dyDescent="0.25">
      <c r="A3071" s="16" t="str">
        <f>IF(Data!F1585="successful",Data!A1585,"")</f>
        <v/>
      </c>
      <c r="B3071" s="16" t="str">
        <f>IF(Data!F1585="successful",Data!N1585,"")</f>
        <v/>
      </c>
      <c r="D3071" s="16" t="str">
        <f>IF(Data!F2465="failed",Data!A2465,"")</f>
        <v/>
      </c>
      <c r="E3071" s="16" t="str">
        <f>IF(Data!F2465="failed",Data!N2465,"")</f>
        <v/>
      </c>
    </row>
    <row r="3072" spans="1:5" x14ac:dyDescent="0.25">
      <c r="A3072" s="16" t="str">
        <f>IF(Data!F1586="successful",Data!A1586,"")</f>
        <v/>
      </c>
      <c r="B3072" s="16" t="str">
        <f>IF(Data!F1586="successful",Data!N1586,"")</f>
        <v/>
      </c>
      <c r="D3072" s="16" t="str">
        <f>IF(Data!F2466="failed",Data!A2466,"")</f>
        <v/>
      </c>
      <c r="E3072" s="16" t="str">
        <f>IF(Data!F2466="failed",Data!N2466,"")</f>
        <v/>
      </c>
    </row>
    <row r="3073" spans="1:5" x14ac:dyDescent="0.25">
      <c r="A3073" s="16" t="str">
        <f>IF(Data!F1587="successful",Data!A1587,"")</f>
        <v/>
      </c>
      <c r="B3073" s="16" t="str">
        <f>IF(Data!F1587="successful",Data!N1587,"")</f>
        <v/>
      </c>
      <c r="D3073" s="16" t="str">
        <f>IF(Data!F2467="failed",Data!A2467,"")</f>
        <v/>
      </c>
      <c r="E3073" s="16" t="str">
        <f>IF(Data!F2467="failed",Data!N2467,"")</f>
        <v/>
      </c>
    </row>
    <row r="3074" spans="1:5" x14ac:dyDescent="0.25">
      <c r="A3074" s="16" t="str">
        <f>IF(Data!F1588="successful",Data!A1588,"")</f>
        <v/>
      </c>
      <c r="B3074" s="16" t="str">
        <f>IF(Data!F1588="successful",Data!N1588,"")</f>
        <v/>
      </c>
      <c r="D3074" s="16" t="str">
        <f>IF(Data!F2468="failed",Data!A2468,"")</f>
        <v/>
      </c>
      <c r="E3074" s="16" t="str">
        <f>IF(Data!F2468="failed",Data!N2468,"")</f>
        <v/>
      </c>
    </row>
    <row r="3075" spans="1:5" x14ac:dyDescent="0.25">
      <c r="A3075" s="16" t="str">
        <f>IF(Data!F1589="successful",Data!A1589,"")</f>
        <v/>
      </c>
      <c r="B3075" s="16" t="str">
        <f>IF(Data!F1589="successful",Data!N1589,"")</f>
        <v/>
      </c>
      <c r="D3075" s="16" t="str">
        <f>IF(Data!F2469="failed",Data!A2469,"")</f>
        <v/>
      </c>
      <c r="E3075" s="16" t="str">
        <f>IF(Data!F2469="failed",Data!N2469,"")</f>
        <v/>
      </c>
    </row>
    <row r="3076" spans="1:5" x14ac:dyDescent="0.25">
      <c r="A3076" s="16" t="str">
        <f>IF(Data!F1590="successful",Data!A1590,"")</f>
        <v/>
      </c>
      <c r="B3076" s="16" t="str">
        <f>IF(Data!F1590="successful",Data!N1590,"")</f>
        <v/>
      </c>
      <c r="D3076" s="16" t="str">
        <f>IF(Data!F2470="failed",Data!A2470,"")</f>
        <v/>
      </c>
      <c r="E3076" s="16" t="str">
        <f>IF(Data!F2470="failed",Data!N2470,"")</f>
        <v/>
      </c>
    </row>
    <row r="3077" spans="1:5" x14ac:dyDescent="0.25">
      <c r="A3077" s="16" t="str">
        <f>IF(Data!F1591="successful",Data!A1591,"")</f>
        <v/>
      </c>
      <c r="B3077" s="16" t="str">
        <f>IF(Data!F1591="successful",Data!N1591,"")</f>
        <v/>
      </c>
      <c r="D3077" s="16" t="str">
        <f>IF(Data!F2471="failed",Data!A2471,"")</f>
        <v/>
      </c>
      <c r="E3077" s="16" t="str">
        <f>IF(Data!F2471="failed",Data!N2471,"")</f>
        <v/>
      </c>
    </row>
    <row r="3078" spans="1:5" x14ac:dyDescent="0.25">
      <c r="A3078" s="16" t="str">
        <f>IF(Data!F1592="successful",Data!A1592,"")</f>
        <v/>
      </c>
      <c r="B3078" s="16" t="str">
        <f>IF(Data!F1592="successful",Data!N1592,"")</f>
        <v/>
      </c>
      <c r="D3078" s="16" t="str">
        <f>IF(Data!F2472="failed",Data!A2472,"")</f>
        <v/>
      </c>
      <c r="E3078" s="16" t="str">
        <f>IF(Data!F2472="failed",Data!N2472,"")</f>
        <v/>
      </c>
    </row>
    <row r="3079" spans="1:5" x14ac:dyDescent="0.25">
      <c r="A3079" s="16" t="str">
        <f>IF(Data!F1593="successful",Data!A1593,"")</f>
        <v/>
      </c>
      <c r="B3079" s="16" t="str">
        <f>IF(Data!F1593="successful",Data!N1593,"")</f>
        <v/>
      </c>
      <c r="D3079" s="16" t="str">
        <f>IF(Data!F2473="failed",Data!A2473,"")</f>
        <v/>
      </c>
      <c r="E3079" s="16" t="str">
        <f>IF(Data!F2473="failed",Data!N2473,"")</f>
        <v/>
      </c>
    </row>
    <row r="3080" spans="1:5" x14ac:dyDescent="0.25">
      <c r="A3080" s="16" t="str">
        <f>IF(Data!F1594="successful",Data!A1594,"")</f>
        <v/>
      </c>
      <c r="B3080" s="16" t="str">
        <f>IF(Data!F1594="successful",Data!N1594,"")</f>
        <v/>
      </c>
      <c r="D3080" s="16" t="str">
        <f>IF(Data!F2474="failed",Data!A2474,"")</f>
        <v/>
      </c>
      <c r="E3080" s="16" t="str">
        <f>IF(Data!F2474="failed",Data!N2474,"")</f>
        <v/>
      </c>
    </row>
    <row r="3081" spans="1:5" x14ac:dyDescent="0.25">
      <c r="A3081" s="16" t="str">
        <f>IF(Data!F1595="successful",Data!A1595,"")</f>
        <v/>
      </c>
      <c r="B3081" s="16" t="str">
        <f>IF(Data!F1595="successful",Data!N1595,"")</f>
        <v/>
      </c>
      <c r="D3081" s="16" t="str">
        <f>IF(Data!F2475="failed",Data!A2475,"")</f>
        <v/>
      </c>
      <c r="E3081" s="16" t="str">
        <f>IF(Data!F2475="failed",Data!N2475,"")</f>
        <v/>
      </c>
    </row>
    <row r="3082" spans="1:5" x14ac:dyDescent="0.25">
      <c r="A3082" s="16" t="str">
        <f>IF(Data!F1596="successful",Data!A1596,"")</f>
        <v/>
      </c>
      <c r="B3082" s="16" t="str">
        <f>IF(Data!F1596="successful",Data!N1596,"")</f>
        <v/>
      </c>
      <c r="D3082" s="16" t="str">
        <f>IF(Data!F2476="failed",Data!A2476,"")</f>
        <v/>
      </c>
      <c r="E3082" s="16" t="str">
        <f>IF(Data!F2476="failed",Data!N2476,"")</f>
        <v/>
      </c>
    </row>
    <row r="3083" spans="1:5" x14ac:dyDescent="0.25">
      <c r="A3083" s="16" t="str">
        <f>IF(Data!F1597="successful",Data!A1597,"")</f>
        <v/>
      </c>
      <c r="B3083" s="16" t="str">
        <f>IF(Data!F1597="successful",Data!N1597,"")</f>
        <v/>
      </c>
      <c r="D3083" s="16" t="str">
        <f>IF(Data!F2477="failed",Data!A2477,"")</f>
        <v/>
      </c>
      <c r="E3083" s="16" t="str">
        <f>IF(Data!F2477="failed",Data!N2477,"")</f>
        <v/>
      </c>
    </row>
    <row r="3084" spans="1:5" x14ac:dyDescent="0.25">
      <c r="A3084" s="16" t="str">
        <f>IF(Data!F1598="successful",Data!A1598,"")</f>
        <v/>
      </c>
      <c r="B3084" s="16" t="str">
        <f>IF(Data!F1598="successful",Data!N1598,"")</f>
        <v/>
      </c>
      <c r="D3084" s="16" t="str">
        <f>IF(Data!F2478="failed",Data!A2478,"")</f>
        <v/>
      </c>
      <c r="E3084" s="16" t="str">
        <f>IF(Data!F2478="failed",Data!N2478,"")</f>
        <v/>
      </c>
    </row>
    <row r="3085" spans="1:5" x14ac:dyDescent="0.25">
      <c r="A3085" s="16" t="str">
        <f>IF(Data!F1599="successful",Data!A1599,"")</f>
        <v/>
      </c>
      <c r="B3085" s="16" t="str">
        <f>IF(Data!F1599="successful",Data!N1599,"")</f>
        <v/>
      </c>
      <c r="D3085" s="16" t="str">
        <f>IF(Data!F2479="failed",Data!A2479,"")</f>
        <v/>
      </c>
      <c r="E3085" s="16" t="str">
        <f>IF(Data!F2479="failed",Data!N2479,"")</f>
        <v/>
      </c>
    </row>
    <row r="3086" spans="1:5" x14ac:dyDescent="0.25">
      <c r="A3086" s="16" t="str">
        <f>IF(Data!F1600="successful",Data!A1600,"")</f>
        <v/>
      </c>
      <c r="B3086" s="16" t="str">
        <f>IF(Data!F1600="successful",Data!N1600,"")</f>
        <v/>
      </c>
      <c r="D3086" s="16" t="str">
        <f>IF(Data!F2480="failed",Data!A2480,"")</f>
        <v/>
      </c>
      <c r="E3086" s="16" t="str">
        <f>IF(Data!F2480="failed",Data!N2480,"")</f>
        <v/>
      </c>
    </row>
    <row r="3087" spans="1:5" x14ac:dyDescent="0.25">
      <c r="A3087" s="16" t="str">
        <f>IF(Data!F1601="successful",Data!A1601,"")</f>
        <v/>
      </c>
      <c r="B3087" s="16" t="str">
        <f>IF(Data!F1601="successful",Data!N1601,"")</f>
        <v/>
      </c>
      <c r="D3087" s="16" t="str">
        <f>IF(Data!F2481="failed",Data!A2481,"")</f>
        <v/>
      </c>
      <c r="E3087" s="16" t="str">
        <f>IF(Data!F2481="failed",Data!N2481,"")</f>
        <v/>
      </c>
    </row>
    <row r="3088" spans="1:5" x14ac:dyDescent="0.25">
      <c r="A3088" s="16" t="str">
        <f>IF(Data!F1602="successful",Data!A1602,"")</f>
        <v/>
      </c>
      <c r="B3088" s="16" t="str">
        <f>IF(Data!F1602="successful",Data!N1602,"")</f>
        <v/>
      </c>
      <c r="D3088" s="16" t="str">
        <f>IF(Data!F2482="failed",Data!A2482,"")</f>
        <v/>
      </c>
      <c r="E3088" s="16" t="str">
        <f>IF(Data!F2482="failed",Data!N2482,"")</f>
        <v/>
      </c>
    </row>
    <row r="3089" spans="1:5" x14ac:dyDescent="0.25">
      <c r="A3089" s="16" t="str">
        <f>IF(Data!F1683="successful",Data!A1683,"")</f>
        <v/>
      </c>
      <c r="B3089" s="16" t="str">
        <f>IF(Data!F1683="successful",Data!N1683,"")</f>
        <v/>
      </c>
      <c r="D3089" s="16" t="str">
        <f>IF(Data!F2483="failed",Data!A2483,"")</f>
        <v/>
      </c>
      <c r="E3089" s="16" t="str">
        <f>IF(Data!F2483="failed",Data!N2483,"")</f>
        <v/>
      </c>
    </row>
    <row r="3090" spans="1:5" x14ac:dyDescent="0.25">
      <c r="A3090" s="16" t="str">
        <f>IF(Data!F1684="successful",Data!A1684,"")</f>
        <v/>
      </c>
      <c r="B3090" s="16" t="str">
        <f>IF(Data!F1684="successful",Data!N1684,"")</f>
        <v/>
      </c>
      <c r="D3090" s="16" t="str">
        <f>IF(Data!F2484="failed",Data!A2484,"")</f>
        <v/>
      </c>
      <c r="E3090" s="16" t="str">
        <f>IF(Data!F2484="failed",Data!N2484,"")</f>
        <v/>
      </c>
    </row>
    <row r="3091" spans="1:5" x14ac:dyDescent="0.25">
      <c r="A3091" s="16" t="str">
        <f>IF(Data!F1685="successful",Data!A1685,"")</f>
        <v/>
      </c>
      <c r="B3091" s="16" t="str">
        <f>IF(Data!F1685="successful",Data!N1685,"")</f>
        <v/>
      </c>
      <c r="D3091" s="16" t="str">
        <f>IF(Data!F2485="failed",Data!A2485,"")</f>
        <v/>
      </c>
      <c r="E3091" s="16" t="str">
        <f>IF(Data!F2485="failed",Data!N2485,"")</f>
        <v/>
      </c>
    </row>
    <row r="3092" spans="1:5" x14ac:dyDescent="0.25">
      <c r="A3092" s="16" t="str">
        <f>IF(Data!F1686="successful",Data!A1686,"")</f>
        <v/>
      </c>
      <c r="B3092" s="16" t="str">
        <f>IF(Data!F1686="successful",Data!N1686,"")</f>
        <v/>
      </c>
      <c r="D3092" s="16" t="str">
        <f>IF(Data!F2486="failed",Data!A2486,"")</f>
        <v/>
      </c>
      <c r="E3092" s="16" t="str">
        <f>IF(Data!F2486="failed",Data!N2486,"")</f>
        <v/>
      </c>
    </row>
    <row r="3093" spans="1:5" x14ac:dyDescent="0.25">
      <c r="A3093" s="16" t="str">
        <f>IF(Data!F1687="successful",Data!A1687,"")</f>
        <v/>
      </c>
      <c r="B3093" s="16" t="str">
        <f>IF(Data!F1687="successful",Data!N1687,"")</f>
        <v/>
      </c>
      <c r="D3093" s="16" t="str">
        <f>IF(Data!F2487="failed",Data!A2487,"")</f>
        <v/>
      </c>
      <c r="E3093" s="16" t="str">
        <f>IF(Data!F2487="failed",Data!N2487,"")</f>
        <v/>
      </c>
    </row>
    <row r="3094" spans="1:5" x14ac:dyDescent="0.25">
      <c r="A3094" s="16" t="str">
        <f>IF(Data!F1688="successful",Data!A1688,"")</f>
        <v/>
      </c>
      <c r="B3094" s="16" t="str">
        <f>IF(Data!F1688="successful",Data!N1688,"")</f>
        <v/>
      </c>
      <c r="D3094" s="16" t="str">
        <f>IF(Data!F2488="failed",Data!A2488,"")</f>
        <v/>
      </c>
      <c r="E3094" s="16" t="str">
        <f>IF(Data!F2488="failed",Data!N2488,"")</f>
        <v/>
      </c>
    </row>
    <row r="3095" spans="1:5" x14ac:dyDescent="0.25">
      <c r="A3095" s="16" t="str">
        <f>IF(Data!F1689="successful",Data!A1689,"")</f>
        <v/>
      </c>
      <c r="B3095" s="16" t="str">
        <f>IF(Data!F1689="successful",Data!N1689,"")</f>
        <v/>
      </c>
      <c r="D3095" s="16" t="str">
        <f>IF(Data!F2489="failed",Data!A2489,"")</f>
        <v/>
      </c>
      <c r="E3095" s="16" t="str">
        <f>IF(Data!F2489="failed",Data!N2489,"")</f>
        <v/>
      </c>
    </row>
    <row r="3096" spans="1:5" x14ac:dyDescent="0.25">
      <c r="A3096" s="16" t="str">
        <f>IF(Data!F1690="successful",Data!A1690,"")</f>
        <v/>
      </c>
      <c r="B3096" s="16" t="str">
        <f>IF(Data!F1690="successful",Data!N1690,"")</f>
        <v/>
      </c>
      <c r="D3096" s="16" t="str">
        <f>IF(Data!F2490="failed",Data!A2490,"")</f>
        <v/>
      </c>
      <c r="E3096" s="16" t="str">
        <f>IF(Data!F2490="failed",Data!N2490,"")</f>
        <v/>
      </c>
    </row>
    <row r="3097" spans="1:5" x14ac:dyDescent="0.25">
      <c r="A3097" s="16" t="str">
        <f>IF(Data!F1691="successful",Data!A1691,"")</f>
        <v/>
      </c>
      <c r="B3097" s="16" t="str">
        <f>IF(Data!F1691="successful",Data!N1691,"")</f>
        <v/>
      </c>
      <c r="D3097" s="16" t="str">
        <f>IF(Data!F2491="failed",Data!A2491,"")</f>
        <v/>
      </c>
      <c r="E3097" s="16" t="str">
        <f>IF(Data!F2491="failed",Data!N2491,"")</f>
        <v/>
      </c>
    </row>
    <row r="3098" spans="1:5" x14ac:dyDescent="0.25">
      <c r="A3098" s="16" t="str">
        <f>IF(Data!F1692="successful",Data!A1692,"")</f>
        <v/>
      </c>
      <c r="B3098" s="16" t="str">
        <f>IF(Data!F1692="successful",Data!N1692,"")</f>
        <v/>
      </c>
      <c r="D3098" s="16" t="str">
        <f>IF(Data!F2492="failed",Data!A2492,"")</f>
        <v/>
      </c>
      <c r="E3098" s="16" t="str">
        <f>IF(Data!F2492="failed",Data!N2492,"")</f>
        <v/>
      </c>
    </row>
    <row r="3099" spans="1:5" x14ac:dyDescent="0.25">
      <c r="A3099" s="16" t="str">
        <f>IF(Data!F1693="successful",Data!A1693,"")</f>
        <v/>
      </c>
      <c r="B3099" s="16" t="str">
        <f>IF(Data!F1693="successful",Data!N1693,"")</f>
        <v/>
      </c>
      <c r="D3099" s="16" t="str">
        <f>IF(Data!F2493="failed",Data!A2493,"")</f>
        <v/>
      </c>
      <c r="E3099" s="16" t="str">
        <f>IF(Data!F2493="failed",Data!N2493,"")</f>
        <v/>
      </c>
    </row>
    <row r="3100" spans="1:5" x14ac:dyDescent="0.25">
      <c r="A3100" s="16" t="str">
        <f>IF(Data!F1694="successful",Data!A1694,"")</f>
        <v/>
      </c>
      <c r="B3100" s="16" t="str">
        <f>IF(Data!F1694="successful",Data!N1694,"")</f>
        <v/>
      </c>
      <c r="D3100" s="16" t="str">
        <f>IF(Data!F2494="failed",Data!A2494,"")</f>
        <v/>
      </c>
      <c r="E3100" s="16" t="str">
        <f>IF(Data!F2494="failed",Data!N2494,"")</f>
        <v/>
      </c>
    </row>
    <row r="3101" spans="1:5" x14ac:dyDescent="0.25">
      <c r="A3101" s="16" t="str">
        <f>IF(Data!F1695="successful",Data!A1695,"")</f>
        <v/>
      </c>
      <c r="B3101" s="16" t="str">
        <f>IF(Data!F1695="successful",Data!N1695,"")</f>
        <v/>
      </c>
      <c r="D3101" s="16" t="str">
        <f>IF(Data!F2495="failed",Data!A2495,"")</f>
        <v/>
      </c>
      <c r="E3101" s="16" t="str">
        <f>IF(Data!F2495="failed",Data!N2495,"")</f>
        <v/>
      </c>
    </row>
    <row r="3102" spans="1:5" x14ac:dyDescent="0.25">
      <c r="A3102" s="16" t="str">
        <f>IF(Data!F1696="successful",Data!A1696,"")</f>
        <v/>
      </c>
      <c r="B3102" s="16" t="str">
        <f>IF(Data!F1696="successful",Data!N1696,"")</f>
        <v/>
      </c>
      <c r="D3102" s="16" t="str">
        <f>IF(Data!F2496="failed",Data!A2496,"")</f>
        <v/>
      </c>
      <c r="E3102" s="16" t="str">
        <f>IF(Data!F2496="failed",Data!N2496,"")</f>
        <v/>
      </c>
    </row>
    <row r="3103" spans="1:5" x14ac:dyDescent="0.25">
      <c r="A3103" s="16" t="str">
        <f>IF(Data!F1697="successful",Data!A1697,"")</f>
        <v/>
      </c>
      <c r="B3103" s="16" t="str">
        <f>IF(Data!F1697="successful",Data!N1697,"")</f>
        <v/>
      </c>
      <c r="D3103" s="16" t="str">
        <f>IF(Data!F2497="failed",Data!A2497,"")</f>
        <v/>
      </c>
      <c r="E3103" s="16" t="str">
        <f>IF(Data!F2497="failed",Data!N2497,"")</f>
        <v/>
      </c>
    </row>
    <row r="3104" spans="1:5" x14ac:dyDescent="0.25">
      <c r="A3104" s="16" t="str">
        <f>IF(Data!F1698="successful",Data!A1698,"")</f>
        <v/>
      </c>
      <c r="B3104" s="16" t="str">
        <f>IF(Data!F1698="successful",Data!N1698,"")</f>
        <v/>
      </c>
      <c r="D3104" s="16" t="str">
        <f>IF(Data!F2498="failed",Data!A2498,"")</f>
        <v/>
      </c>
      <c r="E3104" s="16" t="str">
        <f>IF(Data!F2498="failed",Data!N2498,"")</f>
        <v/>
      </c>
    </row>
    <row r="3105" spans="1:5" x14ac:dyDescent="0.25">
      <c r="A3105" s="16" t="str">
        <f>IF(Data!F1699="successful",Data!A1699,"")</f>
        <v/>
      </c>
      <c r="B3105" s="16" t="str">
        <f>IF(Data!F1699="successful",Data!N1699,"")</f>
        <v/>
      </c>
      <c r="D3105" s="16" t="str">
        <f>IF(Data!F2499="failed",Data!A2499,"")</f>
        <v/>
      </c>
      <c r="E3105" s="16" t="str">
        <f>IF(Data!F2499="failed",Data!N2499,"")</f>
        <v/>
      </c>
    </row>
    <row r="3106" spans="1:5" x14ac:dyDescent="0.25">
      <c r="A3106" s="16" t="str">
        <f>IF(Data!F1700="successful",Data!A1700,"")</f>
        <v/>
      </c>
      <c r="B3106" s="16" t="str">
        <f>IF(Data!F1700="successful",Data!N1700,"")</f>
        <v/>
      </c>
      <c r="D3106" s="16" t="str">
        <f>IF(Data!F2500="failed",Data!A2500,"")</f>
        <v/>
      </c>
      <c r="E3106" s="16" t="str">
        <f>IF(Data!F2500="failed",Data!N2500,"")</f>
        <v/>
      </c>
    </row>
    <row r="3107" spans="1:5" x14ac:dyDescent="0.25">
      <c r="A3107" s="16" t="str">
        <f>IF(Data!F1701="successful",Data!A1701,"")</f>
        <v/>
      </c>
      <c r="B3107" s="16" t="str">
        <f>IF(Data!F1701="successful",Data!N1701,"")</f>
        <v/>
      </c>
      <c r="D3107" s="16" t="str">
        <f>IF(Data!F2501="failed",Data!A2501,"")</f>
        <v/>
      </c>
      <c r="E3107" s="16" t="str">
        <f>IF(Data!F2501="failed",Data!N2501,"")</f>
        <v/>
      </c>
    </row>
    <row r="3108" spans="1:5" x14ac:dyDescent="0.25">
      <c r="A3108" s="16" t="str">
        <f>IF(Data!F1702="successful",Data!A1702,"")</f>
        <v/>
      </c>
      <c r="B3108" s="16" t="str">
        <f>IF(Data!F1702="successful",Data!N1702,"")</f>
        <v/>
      </c>
      <c r="D3108" s="16" t="str">
        <f>IF(Data!F2502="failed",Data!A2502,"")</f>
        <v/>
      </c>
      <c r="E3108" s="16" t="str">
        <f>IF(Data!F2502="failed",Data!N2502,"")</f>
        <v/>
      </c>
    </row>
    <row r="3109" spans="1:5" x14ac:dyDescent="0.25">
      <c r="A3109" s="16" t="str">
        <f>IF(Data!F1703="successful",Data!A1703,"")</f>
        <v/>
      </c>
      <c r="B3109" s="16" t="str">
        <f>IF(Data!F1703="successful",Data!N1703,"")</f>
        <v/>
      </c>
      <c r="D3109" s="16" t="str">
        <f>IF(Data!F2523="failed",Data!A2523,"")</f>
        <v/>
      </c>
      <c r="E3109" s="16" t="str">
        <f>IF(Data!F2523="failed",Data!N2523,"")</f>
        <v/>
      </c>
    </row>
    <row r="3110" spans="1:5" x14ac:dyDescent="0.25">
      <c r="A3110" s="16" t="str">
        <f>IF(Data!F1704="successful",Data!A1704,"")</f>
        <v/>
      </c>
      <c r="B3110" s="16" t="str">
        <f>IF(Data!F1704="successful",Data!N1704,"")</f>
        <v/>
      </c>
      <c r="D3110" s="16" t="str">
        <f>IF(Data!F2524="failed",Data!A2524,"")</f>
        <v/>
      </c>
      <c r="E3110" s="16" t="str">
        <f>IF(Data!F2524="failed",Data!N2524,"")</f>
        <v/>
      </c>
    </row>
    <row r="3111" spans="1:5" x14ac:dyDescent="0.25">
      <c r="A3111" s="16" t="str">
        <f>IF(Data!F1705="successful",Data!A1705,"")</f>
        <v/>
      </c>
      <c r="B3111" s="16" t="str">
        <f>IF(Data!F1705="successful",Data!N1705,"")</f>
        <v/>
      </c>
      <c r="D3111" s="16" t="str">
        <f>IF(Data!F2525="failed",Data!A2525,"")</f>
        <v/>
      </c>
      <c r="E3111" s="16" t="str">
        <f>IF(Data!F2525="failed",Data!N2525,"")</f>
        <v/>
      </c>
    </row>
    <row r="3112" spans="1:5" x14ac:dyDescent="0.25">
      <c r="A3112" s="16" t="str">
        <f>IF(Data!F1706="successful",Data!A1706,"")</f>
        <v/>
      </c>
      <c r="B3112" s="16" t="str">
        <f>IF(Data!F1706="successful",Data!N1706,"")</f>
        <v/>
      </c>
      <c r="D3112" s="16" t="str">
        <f>IF(Data!F2526="failed",Data!A2526,"")</f>
        <v/>
      </c>
      <c r="E3112" s="16" t="str">
        <f>IF(Data!F2526="failed",Data!N2526,"")</f>
        <v/>
      </c>
    </row>
    <row r="3113" spans="1:5" x14ac:dyDescent="0.25">
      <c r="A3113" s="16" t="str">
        <f>IF(Data!F1707="successful",Data!A1707,"")</f>
        <v/>
      </c>
      <c r="B3113" s="16" t="str">
        <f>IF(Data!F1707="successful",Data!N1707,"")</f>
        <v/>
      </c>
      <c r="D3113" s="16" t="str">
        <f>IF(Data!F2527="failed",Data!A2527,"")</f>
        <v/>
      </c>
      <c r="E3113" s="16" t="str">
        <f>IF(Data!F2527="failed",Data!N2527,"")</f>
        <v/>
      </c>
    </row>
    <row r="3114" spans="1:5" x14ac:dyDescent="0.25">
      <c r="A3114" s="16" t="str">
        <f>IF(Data!F1708="successful",Data!A1708,"")</f>
        <v/>
      </c>
      <c r="B3114" s="16" t="str">
        <f>IF(Data!F1708="successful",Data!N1708,"")</f>
        <v/>
      </c>
      <c r="D3114" s="16" t="str">
        <f>IF(Data!F2528="failed",Data!A2528,"")</f>
        <v/>
      </c>
      <c r="E3114" s="16" t="str">
        <f>IF(Data!F2528="failed",Data!N2528,"")</f>
        <v/>
      </c>
    </row>
    <row r="3115" spans="1:5" x14ac:dyDescent="0.25">
      <c r="A3115" s="16" t="str">
        <f>IF(Data!F1709="successful",Data!A1709,"")</f>
        <v/>
      </c>
      <c r="B3115" s="16" t="str">
        <f>IF(Data!F1709="successful",Data!N1709,"")</f>
        <v/>
      </c>
      <c r="D3115" s="16" t="str">
        <f>IF(Data!F2529="failed",Data!A2529,"")</f>
        <v/>
      </c>
      <c r="E3115" s="16" t="str">
        <f>IF(Data!F2529="failed",Data!N2529,"")</f>
        <v/>
      </c>
    </row>
    <row r="3116" spans="1:5" x14ac:dyDescent="0.25">
      <c r="A3116" s="16" t="str">
        <f>IF(Data!F1710="successful",Data!A1710,"")</f>
        <v/>
      </c>
      <c r="B3116" s="16" t="str">
        <f>IF(Data!F1710="successful",Data!N1710,"")</f>
        <v/>
      </c>
      <c r="D3116" s="16" t="str">
        <f>IF(Data!F2530="failed",Data!A2530,"")</f>
        <v/>
      </c>
      <c r="E3116" s="16" t="str">
        <f>IF(Data!F2530="failed",Data!N2530,"")</f>
        <v/>
      </c>
    </row>
    <row r="3117" spans="1:5" x14ac:dyDescent="0.25">
      <c r="A3117" s="16" t="str">
        <f>IF(Data!F1711="successful",Data!A1711,"")</f>
        <v/>
      </c>
      <c r="B3117" s="16" t="str">
        <f>IF(Data!F1711="successful",Data!N1711,"")</f>
        <v/>
      </c>
      <c r="D3117" s="16" t="str">
        <f>IF(Data!F2531="failed",Data!A2531,"")</f>
        <v/>
      </c>
      <c r="E3117" s="16" t="str">
        <f>IF(Data!F2531="failed",Data!N2531,"")</f>
        <v/>
      </c>
    </row>
    <row r="3118" spans="1:5" x14ac:dyDescent="0.25">
      <c r="A3118" s="16" t="str">
        <f>IF(Data!F1712="successful",Data!A1712,"")</f>
        <v/>
      </c>
      <c r="B3118" s="16" t="str">
        <f>IF(Data!F1712="successful",Data!N1712,"")</f>
        <v/>
      </c>
      <c r="D3118" s="16" t="str">
        <f>IF(Data!F2532="failed",Data!A2532,"")</f>
        <v/>
      </c>
      <c r="E3118" s="16" t="str">
        <f>IF(Data!F2532="failed",Data!N2532,"")</f>
        <v/>
      </c>
    </row>
    <row r="3119" spans="1:5" x14ac:dyDescent="0.25">
      <c r="A3119" s="16" t="str">
        <f>IF(Data!F1713="successful",Data!A1713,"")</f>
        <v/>
      </c>
      <c r="B3119" s="16" t="str">
        <f>IF(Data!F1713="successful",Data!N1713,"")</f>
        <v/>
      </c>
      <c r="D3119" s="16" t="str">
        <f>IF(Data!F2533="failed",Data!A2533,"")</f>
        <v/>
      </c>
      <c r="E3119" s="16" t="str">
        <f>IF(Data!F2533="failed",Data!N2533,"")</f>
        <v/>
      </c>
    </row>
    <row r="3120" spans="1:5" x14ac:dyDescent="0.25">
      <c r="A3120" s="16" t="str">
        <f>IF(Data!F1714="successful",Data!A1714,"")</f>
        <v/>
      </c>
      <c r="B3120" s="16" t="str">
        <f>IF(Data!F1714="successful",Data!N1714,"")</f>
        <v/>
      </c>
      <c r="D3120" s="16" t="str">
        <f>IF(Data!F2534="failed",Data!A2534,"")</f>
        <v/>
      </c>
      <c r="E3120" s="16" t="str">
        <f>IF(Data!F2534="failed",Data!N2534,"")</f>
        <v/>
      </c>
    </row>
    <row r="3121" spans="1:5" x14ac:dyDescent="0.25">
      <c r="A3121" s="16" t="str">
        <f>IF(Data!F1715="successful",Data!A1715,"")</f>
        <v/>
      </c>
      <c r="B3121" s="16" t="str">
        <f>IF(Data!F1715="successful",Data!N1715,"")</f>
        <v/>
      </c>
      <c r="D3121" s="16" t="str">
        <f>IF(Data!F2535="failed",Data!A2535,"")</f>
        <v/>
      </c>
      <c r="E3121" s="16" t="str">
        <f>IF(Data!F2535="failed",Data!N2535,"")</f>
        <v/>
      </c>
    </row>
    <row r="3122" spans="1:5" x14ac:dyDescent="0.25">
      <c r="A3122" s="16" t="str">
        <f>IF(Data!F1716="successful",Data!A1716,"")</f>
        <v/>
      </c>
      <c r="B3122" s="16" t="str">
        <f>IF(Data!F1716="successful",Data!N1716,"")</f>
        <v/>
      </c>
      <c r="D3122" s="16" t="str">
        <f>IF(Data!F2536="failed",Data!A2536,"")</f>
        <v/>
      </c>
      <c r="E3122" s="16" t="str">
        <f>IF(Data!F2536="failed",Data!N2536,"")</f>
        <v/>
      </c>
    </row>
    <row r="3123" spans="1:5" x14ac:dyDescent="0.25">
      <c r="A3123" s="16" t="str">
        <f>IF(Data!F1717="successful",Data!A1717,"")</f>
        <v/>
      </c>
      <c r="B3123" s="16" t="str">
        <f>IF(Data!F1717="successful",Data!N1717,"")</f>
        <v/>
      </c>
      <c r="D3123" s="16" t="str">
        <f>IF(Data!F2537="failed",Data!A2537,"")</f>
        <v/>
      </c>
      <c r="E3123" s="16" t="str">
        <f>IF(Data!F2537="failed",Data!N2537,"")</f>
        <v/>
      </c>
    </row>
    <row r="3124" spans="1:5" x14ac:dyDescent="0.25">
      <c r="A3124" s="16" t="str">
        <f>IF(Data!F1718="successful",Data!A1718,"")</f>
        <v/>
      </c>
      <c r="B3124" s="16" t="str">
        <f>IF(Data!F1718="successful",Data!N1718,"")</f>
        <v/>
      </c>
      <c r="D3124" s="16" t="str">
        <f>IF(Data!F2538="failed",Data!A2538,"")</f>
        <v/>
      </c>
      <c r="E3124" s="16" t="str">
        <f>IF(Data!F2538="failed",Data!N2538,"")</f>
        <v/>
      </c>
    </row>
    <row r="3125" spans="1:5" x14ac:dyDescent="0.25">
      <c r="A3125" s="16" t="str">
        <f>IF(Data!F1719="successful",Data!A1719,"")</f>
        <v/>
      </c>
      <c r="B3125" s="16" t="str">
        <f>IF(Data!F1719="successful",Data!N1719,"")</f>
        <v/>
      </c>
      <c r="D3125" s="16" t="str">
        <f>IF(Data!F2539="failed",Data!A2539,"")</f>
        <v/>
      </c>
      <c r="E3125" s="16" t="str">
        <f>IF(Data!F2539="failed",Data!N2539,"")</f>
        <v/>
      </c>
    </row>
    <row r="3126" spans="1:5" x14ac:dyDescent="0.25">
      <c r="A3126" s="16" t="str">
        <f>IF(Data!F1720="successful",Data!A1720,"")</f>
        <v/>
      </c>
      <c r="B3126" s="16" t="str">
        <f>IF(Data!F1720="successful",Data!N1720,"")</f>
        <v/>
      </c>
      <c r="D3126" s="16" t="str">
        <f>IF(Data!F2540="failed",Data!A2540,"")</f>
        <v/>
      </c>
      <c r="E3126" s="16" t="str">
        <f>IF(Data!F2540="failed",Data!N2540,"")</f>
        <v/>
      </c>
    </row>
    <row r="3127" spans="1:5" x14ac:dyDescent="0.25">
      <c r="A3127" s="16" t="str">
        <f>IF(Data!F1721="successful",Data!A1721,"")</f>
        <v/>
      </c>
      <c r="B3127" s="16" t="str">
        <f>IF(Data!F1721="successful",Data!N1721,"")</f>
        <v/>
      </c>
      <c r="D3127" s="16" t="str">
        <f>IF(Data!F2541="failed",Data!A2541,"")</f>
        <v/>
      </c>
      <c r="E3127" s="16" t="str">
        <f>IF(Data!F2541="failed",Data!N2541,"")</f>
        <v/>
      </c>
    </row>
    <row r="3128" spans="1:5" x14ac:dyDescent="0.25">
      <c r="A3128" s="16" t="str">
        <f>IF(Data!F1722="successful",Data!A1722,"")</f>
        <v/>
      </c>
      <c r="B3128" s="16" t="str">
        <f>IF(Data!F1722="successful",Data!N1722,"")</f>
        <v/>
      </c>
      <c r="D3128" s="16" t="str">
        <f>IF(Data!F2542="failed",Data!A2542,"")</f>
        <v/>
      </c>
      <c r="E3128" s="16" t="str">
        <f>IF(Data!F2542="failed",Data!N2542,"")</f>
        <v/>
      </c>
    </row>
    <row r="3129" spans="1:5" x14ac:dyDescent="0.25">
      <c r="A3129" s="16" t="str">
        <f>IF(Data!F1723="successful",Data!A1723,"")</f>
        <v/>
      </c>
      <c r="B3129" s="16" t="str">
        <f>IF(Data!F1723="successful",Data!N1723,"")</f>
        <v/>
      </c>
      <c r="D3129" s="16" t="str">
        <f>IF(Data!F2543="failed",Data!A2543,"")</f>
        <v/>
      </c>
      <c r="E3129" s="16" t="str">
        <f>IF(Data!F2543="failed",Data!N2543,"")</f>
        <v/>
      </c>
    </row>
    <row r="3130" spans="1:5" x14ac:dyDescent="0.25">
      <c r="A3130" s="16" t="str">
        <f>IF(Data!F1724="successful",Data!A1724,"")</f>
        <v/>
      </c>
      <c r="B3130" s="16" t="str">
        <f>IF(Data!F1724="successful",Data!N1724,"")</f>
        <v/>
      </c>
      <c r="D3130" s="16" t="str">
        <f>IF(Data!F2544="failed",Data!A2544,"")</f>
        <v/>
      </c>
      <c r="E3130" s="16" t="str">
        <f>IF(Data!F2544="failed",Data!N2544,"")</f>
        <v/>
      </c>
    </row>
    <row r="3131" spans="1:5" x14ac:dyDescent="0.25">
      <c r="A3131" s="16" t="str">
        <f>IF(Data!F1725="successful",Data!A1725,"")</f>
        <v/>
      </c>
      <c r="B3131" s="16" t="str">
        <f>IF(Data!F1725="successful",Data!N1725,"")</f>
        <v/>
      </c>
      <c r="D3131" s="16" t="str">
        <f>IF(Data!F2545="failed",Data!A2545,"")</f>
        <v/>
      </c>
      <c r="E3131" s="16" t="str">
        <f>IF(Data!F2545="failed",Data!N2545,"")</f>
        <v/>
      </c>
    </row>
    <row r="3132" spans="1:5" x14ac:dyDescent="0.25">
      <c r="A3132" s="16" t="str">
        <f>IF(Data!F1726="successful",Data!A1726,"")</f>
        <v/>
      </c>
      <c r="B3132" s="16" t="str">
        <f>IF(Data!F1726="successful",Data!N1726,"")</f>
        <v/>
      </c>
      <c r="D3132" s="16" t="str">
        <f>IF(Data!F2546="failed",Data!A2546,"")</f>
        <v/>
      </c>
      <c r="E3132" s="16" t="str">
        <f>IF(Data!F2546="failed",Data!N2546,"")</f>
        <v/>
      </c>
    </row>
    <row r="3133" spans="1:5" x14ac:dyDescent="0.25">
      <c r="A3133" s="16" t="str">
        <f>IF(Data!F1727="successful",Data!A1727,"")</f>
        <v/>
      </c>
      <c r="B3133" s="16" t="str">
        <f>IF(Data!F1727="successful",Data!N1727,"")</f>
        <v/>
      </c>
      <c r="D3133" s="16" t="str">
        <f>IF(Data!F2547="failed",Data!A2547,"")</f>
        <v/>
      </c>
      <c r="E3133" s="16" t="str">
        <f>IF(Data!F2547="failed",Data!N2547,"")</f>
        <v/>
      </c>
    </row>
    <row r="3134" spans="1:5" x14ac:dyDescent="0.25">
      <c r="A3134" s="16" t="str">
        <f>IF(Data!F1728="successful",Data!A1728,"")</f>
        <v/>
      </c>
      <c r="B3134" s="16" t="str">
        <f>IF(Data!F1728="successful",Data!N1728,"")</f>
        <v/>
      </c>
      <c r="D3134" s="16" t="str">
        <f>IF(Data!F2548="failed",Data!A2548,"")</f>
        <v/>
      </c>
      <c r="E3134" s="16" t="str">
        <f>IF(Data!F2548="failed",Data!N2548,"")</f>
        <v/>
      </c>
    </row>
    <row r="3135" spans="1:5" x14ac:dyDescent="0.25">
      <c r="A3135" s="16" t="str">
        <f>IF(Data!F1729="successful",Data!A1729,"")</f>
        <v/>
      </c>
      <c r="B3135" s="16" t="str">
        <f>IF(Data!F1729="successful",Data!N1729,"")</f>
        <v/>
      </c>
      <c r="D3135" s="16" t="str">
        <f>IF(Data!F2549="failed",Data!A2549,"")</f>
        <v/>
      </c>
      <c r="E3135" s="16" t="str">
        <f>IF(Data!F2549="failed",Data!N2549,"")</f>
        <v/>
      </c>
    </row>
    <row r="3136" spans="1:5" x14ac:dyDescent="0.25">
      <c r="A3136" s="16" t="str">
        <f>IF(Data!F1730="successful",Data!A1730,"")</f>
        <v/>
      </c>
      <c r="B3136" s="16" t="str">
        <f>IF(Data!F1730="successful",Data!N1730,"")</f>
        <v/>
      </c>
      <c r="D3136" s="16" t="str">
        <f>IF(Data!F2550="failed",Data!A2550,"")</f>
        <v/>
      </c>
      <c r="E3136" s="16" t="str">
        <f>IF(Data!F2550="failed",Data!N2550,"")</f>
        <v/>
      </c>
    </row>
    <row r="3137" spans="1:5" x14ac:dyDescent="0.25">
      <c r="A3137" s="16" t="str">
        <f>IF(Data!F1731="successful",Data!A1731,"")</f>
        <v/>
      </c>
      <c r="B3137" s="16" t="str">
        <f>IF(Data!F1731="successful",Data!N1731,"")</f>
        <v/>
      </c>
      <c r="D3137" s="16" t="str">
        <f>IF(Data!F2551="failed",Data!A2551,"")</f>
        <v/>
      </c>
      <c r="E3137" s="16" t="str">
        <f>IF(Data!F2551="failed",Data!N2551,"")</f>
        <v/>
      </c>
    </row>
    <row r="3138" spans="1:5" x14ac:dyDescent="0.25">
      <c r="A3138" s="16" t="str">
        <f>IF(Data!F1732="successful",Data!A1732,"")</f>
        <v/>
      </c>
      <c r="B3138" s="16" t="str">
        <f>IF(Data!F1732="successful",Data!N1732,"")</f>
        <v/>
      </c>
      <c r="D3138" s="16" t="str">
        <f>IF(Data!F2552="failed",Data!A2552,"")</f>
        <v/>
      </c>
      <c r="E3138" s="16" t="str">
        <f>IF(Data!F2552="failed",Data!N2552,"")</f>
        <v/>
      </c>
    </row>
    <row r="3139" spans="1:5" x14ac:dyDescent="0.25">
      <c r="A3139" s="16" t="str">
        <f>IF(Data!F1733="successful",Data!A1733,"")</f>
        <v/>
      </c>
      <c r="B3139" s="16" t="str">
        <f>IF(Data!F1733="successful",Data!N1733,"")</f>
        <v/>
      </c>
      <c r="D3139" s="16" t="str">
        <f>IF(Data!F2553="failed",Data!A2553,"")</f>
        <v/>
      </c>
      <c r="E3139" s="16" t="str">
        <f>IF(Data!F2553="failed",Data!N2553,"")</f>
        <v/>
      </c>
    </row>
    <row r="3140" spans="1:5" x14ac:dyDescent="0.25">
      <c r="A3140" s="16" t="str">
        <f>IF(Data!F1734="successful",Data!A1734,"")</f>
        <v/>
      </c>
      <c r="B3140" s="16" t="str">
        <f>IF(Data!F1734="successful",Data!N1734,"")</f>
        <v/>
      </c>
      <c r="D3140" s="16" t="str">
        <f>IF(Data!F2554="failed",Data!A2554,"")</f>
        <v/>
      </c>
      <c r="E3140" s="16" t="str">
        <f>IF(Data!F2554="failed",Data!N2554,"")</f>
        <v/>
      </c>
    </row>
    <row r="3141" spans="1:5" x14ac:dyDescent="0.25">
      <c r="A3141" s="16" t="str">
        <f>IF(Data!F1735="successful",Data!A1735,"")</f>
        <v/>
      </c>
      <c r="B3141" s="16" t="str">
        <f>IF(Data!F1735="successful",Data!N1735,"")</f>
        <v/>
      </c>
      <c r="D3141" s="16" t="str">
        <f>IF(Data!F2555="failed",Data!A2555,"")</f>
        <v/>
      </c>
      <c r="E3141" s="16" t="str">
        <f>IF(Data!F2555="failed",Data!N2555,"")</f>
        <v/>
      </c>
    </row>
    <row r="3142" spans="1:5" x14ac:dyDescent="0.25">
      <c r="A3142" s="16" t="str">
        <f>IF(Data!F1736="successful",Data!A1736,"")</f>
        <v/>
      </c>
      <c r="B3142" s="16" t="str">
        <f>IF(Data!F1736="successful",Data!N1736,"")</f>
        <v/>
      </c>
      <c r="D3142" s="16" t="str">
        <f>IF(Data!F2556="failed",Data!A2556,"")</f>
        <v/>
      </c>
      <c r="E3142" s="16" t="str">
        <f>IF(Data!F2556="failed",Data!N2556,"")</f>
        <v/>
      </c>
    </row>
    <row r="3143" spans="1:5" x14ac:dyDescent="0.25">
      <c r="A3143" s="16" t="str">
        <f>IF(Data!F1737="successful",Data!A1737,"")</f>
        <v/>
      </c>
      <c r="B3143" s="16" t="str">
        <f>IF(Data!F1737="successful",Data!N1737,"")</f>
        <v/>
      </c>
      <c r="D3143" s="16" t="str">
        <f>IF(Data!F2557="failed",Data!A2557,"")</f>
        <v/>
      </c>
      <c r="E3143" s="16" t="str">
        <f>IF(Data!F2557="failed",Data!N2557,"")</f>
        <v/>
      </c>
    </row>
    <row r="3144" spans="1:5" x14ac:dyDescent="0.25">
      <c r="A3144" s="16" t="str">
        <f>IF(Data!F1738="successful",Data!A1738,"")</f>
        <v/>
      </c>
      <c r="B3144" s="16" t="str">
        <f>IF(Data!F1738="successful",Data!N1738,"")</f>
        <v/>
      </c>
      <c r="D3144" s="16" t="str">
        <f>IF(Data!F2558="failed",Data!A2558,"")</f>
        <v/>
      </c>
      <c r="E3144" s="16" t="str">
        <f>IF(Data!F2558="failed",Data!N2558,"")</f>
        <v/>
      </c>
    </row>
    <row r="3145" spans="1:5" x14ac:dyDescent="0.25">
      <c r="A3145" s="16" t="str">
        <f>IF(Data!F1739="successful",Data!A1739,"")</f>
        <v/>
      </c>
      <c r="B3145" s="16" t="str">
        <f>IF(Data!F1739="successful",Data!N1739,"")</f>
        <v/>
      </c>
      <c r="D3145" s="16" t="str">
        <f>IF(Data!F2559="failed",Data!A2559,"")</f>
        <v/>
      </c>
      <c r="E3145" s="16" t="str">
        <f>IF(Data!F2559="failed",Data!N2559,"")</f>
        <v/>
      </c>
    </row>
    <row r="3146" spans="1:5" x14ac:dyDescent="0.25">
      <c r="A3146" s="16" t="str">
        <f>IF(Data!F1740="successful",Data!A1740,"")</f>
        <v/>
      </c>
      <c r="B3146" s="16" t="str">
        <f>IF(Data!F1740="successful",Data!N1740,"")</f>
        <v/>
      </c>
      <c r="D3146" s="16" t="str">
        <f>IF(Data!F2560="failed",Data!A2560,"")</f>
        <v/>
      </c>
      <c r="E3146" s="16" t="str">
        <f>IF(Data!F2560="failed",Data!N2560,"")</f>
        <v/>
      </c>
    </row>
    <row r="3147" spans="1:5" x14ac:dyDescent="0.25">
      <c r="A3147" s="16" t="str">
        <f>IF(Data!F1741="successful",Data!A1741,"")</f>
        <v/>
      </c>
      <c r="B3147" s="16" t="str">
        <f>IF(Data!F1741="successful",Data!N1741,"")</f>
        <v/>
      </c>
      <c r="D3147" s="16" t="str">
        <f>IF(Data!F2561="failed",Data!A2561,"")</f>
        <v/>
      </c>
      <c r="E3147" s="16" t="str">
        <f>IF(Data!F2561="failed",Data!N2561,"")</f>
        <v/>
      </c>
    </row>
    <row r="3148" spans="1:5" x14ac:dyDescent="0.25">
      <c r="A3148" s="16" t="str">
        <f>IF(Data!F1742="successful",Data!A1742,"")</f>
        <v/>
      </c>
      <c r="B3148" s="16" t="str">
        <f>IF(Data!F1742="successful",Data!N1742,"")</f>
        <v/>
      </c>
      <c r="D3148" s="16" t="str">
        <f>IF(Data!F2562="failed",Data!A2562,"")</f>
        <v/>
      </c>
      <c r="E3148" s="16" t="str">
        <f>IF(Data!F2562="failed",Data!N2562,"")</f>
        <v/>
      </c>
    </row>
    <row r="3149" spans="1:5" x14ac:dyDescent="0.25">
      <c r="A3149" s="16" t="str">
        <f>IF(Data!F1766="successful",Data!A1766,"")</f>
        <v/>
      </c>
      <c r="B3149" s="16" t="str">
        <f>IF(Data!F1766="successful",Data!N1766,"")</f>
        <v/>
      </c>
      <c r="D3149" s="16" t="str">
        <f>IF(Data!F2563="failed",Data!A2563,"")</f>
        <v/>
      </c>
      <c r="E3149" s="16" t="str">
        <f>IF(Data!F2563="failed",Data!N2563,"")</f>
        <v/>
      </c>
    </row>
    <row r="3150" spans="1:5" x14ac:dyDescent="0.25">
      <c r="A3150" s="16" t="str">
        <f>IF(Data!F1767="successful",Data!A1767,"")</f>
        <v/>
      </c>
      <c r="B3150" s="16" t="str">
        <f>IF(Data!F1767="successful",Data!N1767,"")</f>
        <v/>
      </c>
      <c r="D3150" s="16" t="str">
        <f>IF(Data!F2564="failed",Data!A2564,"")</f>
        <v/>
      </c>
      <c r="E3150" s="16" t="str">
        <f>IF(Data!F2564="failed",Data!N2564,"")</f>
        <v/>
      </c>
    </row>
    <row r="3151" spans="1:5" x14ac:dyDescent="0.25">
      <c r="A3151" s="16" t="str">
        <f>IF(Data!F1768="successful",Data!A1768,"")</f>
        <v/>
      </c>
      <c r="B3151" s="16" t="str">
        <f>IF(Data!F1768="successful",Data!N1768,"")</f>
        <v/>
      </c>
      <c r="D3151" s="16" t="str">
        <f>IF(Data!F2565="failed",Data!A2565,"")</f>
        <v/>
      </c>
      <c r="E3151" s="16" t="str">
        <f>IF(Data!F2565="failed",Data!N2565,"")</f>
        <v/>
      </c>
    </row>
    <row r="3152" spans="1:5" x14ac:dyDescent="0.25">
      <c r="A3152" s="16" t="str">
        <f>IF(Data!F1769="successful",Data!A1769,"")</f>
        <v/>
      </c>
      <c r="B3152" s="16" t="str">
        <f>IF(Data!F1769="successful",Data!N1769,"")</f>
        <v/>
      </c>
      <c r="D3152" s="16" t="str">
        <f>IF(Data!F2566="failed",Data!A2566,"")</f>
        <v/>
      </c>
      <c r="E3152" s="16" t="str">
        <f>IF(Data!F2566="failed",Data!N2566,"")</f>
        <v/>
      </c>
    </row>
    <row r="3153" spans="1:5" x14ac:dyDescent="0.25">
      <c r="A3153" s="16" t="str">
        <f>IF(Data!F1770="successful",Data!A1770,"")</f>
        <v/>
      </c>
      <c r="B3153" s="16" t="str">
        <f>IF(Data!F1770="successful",Data!N1770,"")</f>
        <v/>
      </c>
      <c r="D3153" s="16" t="str">
        <f>IF(Data!F2567="failed",Data!A2567,"")</f>
        <v/>
      </c>
      <c r="E3153" s="16" t="str">
        <f>IF(Data!F2567="failed",Data!N2567,"")</f>
        <v/>
      </c>
    </row>
    <row r="3154" spans="1:5" x14ac:dyDescent="0.25">
      <c r="A3154" s="16" t="str">
        <f>IF(Data!F1771="successful",Data!A1771,"")</f>
        <v/>
      </c>
      <c r="B3154" s="16" t="str">
        <f>IF(Data!F1771="successful",Data!N1771,"")</f>
        <v/>
      </c>
      <c r="D3154" s="16" t="str">
        <f>IF(Data!F2568="failed",Data!A2568,"")</f>
        <v/>
      </c>
      <c r="E3154" s="16" t="str">
        <f>IF(Data!F2568="failed",Data!N2568,"")</f>
        <v/>
      </c>
    </row>
    <row r="3155" spans="1:5" x14ac:dyDescent="0.25">
      <c r="A3155" s="16" t="str">
        <f>IF(Data!F1772="successful",Data!A1772,"")</f>
        <v/>
      </c>
      <c r="B3155" s="16" t="str">
        <f>IF(Data!F1772="successful",Data!N1772,"")</f>
        <v/>
      </c>
      <c r="D3155" s="16" t="str">
        <f>IF(Data!F2569="failed",Data!A2569,"")</f>
        <v/>
      </c>
      <c r="E3155" s="16" t="str">
        <f>IF(Data!F2569="failed",Data!N2569,"")</f>
        <v/>
      </c>
    </row>
    <row r="3156" spans="1:5" x14ac:dyDescent="0.25">
      <c r="A3156" s="16" t="str">
        <f>IF(Data!F1773="successful",Data!A1773,"")</f>
        <v/>
      </c>
      <c r="B3156" s="16" t="str">
        <f>IF(Data!F1773="successful",Data!N1773,"")</f>
        <v/>
      </c>
      <c r="D3156" s="16" t="str">
        <f>IF(Data!F2570="failed",Data!A2570,"")</f>
        <v/>
      </c>
      <c r="E3156" s="16" t="str">
        <f>IF(Data!F2570="failed",Data!N2570,"")</f>
        <v/>
      </c>
    </row>
    <row r="3157" spans="1:5" x14ac:dyDescent="0.25">
      <c r="A3157" s="16" t="str">
        <f>IF(Data!F1774="successful",Data!A1774,"")</f>
        <v/>
      </c>
      <c r="B3157" s="16" t="str">
        <f>IF(Data!F1774="successful",Data!N1774,"")</f>
        <v/>
      </c>
      <c r="D3157" s="16" t="str">
        <f>IF(Data!F2571="failed",Data!A2571,"")</f>
        <v/>
      </c>
      <c r="E3157" s="16" t="str">
        <f>IF(Data!F2571="failed",Data!N2571,"")</f>
        <v/>
      </c>
    </row>
    <row r="3158" spans="1:5" x14ac:dyDescent="0.25">
      <c r="A3158" s="16" t="str">
        <f>IF(Data!F1775="successful",Data!A1775,"")</f>
        <v/>
      </c>
      <c r="B3158" s="16" t="str">
        <f>IF(Data!F1775="successful",Data!N1775,"")</f>
        <v/>
      </c>
      <c r="D3158" s="16" t="str">
        <f>IF(Data!F2572="failed",Data!A2572,"")</f>
        <v/>
      </c>
      <c r="E3158" s="16" t="str">
        <f>IF(Data!F2572="failed",Data!N2572,"")</f>
        <v/>
      </c>
    </row>
    <row r="3159" spans="1:5" x14ac:dyDescent="0.25">
      <c r="A3159" s="16" t="str">
        <f>IF(Data!F1776="successful",Data!A1776,"")</f>
        <v/>
      </c>
      <c r="B3159" s="16" t="str">
        <f>IF(Data!F1776="successful",Data!N1776,"")</f>
        <v/>
      </c>
      <c r="D3159" s="16" t="str">
        <f>IF(Data!F2573="failed",Data!A2573,"")</f>
        <v/>
      </c>
      <c r="E3159" s="16" t="str">
        <f>IF(Data!F2573="failed",Data!N2573,"")</f>
        <v/>
      </c>
    </row>
    <row r="3160" spans="1:5" x14ac:dyDescent="0.25">
      <c r="A3160" s="16" t="str">
        <f>IF(Data!F1777="successful",Data!A1777,"")</f>
        <v/>
      </c>
      <c r="B3160" s="16" t="str">
        <f>IF(Data!F1777="successful",Data!N1777,"")</f>
        <v/>
      </c>
      <c r="D3160" s="16" t="str">
        <f>IF(Data!F2574="failed",Data!A2574,"")</f>
        <v/>
      </c>
      <c r="E3160" s="16" t="str">
        <f>IF(Data!F2574="failed",Data!N2574,"")</f>
        <v/>
      </c>
    </row>
    <row r="3161" spans="1:5" x14ac:dyDescent="0.25">
      <c r="A3161" s="16" t="str">
        <f>IF(Data!F1778="successful",Data!A1778,"")</f>
        <v/>
      </c>
      <c r="B3161" s="16" t="str">
        <f>IF(Data!F1778="successful",Data!N1778,"")</f>
        <v/>
      </c>
      <c r="D3161" s="16" t="str">
        <f>IF(Data!F2575="failed",Data!A2575,"")</f>
        <v/>
      </c>
      <c r="E3161" s="16" t="str">
        <f>IF(Data!F2575="failed",Data!N2575,"")</f>
        <v/>
      </c>
    </row>
    <row r="3162" spans="1:5" x14ac:dyDescent="0.25">
      <c r="A3162" s="16" t="str">
        <f>IF(Data!F1779="successful",Data!A1779,"")</f>
        <v/>
      </c>
      <c r="B3162" s="16" t="str">
        <f>IF(Data!F1779="successful",Data!N1779,"")</f>
        <v/>
      </c>
      <c r="D3162" s="16" t="str">
        <f>IF(Data!F2576="failed",Data!A2576,"")</f>
        <v/>
      </c>
      <c r="E3162" s="16" t="str">
        <f>IF(Data!F2576="failed",Data!N2576,"")</f>
        <v/>
      </c>
    </row>
    <row r="3163" spans="1:5" x14ac:dyDescent="0.25">
      <c r="A3163" s="16" t="str">
        <f>IF(Data!F1780="successful",Data!A1780,"")</f>
        <v/>
      </c>
      <c r="B3163" s="16" t="str">
        <f>IF(Data!F1780="successful",Data!N1780,"")</f>
        <v/>
      </c>
      <c r="D3163" s="16" t="str">
        <f>IF(Data!F2577="failed",Data!A2577,"")</f>
        <v/>
      </c>
      <c r="E3163" s="16" t="str">
        <f>IF(Data!F2577="failed",Data!N2577,"")</f>
        <v/>
      </c>
    </row>
    <row r="3164" spans="1:5" x14ac:dyDescent="0.25">
      <c r="A3164" s="16" t="str">
        <f>IF(Data!F1781="successful",Data!A1781,"")</f>
        <v/>
      </c>
      <c r="B3164" s="16" t="str">
        <f>IF(Data!F1781="successful",Data!N1781,"")</f>
        <v/>
      </c>
      <c r="D3164" s="16" t="str">
        <f>IF(Data!F2578="failed",Data!A2578,"")</f>
        <v/>
      </c>
      <c r="E3164" s="16" t="str">
        <f>IF(Data!F2578="failed",Data!N2578,"")</f>
        <v/>
      </c>
    </row>
    <row r="3165" spans="1:5" x14ac:dyDescent="0.25">
      <c r="A3165" s="16" t="str">
        <f>IF(Data!F1782="successful",Data!A1782,"")</f>
        <v/>
      </c>
      <c r="B3165" s="16" t="str">
        <f>IF(Data!F1782="successful",Data!N1782,"")</f>
        <v/>
      </c>
      <c r="D3165" s="16" t="str">
        <f>IF(Data!F2579="failed",Data!A2579,"")</f>
        <v/>
      </c>
      <c r="E3165" s="16" t="str">
        <f>IF(Data!F2579="failed",Data!N2579,"")</f>
        <v/>
      </c>
    </row>
    <row r="3166" spans="1:5" x14ac:dyDescent="0.25">
      <c r="A3166" s="16" t="str">
        <f>IF(Data!F1783="successful",Data!A1783,"")</f>
        <v/>
      </c>
      <c r="B3166" s="16" t="str">
        <f>IF(Data!F1783="successful",Data!N1783,"")</f>
        <v/>
      </c>
      <c r="D3166" s="16" t="str">
        <f>IF(Data!F2580="failed",Data!A2580,"")</f>
        <v/>
      </c>
      <c r="E3166" s="16" t="str">
        <f>IF(Data!F2580="failed",Data!N2580,"")</f>
        <v/>
      </c>
    </row>
    <row r="3167" spans="1:5" x14ac:dyDescent="0.25">
      <c r="A3167" s="16" t="str">
        <f>IF(Data!F1784="successful",Data!A1784,"")</f>
        <v/>
      </c>
      <c r="B3167" s="16" t="str">
        <f>IF(Data!F1784="successful",Data!N1784,"")</f>
        <v/>
      </c>
      <c r="D3167" s="16" t="str">
        <f>IF(Data!F2581="failed",Data!A2581,"")</f>
        <v/>
      </c>
      <c r="E3167" s="16" t="str">
        <f>IF(Data!F2581="failed",Data!N2581,"")</f>
        <v/>
      </c>
    </row>
    <row r="3168" spans="1:5" x14ac:dyDescent="0.25">
      <c r="A3168" s="16" t="str">
        <f>IF(Data!F1785="successful",Data!A1785,"")</f>
        <v/>
      </c>
      <c r="B3168" s="16" t="str">
        <f>IF(Data!F1785="successful",Data!N1785,"")</f>
        <v/>
      </c>
      <c r="D3168" s="16" t="str">
        <f>IF(Data!F2582="failed",Data!A2582,"")</f>
        <v/>
      </c>
      <c r="E3168" s="16" t="str">
        <f>IF(Data!F2582="failed",Data!N2582,"")</f>
        <v/>
      </c>
    </row>
    <row r="3169" spans="1:5" x14ac:dyDescent="0.25">
      <c r="A3169" s="16" t="str">
        <f>IF(Data!F1786="successful",Data!A1786,"")</f>
        <v/>
      </c>
      <c r="B3169" s="16" t="str">
        <f>IF(Data!F1786="successful",Data!N1786,"")</f>
        <v/>
      </c>
      <c r="D3169" s="16" t="str">
        <f>IF(Data!F2603="failed",Data!A2603,"")</f>
        <v/>
      </c>
      <c r="E3169" s="16" t="str">
        <f>IF(Data!F2603="failed",Data!N2603,"")</f>
        <v/>
      </c>
    </row>
    <row r="3170" spans="1:5" x14ac:dyDescent="0.25">
      <c r="A3170" s="16" t="str">
        <f>IF(Data!F1787="successful",Data!A1787,"")</f>
        <v/>
      </c>
      <c r="B3170" s="16" t="str">
        <f>IF(Data!F1787="successful",Data!N1787,"")</f>
        <v/>
      </c>
      <c r="D3170" s="16" t="str">
        <f>IF(Data!F2604="failed",Data!A2604,"")</f>
        <v/>
      </c>
      <c r="E3170" s="16" t="str">
        <f>IF(Data!F2604="failed",Data!N2604,"")</f>
        <v/>
      </c>
    </row>
    <row r="3171" spans="1:5" x14ac:dyDescent="0.25">
      <c r="A3171" s="16" t="str">
        <f>IF(Data!F1788="successful",Data!A1788,"")</f>
        <v/>
      </c>
      <c r="B3171" s="16" t="str">
        <f>IF(Data!F1788="successful",Data!N1788,"")</f>
        <v/>
      </c>
      <c r="D3171" s="16" t="str">
        <f>IF(Data!F2605="failed",Data!A2605,"")</f>
        <v/>
      </c>
      <c r="E3171" s="16" t="str">
        <f>IF(Data!F2605="failed",Data!N2605,"")</f>
        <v/>
      </c>
    </row>
    <row r="3172" spans="1:5" x14ac:dyDescent="0.25">
      <c r="A3172" s="16" t="str">
        <f>IF(Data!F1789="successful",Data!A1789,"")</f>
        <v/>
      </c>
      <c r="B3172" s="16" t="str">
        <f>IF(Data!F1789="successful",Data!N1789,"")</f>
        <v/>
      </c>
      <c r="D3172" s="16" t="str">
        <f>IF(Data!F2606="failed",Data!A2606,"")</f>
        <v/>
      </c>
      <c r="E3172" s="16" t="str">
        <f>IF(Data!F2606="failed",Data!N2606,"")</f>
        <v/>
      </c>
    </row>
    <row r="3173" spans="1:5" x14ac:dyDescent="0.25">
      <c r="A3173" s="16" t="str">
        <f>IF(Data!F1790="successful",Data!A1790,"")</f>
        <v/>
      </c>
      <c r="B3173" s="16" t="str">
        <f>IF(Data!F1790="successful",Data!N1790,"")</f>
        <v/>
      </c>
      <c r="D3173" s="16" t="str">
        <f>IF(Data!F2607="failed",Data!A2607,"")</f>
        <v/>
      </c>
      <c r="E3173" s="16" t="str">
        <f>IF(Data!F2607="failed",Data!N2607,"")</f>
        <v/>
      </c>
    </row>
    <row r="3174" spans="1:5" x14ac:dyDescent="0.25">
      <c r="A3174" s="16" t="str">
        <f>IF(Data!F1791="successful",Data!A1791,"")</f>
        <v/>
      </c>
      <c r="B3174" s="16" t="str">
        <f>IF(Data!F1791="successful",Data!N1791,"")</f>
        <v/>
      </c>
      <c r="D3174" s="16" t="str">
        <f>IF(Data!F2608="failed",Data!A2608,"")</f>
        <v/>
      </c>
      <c r="E3174" s="16" t="str">
        <f>IF(Data!F2608="failed",Data!N2608,"")</f>
        <v/>
      </c>
    </row>
    <row r="3175" spans="1:5" x14ac:dyDescent="0.25">
      <c r="A3175" s="16" t="str">
        <f>IF(Data!F1792="successful",Data!A1792,"")</f>
        <v/>
      </c>
      <c r="B3175" s="16" t="str">
        <f>IF(Data!F1792="successful",Data!N1792,"")</f>
        <v/>
      </c>
      <c r="D3175" s="16" t="str">
        <f>IF(Data!F2609="failed",Data!A2609,"")</f>
        <v/>
      </c>
      <c r="E3175" s="16" t="str">
        <f>IF(Data!F2609="failed",Data!N2609,"")</f>
        <v/>
      </c>
    </row>
    <row r="3176" spans="1:5" x14ac:dyDescent="0.25">
      <c r="A3176" s="16" t="str">
        <f>IF(Data!F1793="successful",Data!A1793,"")</f>
        <v/>
      </c>
      <c r="B3176" s="16" t="str">
        <f>IF(Data!F1793="successful",Data!N1793,"")</f>
        <v/>
      </c>
      <c r="D3176" s="16" t="str">
        <f>IF(Data!F2610="failed",Data!A2610,"")</f>
        <v/>
      </c>
      <c r="E3176" s="16" t="str">
        <f>IF(Data!F2610="failed",Data!N2610,"")</f>
        <v/>
      </c>
    </row>
    <row r="3177" spans="1:5" x14ac:dyDescent="0.25">
      <c r="A3177" s="16" t="str">
        <f>IF(Data!F1794="successful",Data!A1794,"")</f>
        <v/>
      </c>
      <c r="B3177" s="16" t="str">
        <f>IF(Data!F1794="successful",Data!N1794,"")</f>
        <v/>
      </c>
      <c r="D3177" s="16" t="str">
        <f>IF(Data!F2611="failed",Data!A2611,"")</f>
        <v/>
      </c>
      <c r="E3177" s="16" t="str">
        <f>IF(Data!F2611="failed",Data!N2611,"")</f>
        <v/>
      </c>
    </row>
    <row r="3178" spans="1:5" x14ac:dyDescent="0.25">
      <c r="A3178" s="16" t="str">
        <f>IF(Data!F1795="successful",Data!A1795,"")</f>
        <v/>
      </c>
      <c r="B3178" s="16" t="str">
        <f>IF(Data!F1795="successful",Data!N1795,"")</f>
        <v/>
      </c>
      <c r="D3178" s="16" t="str">
        <f>IF(Data!F2612="failed",Data!A2612,"")</f>
        <v/>
      </c>
      <c r="E3178" s="16" t="str">
        <f>IF(Data!F2612="failed",Data!N2612,"")</f>
        <v/>
      </c>
    </row>
    <row r="3179" spans="1:5" x14ac:dyDescent="0.25">
      <c r="A3179" s="16" t="str">
        <f>IF(Data!F1796="successful",Data!A1796,"")</f>
        <v/>
      </c>
      <c r="B3179" s="16" t="str">
        <f>IF(Data!F1796="successful",Data!N1796,"")</f>
        <v/>
      </c>
      <c r="D3179" s="16" t="str">
        <f>IF(Data!F2613="failed",Data!A2613,"")</f>
        <v/>
      </c>
      <c r="E3179" s="16" t="str">
        <f>IF(Data!F2613="failed",Data!N2613,"")</f>
        <v/>
      </c>
    </row>
    <row r="3180" spans="1:5" x14ac:dyDescent="0.25">
      <c r="A3180" s="16" t="str">
        <f>IF(Data!F1797="successful",Data!A1797,"")</f>
        <v/>
      </c>
      <c r="B3180" s="16" t="str">
        <f>IF(Data!F1797="successful",Data!N1797,"")</f>
        <v/>
      </c>
      <c r="D3180" s="16" t="str">
        <f>IF(Data!F2614="failed",Data!A2614,"")</f>
        <v/>
      </c>
      <c r="E3180" s="16" t="str">
        <f>IF(Data!F2614="failed",Data!N2614,"")</f>
        <v/>
      </c>
    </row>
    <row r="3181" spans="1:5" x14ac:dyDescent="0.25">
      <c r="A3181" s="16" t="str">
        <f>IF(Data!F1798="successful",Data!A1798,"")</f>
        <v/>
      </c>
      <c r="B3181" s="16" t="str">
        <f>IF(Data!F1798="successful",Data!N1798,"")</f>
        <v/>
      </c>
      <c r="D3181" s="16" t="str">
        <f>IF(Data!F2615="failed",Data!A2615,"")</f>
        <v/>
      </c>
      <c r="E3181" s="16" t="str">
        <f>IF(Data!F2615="failed",Data!N2615,"")</f>
        <v/>
      </c>
    </row>
    <row r="3182" spans="1:5" x14ac:dyDescent="0.25">
      <c r="A3182" s="16" t="str">
        <f>IF(Data!F1799="successful",Data!A1799,"")</f>
        <v/>
      </c>
      <c r="B3182" s="16" t="str">
        <f>IF(Data!F1799="successful",Data!N1799,"")</f>
        <v/>
      </c>
      <c r="D3182" s="16" t="str">
        <f>IF(Data!F2616="failed",Data!A2616,"")</f>
        <v/>
      </c>
      <c r="E3182" s="16" t="str">
        <f>IF(Data!F2616="failed",Data!N2616,"")</f>
        <v/>
      </c>
    </row>
    <row r="3183" spans="1:5" x14ac:dyDescent="0.25">
      <c r="A3183" s="16" t="str">
        <f>IF(Data!F1800="successful",Data!A1800,"")</f>
        <v/>
      </c>
      <c r="B3183" s="16" t="str">
        <f>IF(Data!F1800="successful",Data!N1800,"")</f>
        <v/>
      </c>
      <c r="D3183" s="16" t="str">
        <f>IF(Data!F2617="failed",Data!A2617,"")</f>
        <v/>
      </c>
      <c r="E3183" s="16" t="str">
        <f>IF(Data!F2617="failed",Data!N2617,"")</f>
        <v/>
      </c>
    </row>
    <row r="3184" spans="1:5" x14ac:dyDescent="0.25">
      <c r="A3184" s="16" t="str">
        <f>IF(Data!F1801="successful",Data!A1801,"")</f>
        <v/>
      </c>
      <c r="B3184" s="16" t="str">
        <f>IF(Data!F1801="successful",Data!N1801,"")</f>
        <v/>
      </c>
      <c r="D3184" s="16" t="str">
        <f>IF(Data!F2618="failed",Data!A2618,"")</f>
        <v/>
      </c>
      <c r="E3184" s="16" t="str">
        <f>IF(Data!F2618="failed",Data!N2618,"")</f>
        <v/>
      </c>
    </row>
    <row r="3185" spans="1:5" x14ac:dyDescent="0.25">
      <c r="A3185" s="16" t="str">
        <f>IF(Data!F1802="successful",Data!A1802,"")</f>
        <v/>
      </c>
      <c r="B3185" s="16" t="str">
        <f>IF(Data!F1802="successful",Data!N1802,"")</f>
        <v/>
      </c>
      <c r="D3185" s="16" t="str">
        <f>IF(Data!F2619="failed",Data!A2619,"")</f>
        <v/>
      </c>
      <c r="E3185" s="16" t="str">
        <f>IF(Data!F2619="failed",Data!N2619,"")</f>
        <v/>
      </c>
    </row>
    <row r="3186" spans="1:5" x14ac:dyDescent="0.25">
      <c r="A3186" s="16" t="str">
        <f>IF(Data!F1803="successful",Data!A1803,"")</f>
        <v/>
      </c>
      <c r="B3186" s="16" t="str">
        <f>IF(Data!F1803="successful",Data!N1803,"")</f>
        <v/>
      </c>
      <c r="D3186" s="16" t="str">
        <f>IF(Data!F2620="failed",Data!A2620,"")</f>
        <v/>
      </c>
      <c r="E3186" s="16" t="str">
        <f>IF(Data!F2620="failed",Data!N2620,"")</f>
        <v/>
      </c>
    </row>
    <row r="3187" spans="1:5" x14ac:dyDescent="0.25">
      <c r="A3187" s="16" t="str">
        <f>IF(Data!F1804="successful",Data!A1804,"")</f>
        <v/>
      </c>
      <c r="B3187" s="16" t="str">
        <f>IF(Data!F1804="successful",Data!N1804,"")</f>
        <v/>
      </c>
      <c r="D3187" s="16" t="str">
        <f>IF(Data!F2621="failed",Data!A2621,"")</f>
        <v/>
      </c>
      <c r="E3187" s="16" t="str">
        <f>IF(Data!F2621="failed",Data!N2621,"")</f>
        <v/>
      </c>
    </row>
    <row r="3188" spans="1:5" x14ac:dyDescent="0.25">
      <c r="A3188" s="16" t="str">
        <f>IF(Data!F1805="successful",Data!A1805,"")</f>
        <v/>
      </c>
      <c r="B3188" s="16" t="str">
        <f>IF(Data!F1805="successful",Data!N1805,"")</f>
        <v/>
      </c>
      <c r="D3188" s="16" t="str">
        <f>IF(Data!F2622="failed",Data!A2622,"")</f>
        <v/>
      </c>
      <c r="E3188" s="16" t="str">
        <f>IF(Data!F2622="failed",Data!N2622,"")</f>
        <v/>
      </c>
    </row>
    <row r="3189" spans="1:5" x14ac:dyDescent="0.25">
      <c r="A3189" s="16" t="str">
        <f>IF(Data!F1806="successful",Data!A1806,"")</f>
        <v/>
      </c>
      <c r="B3189" s="16" t="str">
        <f>IF(Data!F1806="successful",Data!N1806,"")</f>
        <v/>
      </c>
      <c r="D3189" s="16" t="str">
        <f>IF(Data!F2623="failed",Data!A2623,"")</f>
        <v/>
      </c>
      <c r="E3189" s="16" t="str">
        <f>IF(Data!F2623="failed",Data!N2623,"")</f>
        <v/>
      </c>
    </row>
    <row r="3190" spans="1:5" x14ac:dyDescent="0.25">
      <c r="A3190" s="16" t="str">
        <f>IF(Data!F1807="successful",Data!A1807,"")</f>
        <v/>
      </c>
      <c r="B3190" s="16" t="str">
        <f>IF(Data!F1807="successful",Data!N1807,"")</f>
        <v/>
      </c>
      <c r="D3190" s="16" t="str">
        <f>IF(Data!F2624="failed",Data!A2624,"")</f>
        <v/>
      </c>
      <c r="E3190" s="16" t="str">
        <f>IF(Data!F2624="failed",Data!N2624,"")</f>
        <v/>
      </c>
    </row>
    <row r="3191" spans="1:5" x14ac:dyDescent="0.25">
      <c r="A3191" s="16" t="str">
        <f>IF(Data!F1808="successful",Data!A1808,"")</f>
        <v/>
      </c>
      <c r="B3191" s="16" t="str">
        <f>IF(Data!F1808="successful",Data!N1808,"")</f>
        <v/>
      </c>
      <c r="D3191" s="16" t="str">
        <f>IF(Data!F2625="failed",Data!A2625,"")</f>
        <v/>
      </c>
      <c r="E3191" s="16" t="str">
        <f>IF(Data!F2625="failed",Data!N2625,"")</f>
        <v/>
      </c>
    </row>
    <row r="3192" spans="1:5" x14ac:dyDescent="0.25">
      <c r="A3192" s="16" t="str">
        <f>IF(Data!F1809="successful",Data!A1809,"")</f>
        <v/>
      </c>
      <c r="B3192" s="16" t="str">
        <f>IF(Data!F1809="successful",Data!N1809,"")</f>
        <v/>
      </c>
      <c r="D3192" s="16" t="str">
        <f>IF(Data!F2626="failed",Data!A2626,"")</f>
        <v/>
      </c>
      <c r="E3192" s="16" t="str">
        <f>IF(Data!F2626="failed",Data!N2626,"")</f>
        <v/>
      </c>
    </row>
    <row r="3193" spans="1:5" x14ac:dyDescent="0.25">
      <c r="A3193" s="16" t="str">
        <f>IF(Data!F1810="successful",Data!A1810,"")</f>
        <v/>
      </c>
      <c r="B3193" s="16" t="str">
        <f>IF(Data!F1810="successful",Data!N1810,"")</f>
        <v/>
      </c>
      <c r="D3193" s="16" t="str">
        <f>IF(Data!F2627="failed",Data!A2627,"")</f>
        <v/>
      </c>
      <c r="E3193" s="16" t="str">
        <f>IF(Data!F2627="failed",Data!N2627,"")</f>
        <v/>
      </c>
    </row>
    <row r="3194" spans="1:5" x14ac:dyDescent="0.25">
      <c r="A3194" s="16" t="str">
        <f>IF(Data!F1811="successful",Data!A1811,"")</f>
        <v/>
      </c>
      <c r="B3194" s="16" t="str">
        <f>IF(Data!F1811="successful",Data!N1811,"")</f>
        <v/>
      </c>
      <c r="D3194" s="16" t="str">
        <f>IF(Data!F2628="failed",Data!A2628,"")</f>
        <v/>
      </c>
      <c r="E3194" s="16" t="str">
        <f>IF(Data!F2628="failed",Data!N2628,"")</f>
        <v/>
      </c>
    </row>
    <row r="3195" spans="1:5" x14ac:dyDescent="0.25">
      <c r="A3195" s="16" t="str">
        <f>IF(Data!F1812="successful",Data!A1812,"")</f>
        <v/>
      </c>
      <c r="B3195" s="16" t="str">
        <f>IF(Data!F1812="successful",Data!N1812,"")</f>
        <v/>
      </c>
      <c r="D3195" s="16" t="str">
        <f>IF(Data!F2629="failed",Data!A2629,"")</f>
        <v/>
      </c>
      <c r="E3195" s="16" t="str">
        <f>IF(Data!F2629="failed",Data!N2629,"")</f>
        <v/>
      </c>
    </row>
    <row r="3196" spans="1:5" x14ac:dyDescent="0.25">
      <c r="A3196" s="16" t="str">
        <f>IF(Data!F1813="successful",Data!A1813,"")</f>
        <v/>
      </c>
      <c r="B3196" s="16" t="str">
        <f>IF(Data!F1813="successful",Data!N1813,"")</f>
        <v/>
      </c>
      <c r="D3196" s="16" t="str">
        <f>IF(Data!F2630="failed",Data!A2630,"")</f>
        <v/>
      </c>
      <c r="E3196" s="16" t="str">
        <f>IF(Data!F2630="failed",Data!N2630,"")</f>
        <v/>
      </c>
    </row>
    <row r="3197" spans="1:5" x14ac:dyDescent="0.25">
      <c r="A3197" s="16" t="str">
        <f>IF(Data!F1814="successful",Data!A1814,"")</f>
        <v/>
      </c>
      <c r="B3197" s="16" t="str">
        <f>IF(Data!F1814="successful",Data!N1814,"")</f>
        <v/>
      </c>
      <c r="D3197" s="16" t="str">
        <f>IF(Data!F2631="failed",Data!A2631,"")</f>
        <v/>
      </c>
      <c r="E3197" s="16" t="str">
        <f>IF(Data!F2631="failed",Data!N2631,"")</f>
        <v/>
      </c>
    </row>
    <row r="3198" spans="1:5" x14ac:dyDescent="0.25">
      <c r="A3198" s="16" t="str">
        <f>IF(Data!F1815="successful",Data!A1815,"")</f>
        <v/>
      </c>
      <c r="B3198" s="16" t="str">
        <f>IF(Data!F1815="successful",Data!N1815,"")</f>
        <v/>
      </c>
      <c r="D3198" s="16" t="str">
        <f>IF(Data!F2632="failed",Data!A2632,"")</f>
        <v/>
      </c>
      <c r="E3198" s="16" t="str">
        <f>IF(Data!F2632="failed",Data!N2632,"")</f>
        <v/>
      </c>
    </row>
    <row r="3199" spans="1:5" x14ac:dyDescent="0.25">
      <c r="A3199" s="16" t="str">
        <f>IF(Data!F1816="successful",Data!A1816,"")</f>
        <v/>
      </c>
      <c r="B3199" s="16" t="str">
        <f>IF(Data!F1816="successful",Data!N1816,"")</f>
        <v/>
      </c>
      <c r="D3199" s="16" t="str">
        <f>IF(Data!F2633="failed",Data!A2633,"")</f>
        <v/>
      </c>
      <c r="E3199" s="16" t="str">
        <f>IF(Data!F2633="failed",Data!N2633,"")</f>
        <v/>
      </c>
    </row>
    <row r="3200" spans="1:5" x14ac:dyDescent="0.25">
      <c r="A3200" s="16" t="str">
        <f>IF(Data!F1817="successful",Data!A1817,"")</f>
        <v/>
      </c>
      <c r="B3200" s="16" t="str">
        <f>IF(Data!F1817="successful",Data!N1817,"")</f>
        <v/>
      </c>
      <c r="D3200" s="16" t="str">
        <f>IF(Data!F2634="failed",Data!A2634,"")</f>
        <v/>
      </c>
      <c r="E3200" s="16" t="str">
        <f>IF(Data!F2634="failed",Data!N2634,"")</f>
        <v/>
      </c>
    </row>
    <row r="3201" spans="1:5" x14ac:dyDescent="0.25">
      <c r="A3201" s="16" t="str">
        <f>IF(Data!F1818="successful",Data!A1818,"")</f>
        <v/>
      </c>
      <c r="B3201" s="16" t="str">
        <f>IF(Data!F1818="successful",Data!N1818,"")</f>
        <v/>
      </c>
      <c r="D3201" s="16" t="str">
        <f>IF(Data!F2635="failed",Data!A2635,"")</f>
        <v/>
      </c>
      <c r="E3201" s="16" t="str">
        <f>IF(Data!F2635="failed",Data!N2635,"")</f>
        <v/>
      </c>
    </row>
    <row r="3202" spans="1:5" x14ac:dyDescent="0.25">
      <c r="A3202" s="16" t="str">
        <f>IF(Data!F1819="successful",Data!A1819,"")</f>
        <v/>
      </c>
      <c r="B3202" s="16" t="str">
        <f>IF(Data!F1819="successful",Data!N1819,"")</f>
        <v/>
      </c>
      <c r="D3202" s="16" t="str">
        <f>IF(Data!F2636="failed",Data!A2636,"")</f>
        <v/>
      </c>
      <c r="E3202" s="16" t="str">
        <f>IF(Data!F2636="failed",Data!N2636,"")</f>
        <v/>
      </c>
    </row>
    <row r="3203" spans="1:5" x14ac:dyDescent="0.25">
      <c r="A3203" s="16" t="str">
        <f>IF(Data!F1820="successful",Data!A1820,"")</f>
        <v/>
      </c>
      <c r="B3203" s="16" t="str">
        <f>IF(Data!F1820="successful",Data!N1820,"")</f>
        <v/>
      </c>
      <c r="D3203" s="16" t="str">
        <f>IF(Data!F2637="failed",Data!A2637,"")</f>
        <v/>
      </c>
      <c r="E3203" s="16" t="str">
        <f>IF(Data!F2637="failed",Data!N2637,"")</f>
        <v/>
      </c>
    </row>
    <row r="3204" spans="1:5" x14ac:dyDescent="0.25">
      <c r="A3204" s="16" t="str">
        <f>IF(Data!F1821="successful",Data!A1821,"")</f>
        <v/>
      </c>
      <c r="B3204" s="16" t="str">
        <f>IF(Data!F1821="successful",Data!N1821,"")</f>
        <v/>
      </c>
      <c r="D3204" s="16" t="str">
        <f>IF(Data!F2638="failed",Data!A2638,"")</f>
        <v/>
      </c>
      <c r="E3204" s="16" t="str">
        <f>IF(Data!F2638="failed",Data!N2638,"")</f>
        <v/>
      </c>
    </row>
    <row r="3205" spans="1:5" x14ac:dyDescent="0.25">
      <c r="A3205" s="16" t="str">
        <f>IF(Data!F1822="successful",Data!A1822,"")</f>
        <v/>
      </c>
      <c r="B3205" s="16" t="str">
        <f>IF(Data!F1822="successful",Data!N1822,"")</f>
        <v/>
      </c>
      <c r="D3205" s="16" t="str">
        <f>IF(Data!F2639="failed",Data!A2639,"")</f>
        <v/>
      </c>
      <c r="E3205" s="16" t="str">
        <f>IF(Data!F2639="failed",Data!N2639,"")</f>
        <v/>
      </c>
    </row>
    <row r="3206" spans="1:5" x14ac:dyDescent="0.25">
      <c r="A3206" s="16" t="str">
        <f>IF(Data!F1863="successful",Data!A1863,"")</f>
        <v/>
      </c>
      <c r="B3206" s="16" t="str">
        <f>IF(Data!F1863="successful",Data!N1863,"")</f>
        <v/>
      </c>
      <c r="D3206" s="16" t="str">
        <f>IF(Data!F2640="failed",Data!A2640,"")</f>
        <v/>
      </c>
      <c r="E3206" s="16" t="str">
        <f>IF(Data!F2640="failed",Data!N2640,"")</f>
        <v/>
      </c>
    </row>
    <row r="3207" spans="1:5" x14ac:dyDescent="0.25">
      <c r="A3207" s="16" t="str">
        <f>IF(Data!F1864="successful",Data!A1864,"")</f>
        <v/>
      </c>
      <c r="B3207" s="16" t="str">
        <f>IF(Data!F1864="successful",Data!N1864,"")</f>
        <v/>
      </c>
      <c r="D3207" s="16" t="str">
        <f>IF(Data!F2641="failed",Data!A2641,"")</f>
        <v/>
      </c>
      <c r="E3207" s="16" t="str">
        <f>IF(Data!F2641="failed",Data!N2641,"")</f>
        <v/>
      </c>
    </row>
    <row r="3208" spans="1:5" x14ac:dyDescent="0.25">
      <c r="A3208" s="16" t="str">
        <f>IF(Data!F1865="successful",Data!A1865,"")</f>
        <v/>
      </c>
      <c r="B3208" s="16" t="str">
        <f>IF(Data!F1865="successful",Data!N1865,"")</f>
        <v/>
      </c>
      <c r="D3208" s="16" t="str">
        <f>IF(Data!F2642="failed",Data!A2642,"")</f>
        <v/>
      </c>
      <c r="E3208" s="16" t="str">
        <f>IF(Data!F2642="failed",Data!N2642,"")</f>
        <v/>
      </c>
    </row>
    <row r="3209" spans="1:5" x14ac:dyDescent="0.25">
      <c r="A3209" s="16" t="str">
        <f>IF(Data!F1866="successful",Data!A1866,"")</f>
        <v/>
      </c>
      <c r="B3209" s="16" t="str">
        <f>IF(Data!F1866="successful",Data!N1866,"")</f>
        <v/>
      </c>
      <c r="D3209" s="16" t="str">
        <f>IF(Data!F2645="failed",Data!A2645,"")</f>
        <v/>
      </c>
      <c r="E3209" s="16" t="str">
        <f>IF(Data!F2645="failed",Data!N2645,"")</f>
        <v/>
      </c>
    </row>
    <row r="3210" spans="1:5" x14ac:dyDescent="0.25">
      <c r="A3210" s="16" t="str">
        <f>IF(Data!F1867="successful",Data!A1867,"")</f>
        <v/>
      </c>
      <c r="B3210" s="16" t="str">
        <f>IF(Data!F1867="successful",Data!N1867,"")</f>
        <v/>
      </c>
      <c r="D3210" s="16" t="str">
        <f>IF(Data!F2646="failed",Data!A2646,"")</f>
        <v/>
      </c>
      <c r="E3210" s="16" t="str">
        <f>IF(Data!F2646="failed",Data!N2646,"")</f>
        <v/>
      </c>
    </row>
    <row r="3211" spans="1:5" x14ac:dyDescent="0.25">
      <c r="A3211" s="16" t="str">
        <f>IF(Data!F1868="successful",Data!A1868,"")</f>
        <v/>
      </c>
      <c r="B3211" s="16" t="str">
        <f>IF(Data!F1868="successful",Data!N1868,"")</f>
        <v/>
      </c>
      <c r="D3211" s="16" t="str">
        <f>IF(Data!F2647="failed",Data!A2647,"")</f>
        <v/>
      </c>
      <c r="E3211" s="16" t="str">
        <f>IF(Data!F2647="failed",Data!N2647,"")</f>
        <v/>
      </c>
    </row>
    <row r="3212" spans="1:5" x14ac:dyDescent="0.25">
      <c r="A3212" s="16" t="str">
        <f>IF(Data!F1869="successful",Data!A1869,"")</f>
        <v/>
      </c>
      <c r="B3212" s="16" t="str">
        <f>IF(Data!F1869="successful",Data!N1869,"")</f>
        <v/>
      </c>
      <c r="D3212" s="16" t="str">
        <f>IF(Data!F2648="failed",Data!A2648,"")</f>
        <v/>
      </c>
      <c r="E3212" s="16" t="str">
        <f>IF(Data!F2648="failed",Data!N2648,"")</f>
        <v/>
      </c>
    </row>
    <row r="3213" spans="1:5" x14ac:dyDescent="0.25">
      <c r="A3213" s="16" t="str">
        <f>IF(Data!F1870="successful",Data!A1870,"")</f>
        <v/>
      </c>
      <c r="B3213" s="16" t="str">
        <f>IF(Data!F1870="successful",Data!N1870,"")</f>
        <v/>
      </c>
      <c r="D3213" s="16" t="str">
        <f>IF(Data!F2649="failed",Data!A2649,"")</f>
        <v/>
      </c>
      <c r="E3213" s="16" t="str">
        <f>IF(Data!F2649="failed",Data!N2649,"")</f>
        <v/>
      </c>
    </row>
    <row r="3214" spans="1:5" x14ac:dyDescent="0.25">
      <c r="A3214" s="16" t="str">
        <f>IF(Data!F1871="successful",Data!A1871,"")</f>
        <v/>
      </c>
      <c r="B3214" s="16" t="str">
        <f>IF(Data!F1871="successful",Data!N1871,"")</f>
        <v/>
      </c>
      <c r="D3214" s="16" t="str">
        <f>IF(Data!F2650="failed",Data!A2650,"")</f>
        <v/>
      </c>
      <c r="E3214" s="16" t="str">
        <f>IF(Data!F2650="failed",Data!N2650,"")</f>
        <v/>
      </c>
    </row>
    <row r="3215" spans="1:5" x14ac:dyDescent="0.25">
      <c r="A3215" s="16" t="str">
        <f>IF(Data!F1872="successful",Data!A1872,"")</f>
        <v/>
      </c>
      <c r="B3215" s="16" t="str">
        <f>IF(Data!F1872="successful",Data!N1872,"")</f>
        <v/>
      </c>
      <c r="D3215" s="16" t="str">
        <f>IF(Data!F2651="failed",Data!A2651,"")</f>
        <v/>
      </c>
      <c r="E3215" s="16" t="str">
        <f>IF(Data!F2651="failed",Data!N2651,"")</f>
        <v/>
      </c>
    </row>
    <row r="3216" spans="1:5" x14ac:dyDescent="0.25">
      <c r="A3216" s="16" t="str">
        <f>IF(Data!F1873="successful",Data!A1873,"")</f>
        <v/>
      </c>
      <c r="B3216" s="16" t="str">
        <f>IF(Data!F1873="successful",Data!N1873,"")</f>
        <v/>
      </c>
      <c r="D3216" s="16" t="str">
        <f>IF(Data!F2652="failed",Data!A2652,"")</f>
        <v/>
      </c>
      <c r="E3216" s="16" t="str">
        <f>IF(Data!F2652="failed",Data!N2652,"")</f>
        <v/>
      </c>
    </row>
    <row r="3217" spans="1:5" x14ac:dyDescent="0.25">
      <c r="A3217" s="16" t="str">
        <f>IF(Data!F1874="successful",Data!A1874,"")</f>
        <v/>
      </c>
      <c r="B3217" s="16" t="str">
        <f>IF(Data!F1874="successful",Data!N1874,"")</f>
        <v/>
      </c>
      <c r="D3217" s="16" t="str">
        <f>IF(Data!F2653="failed",Data!A2653,"")</f>
        <v/>
      </c>
      <c r="E3217" s="16" t="str">
        <f>IF(Data!F2653="failed",Data!N2653,"")</f>
        <v/>
      </c>
    </row>
    <row r="3218" spans="1:5" x14ac:dyDescent="0.25">
      <c r="A3218" s="16" t="str">
        <f>IF(Data!F1875="successful",Data!A1875,"")</f>
        <v/>
      </c>
      <c r="B3218" s="16" t="str">
        <f>IF(Data!F1875="successful",Data!N1875,"")</f>
        <v/>
      </c>
      <c r="D3218" s="16" t="str">
        <f>IF(Data!F2654="failed",Data!A2654,"")</f>
        <v/>
      </c>
      <c r="E3218" s="16" t="str">
        <f>IF(Data!F2654="failed",Data!N2654,"")</f>
        <v/>
      </c>
    </row>
    <row r="3219" spans="1:5" x14ac:dyDescent="0.25">
      <c r="A3219" s="16" t="str">
        <f>IF(Data!F1876="successful",Data!A1876,"")</f>
        <v/>
      </c>
      <c r="B3219" s="16" t="str">
        <f>IF(Data!F1876="successful",Data!N1876,"")</f>
        <v/>
      </c>
      <c r="D3219" s="16" t="str">
        <f>IF(Data!F2655="failed",Data!A2655,"")</f>
        <v/>
      </c>
      <c r="E3219" s="16" t="str">
        <f>IF(Data!F2655="failed",Data!N2655,"")</f>
        <v/>
      </c>
    </row>
    <row r="3220" spans="1:5" x14ac:dyDescent="0.25">
      <c r="A3220" s="16" t="str">
        <f>IF(Data!F1877="successful",Data!A1877,"")</f>
        <v/>
      </c>
      <c r="B3220" s="16" t="str">
        <f>IF(Data!F1877="successful",Data!N1877,"")</f>
        <v/>
      </c>
      <c r="D3220" s="16" t="str">
        <f>IF(Data!F2656="failed",Data!A2656,"")</f>
        <v/>
      </c>
      <c r="E3220" s="16" t="str">
        <f>IF(Data!F2656="failed",Data!N2656,"")</f>
        <v/>
      </c>
    </row>
    <row r="3221" spans="1:5" x14ac:dyDescent="0.25">
      <c r="A3221" s="16" t="str">
        <f>IF(Data!F1878="successful",Data!A1878,"")</f>
        <v/>
      </c>
      <c r="B3221" s="16" t="str">
        <f>IF(Data!F1878="successful",Data!N1878,"")</f>
        <v/>
      </c>
      <c r="D3221" s="16" t="str">
        <f>IF(Data!F2657="failed",Data!A2657,"")</f>
        <v/>
      </c>
      <c r="E3221" s="16" t="str">
        <f>IF(Data!F2657="failed",Data!N2657,"")</f>
        <v/>
      </c>
    </row>
    <row r="3222" spans="1:5" x14ac:dyDescent="0.25">
      <c r="A3222" s="16" t="str">
        <f>IF(Data!F1879="successful",Data!A1879,"")</f>
        <v/>
      </c>
      <c r="B3222" s="16" t="str">
        <f>IF(Data!F1879="successful",Data!N1879,"")</f>
        <v/>
      </c>
      <c r="D3222" s="16" t="str">
        <f>IF(Data!F2658="failed",Data!A2658,"")</f>
        <v/>
      </c>
      <c r="E3222" s="16" t="str">
        <f>IF(Data!F2658="failed",Data!N2658,"")</f>
        <v/>
      </c>
    </row>
    <row r="3223" spans="1:5" x14ac:dyDescent="0.25">
      <c r="A3223" s="16" t="str">
        <f>IF(Data!F1880="successful",Data!A1880,"")</f>
        <v/>
      </c>
      <c r="B3223" s="16" t="str">
        <f>IF(Data!F1880="successful",Data!N1880,"")</f>
        <v/>
      </c>
      <c r="D3223" s="16" t="str">
        <f>IF(Data!F2659="failed",Data!A2659,"")</f>
        <v/>
      </c>
      <c r="E3223" s="16" t="str">
        <f>IF(Data!F2659="failed",Data!N2659,"")</f>
        <v/>
      </c>
    </row>
    <row r="3224" spans="1:5" x14ac:dyDescent="0.25">
      <c r="A3224" s="16" t="str">
        <f>IF(Data!F1881="successful",Data!A1881,"")</f>
        <v/>
      </c>
      <c r="B3224" s="16" t="str">
        <f>IF(Data!F1881="successful",Data!N1881,"")</f>
        <v/>
      </c>
      <c r="D3224" s="16" t="str">
        <f>IF(Data!F2660="failed",Data!A2660,"")</f>
        <v/>
      </c>
      <c r="E3224" s="16" t="str">
        <f>IF(Data!F2660="failed",Data!N2660,"")</f>
        <v/>
      </c>
    </row>
    <row r="3225" spans="1:5" x14ac:dyDescent="0.25">
      <c r="A3225" s="16" t="str">
        <f>IF(Data!F1882="successful",Data!A1882,"")</f>
        <v/>
      </c>
      <c r="B3225" s="16" t="str">
        <f>IF(Data!F1882="successful",Data!N1882,"")</f>
        <v/>
      </c>
      <c r="D3225" s="16" t="str">
        <f>IF(Data!F2661="failed",Data!A2661,"")</f>
        <v/>
      </c>
      <c r="E3225" s="16" t="str">
        <f>IF(Data!F2661="failed",Data!N2661,"")</f>
        <v/>
      </c>
    </row>
    <row r="3226" spans="1:5" x14ac:dyDescent="0.25">
      <c r="A3226" s="16" t="str">
        <f>IF(Data!F1903="successful",Data!A1903,"")</f>
        <v/>
      </c>
      <c r="B3226" s="16" t="str">
        <f>IF(Data!F1903="successful",Data!N1903,"")</f>
        <v/>
      </c>
      <c r="D3226" s="16" t="str">
        <f>IF(Data!F2662="failed",Data!A2662,"")</f>
        <v/>
      </c>
      <c r="E3226" s="16" t="str">
        <f>IF(Data!F2662="failed",Data!N2662,"")</f>
        <v/>
      </c>
    </row>
    <row r="3227" spans="1:5" x14ac:dyDescent="0.25">
      <c r="A3227" s="16" t="str">
        <f>IF(Data!F1904="successful",Data!A1904,"")</f>
        <v/>
      </c>
      <c r="B3227" s="16" t="str">
        <f>IF(Data!F1904="successful",Data!N1904,"")</f>
        <v/>
      </c>
      <c r="D3227" s="16" t="str">
        <f>IF(Data!F2663="failed",Data!A2663,"")</f>
        <v/>
      </c>
      <c r="E3227" s="16" t="str">
        <f>IF(Data!F2663="failed",Data!N2663,"")</f>
        <v/>
      </c>
    </row>
    <row r="3228" spans="1:5" x14ac:dyDescent="0.25">
      <c r="A3228" s="16" t="str">
        <f>IF(Data!F1905="successful",Data!A1905,"")</f>
        <v/>
      </c>
      <c r="B3228" s="16" t="str">
        <f>IF(Data!F1905="successful",Data!N1905,"")</f>
        <v/>
      </c>
      <c r="D3228" s="16" t="str">
        <f>IF(Data!F2664="failed",Data!A2664,"")</f>
        <v/>
      </c>
      <c r="E3228" s="16" t="str">
        <f>IF(Data!F2664="failed",Data!N2664,"")</f>
        <v/>
      </c>
    </row>
    <row r="3229" spans="1:5" x14ac:dyDescent="0.25">
      <c r="A3229" s="16" t="str">
        <f>IF(Data!F1906="successful",Data!A1906,"")</f>
        <v/>
      </c>
      <c r="B3229" s="16" t="str">
        <f>IF(Data!F1906="successful",Data!N1906,"")</f>
        <v/>
      </c>
      <c r="D3229" s="16" t="str">
        <f>IF(Data!F2665="failed",Data!A2665,"")</f>
        <v/>
      </c>
      <c r="E3229" s="16" t="str">
        <f>IF(Data!F2665="failed",Data!N2665,"")</f>
        <v/>
      </c>
    </row>
    <row r="3230" spans="1:5" x14ac:dyDescent="0.25">
      <c r="A3230" s="16" t="str">
        <f>IF(Data!F1907="successful",Data!A1907,"")</f>
        <v/>
      </c>
      <c r="B3230" s="16" t="str">
        <f>IF(Data!F1907="successful",Data!N1907,"")</f>
        <v/>
      </c>
      <c r="D3230" s="16" t="str">
        <f>IF(Data!F2666="failed",Data!A2666,"")</f>
        <v/>
      </c>
      <c r="E3230" s="16" t="str">
        <f>IF(Data!F2666="failed",Data!N2666,"")</f>
        <v/>
      </c>
    </row>
    <row r="3231" spans="1:5" x14ac:dyDescent="0.25">
      <c r="A3231" s="16" t="str">
        <f>IF(Data!F1908="successful",Data!A1908,"")</f>
        <v/>
      </c>
      <c r="B3231" s="16" t="str">
        <f>IF(Data!F1908="successful",Data!N1908,"")</f>
        <v/>
      </c>
      <c r="D3231" s="16" t="str">
        <f>IF(Data!F2667="failed",Data!A2667,"")</f>
        <v/>
      </c>
      <c r="E3231" s="16" t="str">
        <f>IF(Data!F2667="failed",Data!N2667,"")</f>
        <v/>
      </c>
    </row>
    <row r="3232" spans="1:5" x14ac:dyDescent="0.25">
      <c r="A3232" s="16" t="str">
        <f>IF(Data!F1909="successful",Data!A1909,"")</f>
        <v/>
      </c>
      <c r="B3232" s="16" t="str">
        <f>IF(Data!F1909="successful",Data!N1909,"")</f>
        <v/>
      </c>
      <c r="D3232" s="16" t="str">
        <f>IF(Data!F2668="failed",Data!A2668,"")</f>
        <v/>
      </c>
      <c r="E3232" s="16" t="str">
        <f>IF(Data!F2668="failed",Data!N2668,"")</f>
        <v/>
      </c>
    </row>
    <row r="3233" spans="1:5" x14ac:dyDescent="0.25">
      <c r="A3233" s="16" t="str">
        <f>IF(Data!F1910="successful",Data!A1910,"")</f>
        <v/>
      </c>
      <c r="B3233" s="16" t="str">
        <f>IF(Data!F1910="successful",Data!N1910,"")</f>
        <v/>
      </c>
      <c r="D3233" s="16" t="str">
        <f>IF(Data!F2669="failed",Data!A2669,"")</f>
        <v/>
      </c>
      <c r="E3233" s="16" t="str">
        <f>IF(Data!F2669="failed",Data!N2669,"")</f>
        <v/>
      </c>
    </row>
    <row r="3234" spans="1:5" x14ac:dyDescent="0.25">
      <c r="A3234" s="16" t="str">
        <f>IF(Data!F1911="successful",Data!A1911,"")</f>
        <v/>
      </c>
      <c r="B3234" s="16" t="str">
        <f>IF(Data!F1911="successful",Data!N1911,"")</f>
        <v/>
      </c>
      <c r="D3234" s="16" t="str">
        <f>IF(Data!F2670="failed",Data!A2670,"")</f>
        <v/>
      </c>
      <c r="E3234" s="16" t="str">
        <f>IF(Data!F2670="failed",Data!N2670,"")</f>
        <v/>
      </c>
    </row>
    <row r="3235" spans="1:5" x14ac:dyDescent="0.25">
      <c r="A3235" s="16" t="str">
        <f>IF(Data!F1912="successful",Data!A1912,"")</f>
        <v/>
      </c>
      <c r="B3235" s="16" t="str">
        <f>IF(Data!F1912="successful",Data!N1912,"")</f>
        <v/>
      </c>
      <c r="D3235" s="16" t="str">
        <f>IF(Data!F2671="failed",Data!A2671,"")</f>
        <v/>
      </c>
      <c r="E3235" s="16" t="str">
        <f>IF(Data!F2671="failed",Data!N2671,"")</f>
        <v/>
      </c>
    </row>
    <row r="3236" spans="1:5" x14ac:dyDescent="0.25">
      <c r="A3236" s="16" t="str">
        <f>IF(Data!F1913="successful",Data!A1913,"")</f>
        <v/>
      </c>
      <c r="B3236" s="16" t="str">
        <f>IF(Data!F1913="successful",Data!N1913,"")</f>
        <v/>
      </c>
      <c r="D3236" s="16" t="str">
        <f>IF(Data!F2703="failed",Data!A2703,"")</f>
        <v/>
      </c>
      <c r="E3236" s="16" t="str">
        <f>IF(Data!F2703="failed",Data!N2703,"")</f>
        <v/>
      </c>
    </row>
    <row r="3237" spans="1:5" x14ac:dyDescent="0.25">
      <c r="A3237" s="16" t="str">
        <f>IF(Data!F1914="successful",Data!A1914,"")</f>
        <v/>
      </c>
      <c r="B3237" s="16" t="str">
        <f>IF(Data!F1914="successful",Data!N1914,"")</f>
        <v/>
      </c>
      <c r="D3237" s="16" t="str">
        <f>IF(Data!F2704="failed",Data!A2704,"")</f>
        <v/>
      </c>
      <c r="E3237" s="16" t="str">
        <f>IF(Data!F2704="failed",Data!N2704,"")</f>
        <v/>
      </c>
    </row>
    <row r="3238" spans="1:5" x14ac:dyDescent="0.25">
      <c r="A3238" s="16" t="str">
        <f>IF(Data!F1915="successful",Data!A1915,"")</f>
        <v/>
      </c>
      <c r="B3238" s="16" t="str">
        <f>IF(Data!F1915="successful",Data!N1915,"")</f>
        <v/>
      </c>
      <c r="D3238" s="16" t="str">
        <f>IF(Data!F2705="failed",Data!A2705,"")</f>
        <v/>
      </c>
      <c r="E3238" s="16" t="str">
        <f>IF(Data!F2705="failed",Data!N2705,"")</f>
        <v/>
      </c>
    </row>
    <row r="3239" spans="1:5" x14ac:dyDescent="0.25">
      <c r="A3239" s="16" t="str">
        <f>IF(Data!F1916="successful",Data!A1916,"")</f>
        <v/>
      </c>
      <c r="B3239" s="16" t="str">
        <f>IF(Data!F1916="successful",Data!N1916,"")</f>
        <v/>
      </c>
      <c r="D3239" s="16" t="str">
        <f>IF(Data!F2706="failed",Data!A2706,"")</f>
        <v/>
      </c>
      <c r="E3239" s="16" t="str">
        <f>IF(Data!F2706="failed",Data!N2706,"")</f>
        <v/>
      </c>
    </row>
    <row r="3240" spans="1:5" x14ac:dyDescent="0.25">
      <c r="A3240" s="16" t="str">
        <f>IF(Data!F1917="successful",Data!A1917,"")</f>
        <v/>
      </c>
      <c r="B3240" s="16" t="str">
        <f>IF(Data!F1917="successful",Data!N1917,"")</f>
        <v/>
      </c>
      <c r="D3240" s="16" t="str">
        <f>IF(Data!F2707="failed",Data!A2707,"")</f>
        <v/>
      </c>
      <c r="E3240" s="16" t="str">
        <f>IF(Data!F2707="failed",Data!N2707,"")</f>
        <v/>
      </c>
    </row>
    <row r="3241" spans="1:5" x14ac:dyDescent="0.25">
      <c r="A3241" s="16" t="str">
        <f>IF(Data!F1918="successful",Data!A1918,"")</f>
        <v/>
      </c>
      <c r="B3241" s="16" t="str">
        <f>IF(Data!F1918="successful",Data!N1918,"")</f>
        <v/>
      </c>
      <c r="D3241" s="16" t="str">
        <f>IF(Data!F2708="failed",Data!A2708,"")</f>
        <v/>
      </c>
      <c r="E3241" s="16" t="str">
        <f>IF(Data!F2708="failed",Data!N2708,"")</f>
        <v/>
      </c>
    </row>
    <row r="3242" spans="1:5" x14ac:dyDescent="0.25">
      <c r="A3242" s="16" t="str">
        <f>IF(Data!F1919="successful",Data!A1919,"")</f>
        <v/>
      </c>
      <c r="B3242" s="16" t="str">
        <f>IF(Data!F1919="successful",Data!N1919,"")</f>
        <v/>
      </c>
      <c r="D3242" s="16" t="str">
        <f>IF(Data!F2709="failed",Data!A2709,"")</f>
        <v/>
      </c>
      <c r="E3242" s="16" t="str">
        <f>IF(Data!F2709="failed",Data!N2709,"")</f>
        <v/>
      </c>
    </row>
    <row r="3243" spans="1:5" x14ac:dyDescent="0.25">
      <c r="A3243" s="16" t="str">
        <f>IF(Data!F1920="successful",Data!A1920,"")</f>
        <v/>
      </c>
      <c r="B3243" s="16" t="str">
        <f>IF(Data!F1920="successful",Data!N1920,"")</f>
        <v/>
      </c>
      <c r="D3243" s="16" t="str">
        <f>IF(Data!F2710="failed",Data!A2710,"")</f>
        <v/>
      </c>
      <c r="E3243" s="16" t="str">
        <f>IF(Data!F2710="failed",Data!N2710,"")</f>
        <v/>
      </c>
    </row>
    <row r="3244" spans="1:5" x14ac:dyDescent="0.25">
      <c r="A3244" s="16" t="str">
        <f>IF(Data!F1921="successful",Data!A1921,"")</f>
        <v/>
      </c>
      <c r="B3244" s="16" t="str">
        <f>IF(Data!F1921="successful",Data!N1921,"")</f>
        <v/>
      </c>
      <c r="D3244" s="16" t="str">
        <f>IF(Data!F2711="failed",Data!A2711,"")</f>
        <v/>
      </c>
      <c r="E3244" s="16" t="str">
        <f>IF(Data!F2711="failed",Data!N2711,"")</f>
        <v/>
      </c>
    </row>
    <row r="3245" spans="1:5" x14ac:dyDescent="0.25">
      <c r="A3245" s="16" t="str">
        <f>IF(Data!F1922="successful",Data!A1922,"")</f>
        <v/>
      </c>
      <c r="B3245" s="16" t="str">
        <f>IF(Data!F1922="successful",Data!N1922,"")</f>
        <v/>
      </c>
      <c r="D3245" s="16" t="str">
        <f>IF(Data!F2712="failed",Data!A2712,"")</f>
        <v/>
      </c>
      <c r="E3245" s="16" t="str">
        <f>IF(Data!F2712="failed",Data!N2712,"")</f>
        <v/>
      </c>
    </row>
    <row r="3246" spans="1:5" x14ac:dyDescent="0.25">
      <c r="A3246" s="16" t="str">
        <f>IF(Data!F1983="successful",Data!A1983,"")</f>
        <v/>
      </c>
      <c r="B3246" s="16" t="str">
        <f>IF(Data!F1983="successful",Data!N1983,"")</f>
        <v/>
      </c>
      <c r="D3246" s="16" t="str">
        <f>IF(Data!F2713="failed",Data!A2713,"")</f>
        <v/>
      </c>
      <c r="E3246" s="16" t="str">
        <f>IF(Data!F2713="failed",Data!N2713,"")</f>
        <v/>
      </c>
    </row>
    <row r="3247" spans="1:5" x14ac:dyDescent="0.25">
      <c r="A3247" s="16" t="str">
        <f>IF(Data!F1984="successful",Data!A1984,"")</f>
        <v/>
      </c>
      <c r="B3247" s="16" t="str">
        <f>IF(Data!F1984="successful",Data!N1984,"")</f>
        <v/>
      </c>
      <c r="D3247" s="16" t="str">
        <f>IF(Data!F2714="failed",Data!A2714,"")</f>
        <v/>
      </c>
      <c r="E3247" s="16" t="str">
        <f>IF(Data!F2714="failed",Data!N2714,"")</f>
        <v/>
      </c>
    </row>
    <row r="3248" spans="1:5" x14ac:dyDescent="0.25">
      <c r="A3248" s="16" t="str">
        <f>IF(Data!F1985="successful",Data!A1985,"")</f>
        <v/>
      </c>
      <c r="B3248" s="16" t="str">
        <f>IF(Data!F1985="successful",Data!N1985,"")</f>
        <v/>
      </c>
      <c r="D3248" s="16" t="str">
        <f>IF(Data!F2715="failed",Data!A2715,"")</f>
        <v/>
      </c>
      <c r="E3248" s="16" t="str">
        <f>IF(Data!F2715="failed",Data!N2715,"")</f>
        <v/>
      </c>
    </row>
    <row r="3249" spans="1:5" x14ac:dyDescent="0.25">
      <c r="A3249" s="16" t="str">
        <f>IF(Data!F1986="successful",Data!A1986,"")</f>
        <v/>
      </c>
      <c r="B3249" s="16" t="str">
        <f>IF(Data!F1986="successful",Data!N1986,"")</f>
        <v/>
      </c>
      <c r="D3249" s="16" t="str">
        <f>IF(Data!F2716="failed",Data!A2716,"")</f>
        <v/>
      </c>
      <c r="E3249" s="16" t="str">
        <f>IF(Data!F2716="failed",Data!N2716,"")</f>
        <v/>
      </c>
    </row>
    <row r="3250" spans="1:5" x14ac:dyDescent="0.25">
      <c r="A3250" s="16" t="str">
        <f>IF(Data!F1987="successful",Data!A1987,"")</f>
        <v/>
      </c>
      <c r="B3250" s="16" t="str">
        <f>IF(Data!F1987="successful",Data!N1987,"")</f>
        <v/>
      </c>
      <c r="D3250" s="16" t="str">
        <f>IF(Data!F2717="failed",Data!A2717,"")</f>
        <v/>
      </c>
      <c r="E3250" s="16" t="str">
        <f>IF(Data!F2717="failed",Data!N2717,"")</f>
        <v/>
      </c>
    </row>
    <row r="3251" spans="1:5" x14ac:dyDescent="0.25">
      <c r="A3251" s="16" t="str">
        <f>IF(Data!F1988="successful",Data!A1988,"")</f>
        <v/>
      </c>
      <c r="B3251" s="16" t="str">
        <f>IF(Data!F1988="successful",Data!N1988,"")</f>
        <v/>
      </c>
      <c r="D3251" s="16" t="str">
        <f>IF(Data!F2718="failed",Data!A2718,"")</f>
        <v/>
      </c>
      <c r="E3251" s="16" t="str">
        <f>IF(Data!F2718="failed",Data!N2718,"")</f>
        <v/>
      </c>
    </row>
    <row r="3252" spans="1:5" x14ac:dyDescent="0.25">
      <c r="A3252" s="16" t="str">
        <f>IF(Data!F1989="successful",Data!A1989,"")</f>
        <v/>
      </c>
      <c r="B3252" s="16" t="str">
        <f>IF(Data!F1989="successful",Data!N1989,"")</f>
        <v/>
      </c>
      <c r="D3252" s="16" t="str">
        <f>IF(Data!F2719="failed",Data!A2719,"")</f>
        <v/>
      </c>
      <c r="E3252" s="16" t="str">
        <f>IF(Data!F2719="failed",Data!N2719,"")</f>
        <v/>
      </c>
    </row>
    <row r="3253" spans="1:5" x14ac:dyDescent="0.25">
      <c r="A3253" s="16" t="str">
        <f>IF(Data!F1990="successful",Data!A1990,"")</f>
        <v/>
      </c>
      <c r="B3253" s="16" t="str">
        <f>IF(Data!F1990="successful",Data!N1990,"")</f>
        <v/>
      </c>
      <c r="D3253" s="16" t="str">
        <f>IF(Data!F2720="failed",Data!A2720,"")</f>
        <v/>
      </c>
      <c r="E3253" s="16" t="str">
        <f>IF(Data!F2720="failed",Data!N2720,"")</f>
        <v/>
      </c>
    </row>
    <row r="3254" spans="1:5" x14ac:dyDescent="0.25">
      <c r="A3254" s="16" t="str">
        <f>IF(Data!F1991="successful",Data!A1991,"")</f>
        <v/>
      </c>
      <c r="B3254" s="16" t="str">
        <f>IF(Data!F1991="successful",Data!N1991,"")</f>
        <v/>
      </c>
      <c r="D3254" s="16" t="str">
        <f>IF(Data!F2721="failed",Data!A2721,"")</f>
        <v/>
      </c>
      <c r="E3254" s="16" t="str">
        <f>IF(Data!F2721="failed",Data!N2721,"")</f>
        <v/>
      </c>
    </row>
    <row r="3255" spans="1:5" x14ac:dyDescent="0.25">
      <c r="A3255" s="16" t="str">
        <f>IF(Data!F1992="successful",Data!A1992,"")</f>
        <v/>
      </c>
      <c r="B3255" s="16" t="str">
        <f>IF(Data!F1992="successful",Data!N1992,"")</f>
        <v/>
      </c>
      <c r="D3255" s="16" t="str">
        <f>IF(Data!F2722="failed",Data!A2722,"")</f>
        <v/>
      </c>
      <c r="E3255" s="16" t="str">
        <f>IF(Data!F2722="failed",Data!N2722,"")</f>
        <v/>
      </c>
    </row>
    <row r="3256" spans="1:5" x14ac:dyDescent="0.25">
      <c r="A3256" s="16" t="str">
        <f>IF(Data!F1993="successful",Data!A1993,"")</f>
        <v/>
      </c>
      <c r="B3256" s="16" t="str">
        <f>IF(Data!F1993="successful",Data!N1993,"")</f>
        <v/>
      </c>
      <c r="D3256" s="16" t="str">
        <f>IF(Data!F2723="failed",Data!A2723,"")</f>
        <v/>
      </c>
      <c r="E3256" s="16" t="str">
        <f>IF(Data!F2723="failed",Data!N2723,"")</f>
        <v/>
      </c>
    </row>
    <row r="3257" spans="1:5" x14ac:dyDescent="0.25">
      <c r="A3257" s="16" t="str">
        <f>IF(Data!F1994="successful",Data!A1994,"")</f>
        <v/>
      </c>
      <c r="B3257" s="16" t="str">
        <f>IF(Data!F1994="successful",Data!N1994,"")</f>
        <v/>
      </c>
      <c r="D3257" s="16" t="str">
        <f>IF(Data!F2724="failed",Data!A2724,"")</f>
        <v/>
      </c>
      <c r="E3257" s="16" t="str">
        <f>IF(Data!F2724="failed",Data!N2724,"")</f>
        <v/>
      </c>
    </row>
    <row r="3258" spans="1:5" x14ac:dyDescent="0.25">
      <c r="A3258" s="16" t="str">
        <f>IF(Data!F1995="successful",Data!A1995,"")</f>
        <v/>
      </c>
      <c r="B3258" s="16" t="str">
        <f>IF(Data!F1995="successful",Data!N1995,"")</f>
        <v/>
      </c>
      <c r="D3258" s="16" t="str">
        <f>IF(Data!F2725="failed",Data!A2725,"")</f>
        <v/>
      </c>
      <c r="E3258" s="16" t="str">
        <f>IF(Data!F2725="failed",Data!N2725,"")</f>
        <v/>
      </c>
    </row>
    <row r="3259" spans="1:5" x14ac:dyDescent="0.25">
      <c r="A3259" s="16" t="str">
        <f>IF(Data!F1996="successful",Data!A1996,"")</f>
        <v/>
      </c>
      <c r="B3259" s="16" t="str">
        <f>IF(Data!F1996="successful",Data!N1996,"")</f>
        <v/>
      </c>
      <c r="D3259" s="16" t="str">
        <f>IF(Data!F2726="failed",Data!A2726,"")</f>
        <v/>
      </c>
      <c r="E3259" s="16" t="str">
        <f>IF(Data!F2726="failed",Data!N2726,"")</f>
        <v/>
      </c>
    </row>
    <row r="3260" spans="1:5" x14ac:dyDescent="0.25">
      <c r="A3260" s="16" t="str">
        <f>IF(Data!F1997="successful",Data!A1997,"")</f>
        <v/>
      </c>
      <c r="B3260" s="16" t="str">
        <f>IF(Data!F1997="successful",Data!N1997,"")</f>
        <v/>
      </c>
      <c r="D3260" s="16" t="str">
        <f>IF(Data!F2727="failed",Data!A2727,"")</f>
        <v/>
      </c>
      <c r="E3260" s="16" t="str">
        <f>IF(Data!F2727="failed",Data!N2727,"")</f>
        <v/>
      </c>
    </row>
    <row r="3261" spans="1:5" x14ac:dyDescent="0.25">
      <c r="A3261" s="16" t="str">
        <f>IF(Data!F1998="successful",Data!A1998,"")</f>
        <v/>
      </c>
      <c r="B3261" s="16" t="str">
        <f>IF(Data!F1998="successful",Data!N1998,"")</f>
        <v/>
      </c>
      <c r="D3261" s="16" t="str">
        <f>IF(Data!F2728="failed",Data!A2728,"")</f>
        <v/>
      </c>
      <c r="E3261" s="16" t="str">
        <f>IF(Data!F2728="failed",Data!N2728,"")</f>
        <v/>
      </c>
    </row>
    <row r="3262" spans="1:5" x14ac:dyDescent="0.25">
      <c r="A3262" s="16" t="str">
        <f>IF(Data!F1999="successful",Data!A1999,"")</f>
        <v/>
      </c>
      <c r="B3262" s="16" t="str">
        <f>IF(Data!F1999="successful",Data!N1999,"")</f>
        <v/>
      </c>
      <c r="D3262" s="16" t="str">
        <f>IF(Data!F2729="failed",Data!A2729,"")</f>
        <v/>
      </c>
      <c r="E3262" s="16" t="str">
        <f>IF(Data!F2729="failed",Data!N2729,"")</f>
        <v/>
      </c>
    </row>
    <row r="3263" spans="1:5" x14ac:dyDescent="0.25">
      <c r="A3263" s="16" t="str">
        <f>IF(Data!F2000="successful",Data!A2000,"")</f>
        <v/>
      </c>
      <c r="B3263" s="16" t="str">
        <f>IF(Data!F2000="successful",Data!N2000,"")</f>
        <v/>
      </c>
      <c r="D3263" s="16" t="str">
        <f>IF(Data!F2730="failed",Data!A2730,"")</f>
        <v/>
      </c>
      <c r="E3263" s="16" t="str">
        <f>IF(Data!F2730="failed",Data!N2730,"")</f>
        <v/>
      </c>
    </row>
    <row r="3264" spans="1:5" x14ac:dyDescent="0.25">
      <c r="A3264" s="16" t="str">
        <f>IF(Data!F2001="successful",Data!A2001,"")</f>
        <v/>
      </c>
      <c r="B3264" s="16" t="str">
        <f>IF(Data!F2001="successful",Data!N2001,"")</f>
        <v/>
      </c>
      <c r="D3264" s="16" t="str">
        <f>IF(Data!F2731="failed",Data!A2731,"")</f>
        <v/>
      </c>
      <c r="E3264" s="16" t="str">
        <f>IF(Data!F2731="failed",Data!N2731,"")</f>
        <v/>
      </c>
    </row>
    <row r="3265" spans="1:5" x14ac:dyDescent="0.25">
      <c r="A3265" s="16" t="str">
        <f>IF(Data!F2002="successful",Data!A2002,"")</f>
        <v/>
      </c>
      <c r="B3265" s="16" t="str">
        <f>IF(Data!F2002="successful",Data!N2002,"")</f>
        <v/>
      </c>
      <c r="D3265" s="16" t="str">
        <f>IF(Data!F2732="failed",Data!A2732,"")</f>
        <v/>
      </c>
      <c r="E3265" s="16" t="str">
        <f>IF(Data!F2732="failed",Data!N2732,"")</f>
        <v/>
      </c>
    </row>
    <row r="3266" spans="1:5" x14ac:dyDescent="0.25">
      <c r="A3266" s="16" t="str">
        <f>IF(Data!F2123="successful",Data!A2123,"")</f>
        <v/>
      </c>
      <c r="B3266" s="16" t="str">
        <f>IF(Data!F2123="successful",Data!N2123,"")</f>
        <v/>
      </c>
      <c r="D3266" s="16" t="str">
        <f>IF(Data!F2733="failed",Data!A2733,"")</f>
        <v/>
      </c>
      <c r="E3266" s="16" t="str">
        <f>IF(Data!F2733="failed",Data!N2733,"")</f>
        <v/>
      </c>
    </row>
    <row r="3267" spans="1:5" x14ac:dyDescent="0.25">
      <c r="A3267" s="16" t="str">
        <f>IF(Data!F2124="successful",Data!A2124,"")</f>
        <v/>
      </c>
      <c r="B3267" s="16" t="str">
        <f>IF(Data!F2124="successful",Data!N2124,"")</f>
        <v/>
      </c>
      <c r="D3267" s="16" t="str">
        <f>IF(Data!F2734="failed",Data!A2734,"")</f>
        <v/>
      </c>
      <c r="E3267" s="16" t="str">
        <f>IF(Data!F2734="failed",Data!N2734,"")</f>
        <v/>
      </c>
    </row>
    <row r="3268" spans="1:5" x14ac:dyDescent="0.25">
      <c r="A3268" s="16" t="str">
        <f>IF(Data!F2125="successful",Data!A2125,"")</f>
        <v/>
      </c>
      <c r="B3268" s="16" t="str">
        <f>IF(Data!F2125="successful",Data!N2125,"")</f>
        <v/>
      </c>
      <c r="D3268" s="16" t="str">
        <f>IF(Data!F2735="failed",Data!A2735,"")</f>
        <v/>
      </c>
      <c r="E3268" s="16" t="str">
        <f>IF(Data!F2735="failed",Data!N2735,"")</f>
        <v/>
      </c>
    </row>
    <row r="3269" spans="1:5" x14ac:dyDescent="0.25">
      <c r="A3269" s="16" t="str">
        <f>IF(Data!F2126="successful",Data!A2126,"")</f>
        <v/>
      </c>
      <c r="B3269" s="16" t="str">
        <f>IF(Data!F2126="successful",Data!N2126,"")</f>
        <v/>
      </c>
      <c r="D3269" s="16" t="str">
        <f>IF(Data!F2736="failed",Data!A2736,"")</f>
        <v/>
      </c>
      <c r="E3269" s="16" t="str">
        <f>IF(Data!F2736="failed",Data!N2736,"")</f>
        <v/>
      </c>
    </row>
    <row r="3270" spans="1:5" x14ac:dyDescent="0.25">
      <c r="A3270" s="16" t="str">
        <f>IF(Data!F2127="successful",Data!A2127,"")</f>
        <v/>
      </c>
      <c r="B3270" s="16" t="str">
        <f>IF(Data!F2127="successful",Data!N2127,"")</f>
        <v/>
      </c>
      <c r="D3270" s="16" t="str">
        <f>IF(Data!F2737="failed",Data!A2737,"")</f>
        <v/>
      </c>
      <c r="E3270" s="16" t="str">
        <f>IF(Data!F2737="failed",Data!N2737,"")</f>
        <v/>
      </c>
    </row>
    <row r="3271" spans="1:5" x14ac:dyDescent="0.25">
      <c r="A3271" s="16" t="str">
        <f>IF(Data!F2128="successful",Data!A2128,"")</f>
        <v/>
      </c>
      <c r="B3271" s="16" t="str">
        <f>IF(Data!F2128="successful",Data!N2128,"")</f>
        <v/>
      </c>
      <c r="D3271" s="16" t="str">
        <f>IF(Data!F2738="failed",Data!A2738,"")</f>
        <v/>
      </c>
      <c r="E3271" s="16" t="str">
        <f>IF(Data!F2738="failed",Data!N2738,"")</f>
        <v/>
      </c>
    </row>
    <row r="3272" spans="1:5" x14ac:dyDescent="0.25">
      <c r="A3272" s="16" t="str">
        <f>IF(Data!F2129="successful",Data!A2129,"")</f>
        <v/>
      </c>
      <c r="B3272" s="16" t="str">
        <f>IF(Data!F2129="successful",Data!N2129,"")</f>
        <v/>
      </c>
      <c r="D3272" s="16" t="str">
        <f>IF(Data!F2739="failed",Data!A2739,"")</f>
        <v/>
      </c>
      <c r="E3272" s="16" t="str">
        <f>IF(Data!F2739="failed",Data!N2739,"")</f>
        <v/>
      </c>
    </row>
    <row r="3273" spans="1:5" x14ac:dyDescent="0.25">
      <c r="A3273" s="16" t="str">
        <f>IF(Data!F2130="successful",Data!A2130,"")</f>
        <v/>
      </c>
      <c r="B3273" s="16" t="str">
        <f>IF(Data!F2130="successful",Data!N2130,"")</f>
        <v/>
      </c>
      <c r="D3273" s="16" t="str">
        <f>IF(Data!F2740="failed",Data!A2740,"")</f>
        <v/>
      </c>
      <c r="E3273" s="16" t="str">
        <f>IF(Data!F2740="failed",Data!N2740,"")</f>
        <v/>
      </c>
    </row>
    <row r="3274" spans="1:5" x14ac:dyDescent="0.25">
      <c r="A3274" s="16" t="str">
        <f>IF(Data!F2131="successful",Data!A2131,"")</f>
        <v/>
      </c>
      <c r="B3274" s="16" t="str">
        <f>IF(Data!F2131="successful",Data!N2131,"")</f>
        <v/>
      </c>
      <c r="D3274" s="16" t="str">
        <f>IF(Data!F2741="failed",Data!A2741,"")</f>
        <v/>
      </c>
      <c r="E3274" s="16" t="str">
        <f>IF(Data!F2741="failed",Data!N2741,"")</f>
        <v/>
      </c>
    </row>
    <row r="3275" spans="1:5" x14ac:dyDescent="0.25">
      <c r="A3275" s="16" t="str">
        <f>IF(Data!F2132="successful",Data!A2132,"")</f>
        <v/>
      </c>
      <c r="B3275" s="16" t="str">
        <f>IF(Data!F2132="successful",Data!N2132,"")</f>
        <v/>
      </c>
      <c r="D3275" s="16" t="str">
        <f>IF(Data!F2742="failed",Data!A2742,"")</f>
        <v/>
      </c>
      <c r="E3275" s="16" t="str">
        <f>IF(Data!F2742="failed",Data!N2742,"")</f>
        <v/>
      </c>
    </row>
    <row r="3276" spans="1:5" x14ac:dyDescent="0.25">
      <c r="A3276" s="16" t="str">
        <f>IF(Data!F2133="successful",Data!A2133,"")</f>
        <v/>
      </c>
      <c r="B3276" s="16" t="str">
        <f>IF(Data!F2133="successful",Data!N2133,"")</f>
        <v/>
      </c>
      <c r="D3276" s="16" t="str">
        <f>IF(Data!F2783="failed",Data!A2783,"")</f>
        <v/>
      </c>
      <c r="E3276" s="16" t="str">
        <f>IF(Data!F2783="failed",Data!N2783,"")</f>
        <v/>
      </c>
    </row>
    <row r="3277" spans="1:5" x14ac:dyDescent="0.25">
      <c r="A3277" s="16" t="str">
        <f>IF(Data!F2134="successful",Data!A2134,"")</f>
        <v/>
      </c>
      <c r="B3277" s="16" t="str">
        <f>IF(Data!F2134="successful",Data!N2134,"")</f>
        <v/>
      </c>
      <c r="D3277" s="16" t="str">
        <f>IF(Data!F2784="failed",Data!A2784,"")</f>
        <v/>
      </c>
      <c r="E3277" s="16" t="str">
        <f>IF(Data!F2784="failed",Data!N2784,"")</f>
        <v/>
      </c>
    </row>
    <row r="3278" spans="1:5" x14ac:dyDescent="0.25">
      <c r="A3278" s="16" t="str">
        <f>IF(Data!F2135="successful",Data!A2135,"")</f>
        <v/>
      </c>
      <c r="B3278" s="16" t="str">
        <f>IF(Data!F2135="successful",Data!N2135,"")</f>
        <v/>
      </c>
      <c r="D3278" s="16" t="str">
        <f>IF(Data!F2785="failed",Data!A2785,"")</f>
        <v/>
      </c>
      <c r="E3278" s="16" t="str">
        <f>IF(Data!F2785="failed",Data!N2785,"")</f>
        <v/>
      </c>
    </row>
    <row r="3279" spans="1:5" x14ac:dyDescent="0.25">
      <c r="A3279" s="16" t="str">
        <f>IF(Data!F2136="successful",Data!A2136,"")</f>
        <v/>
      </c>
      <c r="B3279" s="16" t="str">
        <f>IF(Data!F2136="successful",Data!N2136,"")</f>
        <v/>
      </c>
      <c r="D3279" s="16" t="str">
        <f>IF(Data!F2786="failed",Data!A2786,"")</f>
        <v/>
      </c>
      <c r="E3279" s="16" t="str">
        <f>IF(Data!F2786="failed",Data!N2786,"")</f>
        <v/>
      </c>
    </row>
    <row r="3280" spans="1:5" x14ac:dyDescent="0.25">
      <c r="A3280" s="16" t="str">
        <f>IF(Data!F2137="successful",Data!A2137,"")</f>
        <v/>
      </c>
      <c r="B3280" s="16" t="str">
        <f>IF(Data!F2137="successful",Data!N2137,"")</f>
        <v/>
      </c>
      <c r="D3280" s="16" t="str">
        <f>IF(Data!F2787="failed",Data!A2787,"")</f>
        <v/>
      </c>
      <c r="E3280" s="16" t="str">
        <f>IF(Data!F2787="failed",Data!N2787,"")</f>
        <v/>
      </c>
    </row>
    <row r="3281" spans="1:5" x14ac:dyDescent="0.25">
      <c r="A3281" s="16" t="str">
        <f>IF(Data!F2138="successful",Data!A2138,"")</f>
        <v/>
      </c>
      <c r="B3281" s="16" t="str">
        <f>IF(Data!F2138="successful",Data!N2138,"")</f>
        <v/>
      </c>
      <c r="D3281" s="16" t="str">
        <f>IF(Data!F2788="failed",Data!A2788,"")</f>
        <v/>
      </c>
      <c r="E3281" s="16" t="str">
        <f>IF(Data!F2788="failed",Data!N2788,"")</f>
        <v/>
      </c>
    </row>
    <row r="3282" spans="1:5" x14ac:dyDescent="0.25">
      <c r="A3282" s="16" t="str">
        <f>IF(Data!F2139="successful",Data!A2139,"")</f>
        <v/>
      </c>
      <c r="B3282" s="16" t="str">
        <f>IF(Data!F2139="successful",Data!N2139,"")</f>
        <v/>
      </c>
      <c r="D3282" s="16" t="str">
        <f>IF(Data!F2789="failed",Data!A2789,"")</f>
        <v/>
      </c>
      <c r="E3282" s="16" t="str">
        <f>IF(Data!F2789="failed",Data!N2789,"")</f>
        <v/>
      </c>
    </row>
    <row r="3283" spans="1:5" x14ac:dyDescent="0.25">
      <c r="A3283" s="16" t="str">
        <f>IF(Data!F2140="successful",Data!A2140,"")</f>
        <v/>
      </c>
      <c r="B3283" s="16" t="str">
        <f>IF(Data!F2140="successful",Data!N2140,"")</f>
        <v/>
      </c>
      <c r="D3283" s="16" t="str">
        <f>IF(Data!F2790="failed",Data!A2790,"")</f>
        <v/>
      </c>
      <c r="E3283" s="16" t="str">
        <f>IF(Data!F2790="failed",Data!N2790,"")</f>
        <v/>
      </c>
    </row>
    <row r="3284" spans="1:5" x14ac:dyDescent="0.25">
      <c r="A3284" s="16" t="str">
        <f>IF(Data!F2141="successful",Data!A2141,"")</f>
        <v/>
      </c>
      <c r="B3284" s="16" t="str">
        <f>IF(Data!F2141="successful",Data!N2141,"")</f>
        <v/>
      </c>
      <c r="D3284" s="16" t="str">
        <f>IF(Data!F2791="failed",Data!A2791,"")</f>
        <v/>
      </c>
      <c r="E3284" s="16" t="str">
        <f>IF(Data!F2791="failed",Data!N2791,"")</f>
        <v/>
      </c>
    </row>
    <row r="3285" spans="1:5" x14ac:dyDescent="0.25">
      <c r="A3285" s="16" t="str">
        <f>IF(Data!F2142="successful",Data!A2142,"")</f>
        <v/>
      </c>
      <c r="B3285" s="16" t="str">
        <f>IF(Data!F2142="successful",Data!N2142,"")</f>
        <v/>
      </c>
      <c r="D3285" s="16" t="str">
        <f>IF(Data!F2792="failed",Data!A2792,"")</f>
        <v/>
      </c>
      <c r="E3285" s="16" t="str">
        <f>IF(Data!F2792="failed",Data!N2792,"")</f>
        <v/>
      </c>
    </row>
    <row r="3286" spans="1:5" x14ac:dyDescent="0.25">
      <c r="A3286" s="16" t="str">
        <f>IF(Data!F2143="successful",Data!A2143,"")</f>
        <v/>
      </c>
      <c r="B3286" s="16" t="str">
        <f>IF(Data!F2143="successful",Data!N2143,"")</f>
        <v/>
      </c>
      <c r="D3286" s="16" t="str">
        <f>IF(Data!F2793="failed",Data!A2793,"")</f>
        <v/>
      </c>
      <c r="E3286" s="16" t="str">
        <f>IF(Data!F2793="failed",Data!N2793,"")</f>
        <v/>
      </c>
    </row>
    <row r="3287" spans="1:5" x14ac:dyDescent="0.25">
      <c r="A3287" s="16" t="str">
        <f>IF(Data!F2144="successful",Data!A2144,"")</f>
        <v/>
      </c>
      <c r="B3287" s="16" t="str">
        <f>IF(Data!F2144="successful",Data!N2144,"")</f>
        <v/>
      </c>
      <c r="D3287" s="16" t="str">
        <f>IF(Data!F2794="failed",Data!A2794,"")</f>
        <v/>
      </c>
      <c r="E3287" s="16" t="str">
        <f>IF(Data!F2794="failed",Data!N2794,"")</f>
        <v/>
      </c>
    </row>
    <row r="3288" spans="1:5" x14ac:dyDescent="0.25">
      <c r="A3288" s="16" t="str">
        <f>IF(Data!F2145="successful",Data!A2145,"")</f>
        <v/>
      </c>
      <c r="B3288" s="16" t="str">
        <f>IF(Data!F2145="successful",Data!N2145,"")</f>
        <v/>
      </c>
      <c r="D3288" s="16" t="str">
        <f>IF(Data!F2795="failed",Data!A2795,"")</f>
        <v/>
      </c>
      <c r="E3288" s="16" t="str">
        <f>IF(Data!F2795="failed",Data!N2795,"")</f>
        <v/>
      </c>
    </row>
    <row r="3289" spans="1:5" x14ac:dyDescent="0.25">
      <c r="A3289" s="16" t="str">
        <f>IF(Data!F2146="successful",Data!A2146,"")</f>
        <v/>
      </c>
      <c r="B3289" s="16" t="str">
        <f>IF(Data!F2146="successful",Data!N2146,"")</f>
        <v/>
      </c>
      <c r="D3289" s="16" t="str">
        <f>IF(Data!F2796="failed",Data!A2796,"")</f>
        <v/>
      </c>
      <c r="E3289" s="16" t="str">
        <f>IF(Data!F2796="failed",Data!N2796,"")</f>
        <v/>
      </c>
    </row>
    <row r="3290" spans="1:5" x14ac:dyDescent="0.25">
      <c r="A3290" s="16" t="str">
        <f>IF(Data!F2147="successful",Data!A2147,"")</f>
        <v/>
      </c>
      <c r="B3290" s="16" t="str">
        <f>IF(Data!F2147="successful",Data!N2147,"")</f>
        <v/>
      </c>
      <c r="D3290" s="16" t="str">
        <f>IF(Data!F2797="failed",Data!A2797,"")</f>
        <v/>
      </c>
      <c r="E3290" s="16" t="str">
        <f>IF(Data!F2797="failed",Data!N2797,"")</f>
        <v/>
      </c>
    </row>
    <row r="3291" spans="1:5" x14ac:dyDescent="0.25">
      <c r="A3291" s="16" t="str">
        <f>IF(Data!F2148="successful",Data!A2148,"")</f>
        <v/>
      </c>
      <c r="B3291" s="16" t="str">
        <f>IF(Data!F2148="successful",Data!N2148,"")</f>
        <v/>
      </c>
      <c r="D3291" s="16" t="str">
        <f>IF(Data!F2798="failed",Data!A2798,"")</f>
        <v/>
      </c>
      <c r="E3291" s="16" t="str">
        <f>IF(Data!F2798="failed",Data!N2798,"")</f>
        <v/>
      </c>
    </row>
    <row r="3292" spans="1:5" x14ac:dyDescent="0.25">
      <c r="A3292" s="16" t="str">
        <f>IF(Data!F2149="successful",Data!A2149,"")</f>
        <v/>
      </c>
      <c r="B3292" s="16" t="str">
        <f>IF(Data!F2149="successful",Data!N2149,"")</f>
        <v/>
      </c>
      <c r="D3292" s="16" t="str">
        <f>IF(Data!F2799="failed",Data!A2799,"")</f>
        <v/>
      </c>
      <c r="E3292" s="16" t="str">
        <f>IF(Data!F2799="failed",Data!N2799,"")</f>
        <v/>
      </c>
    </row>
    <row r="3293" spans="1:5" x14ac:dyDescent="0.25">
      <c r="A3293" s="16" t="str">
        <f>IF(Data!F2150="successful",Data!A2150,"")</f>
        <v/>
      </c>
      <c r="B3293" s="16" t="str">
        <f>IF(Data!F2150="successful",Data!N2150,"")</f>
        <v/>
      </c>
      <c r="D3293" s="16" t="str">
        <f>IF(Data!F2800="failed",Data!A2800,"")</f>
        <v/>
      </c>
      <c r="E3293" s="16" t="str">
        <f>IF(Data!F2800="failed",Data!N2800,"")</f>
        <v/>
      </c>
    </row>
    <row r="3294" spans="1:5" x14ac:dyDescent="0.25">
      <c r="A3294" s="16" t="str">
        <f>IF(Data!F2151="successful",Data!A2151,"")</f>
        <v/>
      </c>
      <c r="B3294" s="16" t="str">
        <f>IF(Data!F2151="successful",Data!N2151,"")</f>
        <v/>
      </c>
      <c r="D3294" s="16" t="str">
        <f>IF(Data!F2801="failed",Data!A2801,"")</f>
        <v/>
      </c>
      <c r="E3294" s="16" t="str">
        <f>IF(Data!F2801="failed",Data!N2801,"")</f>
        <v/>
      </c>
    </row>
    <row r="3295" spans="1:5" x14ac:dyDescent="0.25">
      <c r="A3295" s="16" t="str">
        <f>IF(Data!F2152="successful",Data!A2152,"")</f>
        <v/>
      </c>
      <c r="B3295" s="16" t="str">
        <f>IF(Data!F2152="successful",Data!N2152,"")</f>
        <v/>
      </c>
      <c r="D3295" s="16" t="str">
        <f>IF(Data!F2802="failed",Data!A2802,"")</f>
        <v/>
      </c>
      <c r="E3295" s="16" t="str">
        <f>IF(Data!F2802="failed",Data!N2802,"")</f>
        <v/>
      </c>
    </row>
    <row r="3296" spans="1:5" x14ac:dyDescent="0.25">
      <c r="A3296" s="16" t="str">
        <f>IF(Data!F2153="successful",Data!A2153,"")</f>
        <v/>
      </c>
      <c r="B3296" s="16" t="str">
        <f>IF(Data!F2153="successful",Data!N2153,"")</f>
        <v/>
      </c>
      <c r="D3296" s="16" t="str">
        <f>IF(Data!F2803="failed",Data!A2803,"")</f>
        <v/>
      </c>
      <c r="E3296" s="16" t="str">
        <f>IF(Data!F2803="failed",Data!N2803,"")</f>
        <v/>
      </c>
    </row>
    <row r="3297" spans="1:5" x14ac:dyDescent="0.25">
      <c r="A3297" s="16" t="str">
        <f>IF(Data!F2154="successful",Data!A2154,"")</f>
        <v/>
      </c>
      <c r="B3297" s="16" t="str">
        <f>IF(Data!F2154="successful",Data!N2154,"")</f>
        <v/>
      </c>
      <c r="D3297" s="16" t="str">
        <f>IF(Data!F2804="failed",Data!A2804,"")</f>
        <v/>
      </c>
      <c r="E3297" s="16" t="str">
        <f>IF(Data!F2804="failed",Data!N2804,"")</f>
        <v/>
      </c>
    </row>
    <row r="3298" spans="1:5" x14ac:dyDescent="0.25">
      <c r="A3298" s="16" t="str">
        <f>IF(Data!F2155="successful",Data!A2155,"")</f>
        <v/>
      </c>
      <c r="B3298" s="16" t="str">
        <f>IF(Data!F2155="successful",Data!N2155,"")</f>
        <v/>
      </c>
      <c r="D3298" s="16" t="str">
        <f>IF(Data!F2805="failed",Data!A2805,"")</f>
        <v/>
      </c>
      <c r="E3298" s="16" t="str">
        <f>IF(Data!F2805="failed",Data!N2805,"")</f>
        <v/>
      </c>
    </row>
    <row r="3299" spans="1:5" x14ac:dyDescent="0.25">
      <c r="A3299" s="16" t="str">
        <f>IF(Data!F2156="successful",Data!A2156,"")</f>
        <v/>
      </c>
      <c r="B3299" s="16" t="str">
        <f>IF(Data!F2156="successful",Data!N2156,"")</f>
        <v/>
      </c>
      <c r="D3299" s="16" t="str">
        <f>IF(Data!F2806="failed",Data!A2806,"")</f>
        <v/>
      </c>
      <c r="E3299" s="16" t="str">
        <f>IF(Data!F2806="failed",Data!N2806,"")</f>
        <v/>
      </c>
    </row>
    <row r="3300" spans="1:5" x14ac:dyDescent="0.25">
      <c r="A3300" s="16" t="str">
        <f>IF(Data!F2157="successful",Data!A2157,"")</f>
        <v/>
      </c>
      <c r="B3300" s="16" t="str">
        <f>IF(Data!F2157="successful",Data!N2157,"")</f>
        <v/>
      </c>
      <c r="D3300" s="16" t="str">
        <f>IF(Data!F2807="failed",Data!A2807,"")</f>
        <v/>
      </c>
      <c r="E3300" s="16" t="str">
        <f>IF(Data!F2807="failed",Data!N2807,"")</f>
        <v/>
      </c>
    </row>
    <row r="3301" spans="1:5" x14ac:dyDescent="0.25">
      <c r="A3301" s="16" t="str">
        <f>IF(Data!F2158="successful",Data!A2158,"")</f>
        <v/>
      </c>
      <c r="B3301" s="16" t="str">
        <f>IF(Data!F2158="successful",Data!N2158,"")</f>
        <v/>
      </c>
      <c r="D3301" s="16" t="str">
        <f>IF(Data!F2808="failed",Data!A2808,"")</f>
        <v/>
      </c>
      <c r="E3301" s="16" t="str">
        <f>IF(Data!F2808="failed",Data!N2808,"")</f>
        <v/>
      </c>
    </row>
    <row r="3302" spans="1:5" x14ac:dyDescent="0.25">
      <c r="A3302" s="16" t="str">
        <f>IF(Data!F2159="successful",Data!A2159,"")</f>
        <v/>
      </c>
      <c r="B3302" s="16" t="str">
        <f>IF(Data!F2159="successful",Data!N2159,"")</f>
        <v/>
      </c>
      <c r="D3302" s="16" t="str">
        <f>IF(Data!F2809="failed",Data!A2809,"")</f>
        <v/>
      </c>
      <c r="E3302" s="16" t="str">
        <f>IF(Data!F2809="failed",Data!N2809,"")</f>
        <v/>
      </c>
    </row>
    <row r="3303" spans="1:5" x14ac:dyDescent="0.25">
      <c r="A3303" s="16" t="str">
        <f>IF(Data!F2160="successful",Data!A2160,"")</f>
        <v/>
      </c>
      <c r="B3303" s="16" t="str">
        <f>IF(Data!F2160="successful",Data!N2160,"")</f>
        <v/>
      </c>
      <c r="D3303" s="16" t="str">
        <f>IF(Data!F2810="failed",Data!A2810,"")</f>
        <v/>
      </c>
      <c r="E3303" s="16" t="str">
        <f>IF(Data!F2810="failed",Data!N2810,"")</f>
        <v/>
      </c>
    </row>
    <row r="3304" spans="1:5" x14ac:dyDescent="0.25">
      <c r="A3304" s="16" t="str">
        <f>IF(Data!F2161="successful",Data!A2161,"")</f>
        <v/>
      </c>
      <c r="B3304" s="16" t="str">
        <f>IF(Data!F2161="successful",Data!N2161,"")</f>
        <v/>
      </c>
      <c r="D3304" s="16" t="str">
        <f>IF(Data!F2811="failed",Data!A2811,"")</f>
        <v/>
      </c>
      <c r="E3304" s="16" t="str">
        <f>IF(Data!F2811="failed",Data!N2811,"")</f>
        <v/>
      </c>
    </row>
    <row r="3305" spans="1:5" x14ac:dyDescent="0.25">
      <c r="A3305" s="16" t="str">
        <f>IF(Data!F2162="successful",Data!A2162,"")</f>
        <v/>
      </c>
      <c r="B3305" s="16" t="str">
        <f>IF(Data!F2162="successful",Data!N2162,"")</f>
        <v/>
      </c>
      <c r="D3305" s="16" t="str">
        <f>IF(Data!F2812="failed",Data!A2812,"")</f>
        <v/>
      </c>
      <c r="E3305" s="16" t="str">
        <f>IF(Data!F2812="failed",Data!N2812,"")</f>
        <v/>
      </c>
    </row>
    <row r="3306" spans="1:5" x14ac:dyDescent="0.25">
      <c r="A3306" s="16" t="str">
        <f>IF(Data!F2323="successful",Data!A2323,"")</f>
        <v/>
      </c>
      <c r="B3306" s="16" t="str">
        <f>IF(Data!F2323="successful",Data!N2323,"")</f>
        <v/>
      </c>
      <c r="D3306" s="16" t="str">
        <f>IF(Data!F2813="failed",Data!A2813,"")</f>
        <v/>
      </c>
      <c r="E3306" s="16" t="str">
        <f>IF(Data!F2813="failed",Data!N2813,"")</f>
        <v/>
      </c>
    </row>
    <row r="3307" spans="1:5" x14ac:dyDescent="0.25">
      <c r="A3307" s="16" t="str">
        <f>IF(Data!F2324="successful",Data!A2324,"")</f>
        <v/>
      </c>
      <c r="B3307" s="16" t="str">
        <f>IF(Data!F2324="successful",Data!N2324,"")</f>
        <v/>
      </c>
      <c r="D3307" s="16" t="str">
        <f>IF(Data!F2814="failed",Data!A2814,"")</f>
        <v/>
      </c>
      <c r="E3307" s="16" t="str">
        <f>IF(Data!F2814="failed",Data!N2814,"")</f>
        <v/>
      </c>
    </row>
    <row r="3308" spans="1:5" x14ac:dyDescent="0.25">
      <c r="A3308" s="16" t="str">
        <f>IF(Data!F2325="successful",Data!A2325,"")</f>
        <v/>
      </c>
      <c r="B3308" s="16" t="str">
        <f>IF(Data!F2325="successful",Data!N2325,"")</f>
        <v/>
      </c>
      <c r="D3308" s="16" t="str">
        <f>IF(Data!F2815="failed",Data!A2815,"")</f>
        <v/>
      </c>
      <c r="E3308" s="16" t="str">
        <f>IF(Data!F2815="failed",Data!N2815,"")</f>
        <v/>
      </c>
    </row>
    <row r="3309" spans="1:5" x14ac:dyDescent="0.25">
      <c r="A3309" s="16" t="str">
        <f>IF(Data!F2326="successful",Data!A2326,"")</f>
        <v/>
      </c>
      <c r="B3309" s="16" t="str">
        <f>IF(Data!F2326="successful",Data!N2326,"")</f>
        <v/>
      </c>
      <c r="D3309" s="16" t="str">
        <f>IF(Data!F2816="failed",Data!A2816,"")</f>
        <v/>
      </c>
      <c r="E3309" s="16" t="str">
        <f>IF(Data!F2816="failed",Data!N2816,"")</f>
        <v/>
      </c>
    </row>
    <row r="3310" spans="1:5" x14ac:dyDescent="0.25">
      <c r="A3310" s="16" t="str">
        <f>IF(Data!F2327="successful",Data!A2327,"")</f>
        <v/>
      </c>
      <c r="B3310" s="16" t="str">
        <f>IF(Data!F2327="successful",Data!N2327,"")</f>
        <v/>
      </c>
      <c r="D3310" s="16" t="str">
        <f>IF(Data!F2817="failed",Data!A2817,"")</f>
        <v/>
      </c>
      <c r="E3310" s="16" t="str">
        <f>IF(Data!F2817="failed",Data!N2817,"")</f>
        <v/>
      </c>
    </row>
    <row r="3311" spans="1:5" x14ac:dyDescent="0.25">
      <c r="A3311" s="16" t="str">
        <f>IF(Data!F2328="successful",Data!A2328,"")</f>
        <v/>
      </c>
      <c r="B3311" s="16" t="str">
        <f>IF(Data!F2328="successful",Data!N2328,"")</f>
        <v/>
      </c>
      <c r="D3311" s="16" t="str">
        <f>IF(Data!F2818="failed",Data!A2818,"")</f>
        <v/>
      </c>
      <c r="E3311" s="16" t="str">
        <f>IF(Data!F2818="failed",Data!N2818,"")</f>
        <v/>
      </c>
    </row>
    <row r="3312" spans="1:5" x14ac:dyDescent="0.25">
      <c r="A3312" s="16" t="str">
        <f>IF(Data!F2343="successful",Data!A2343,"")</f>
        <v/>
      </c>
      <c r="B3312" s="16" t="str">
        <f>IF(Data!F2343="successful",Data!N2343,"")</f>
        <v/>
      </c>
      <c r="D3312" s="16" t="str">
        <f>IF(Data!F2819="failed",Data!A2819,"")</f>
        <v/>
      </c>
      <c r="E3312" s="16" t="str">
        <f>IF(Data!F2819="failed",Data!N2819,"")</f>
        <v/>
      </c>
    </row>
    <row r="3313" spans="1:5" x14ac:dyDescent="0.25">
      <c r="A3313" s="16" t="str">
        <f>IF(Data!F2344="successful",Data!A2344,"")</f>
        <v/>
      </c>
      <c r="B3313" s="16" t="str">
        <f>IF(Data!F2344="successful",Data!N2344,"")</f>
        <v/>
      </c>
      <c r="D3313" s="16" t="str">
        <f>IF(Data!F2820="failed",Data!A2820,"")</f>
        <v/>
      </c>
      <c r="E3313" s="16" t="str">
        <f>IF(Data!F2820="failed",Data!N2820,"")</f>
        <v/>
      </c>
    </row>
    <row r="3314" spans="1:5" x14ac:dyDescent="0.25">
      <c r="A3314" s="16" t="str">
        <f>IF(Data!F2345="successful",Data!A2345,"")</f>
        <v/>
      </c>
      <c r="B3314" s="16" t="str">
        <f>IF(Data!F2345="successful",Data!N2345,"")</f>
        <v/>
      </c>
      <c r="D3314" s="16" t="str">
        <f>IF(Data!F2821="failed",Data!A2821,"")</f>
        <v/>
      </c>
      <c r="E3314" s="16" t="str">
        <f>IF(Data!F2821="failed",Data!N2821,"")</f>
        <v/>
      </c>
    </row>
    <row r="3315" spans="1:5" x14ac:dyDescent="0.25">
      <c r="A3315" s="16" t="str">
        <f>IF(Data!F2346="successful",Data!A2346,"")</f>
        <v/>
      </c>
      <c r="B3315" s="16" t="str">
        <f>IF(Data!F2346="successful",Data!N2346,"")</f>
        <v/>
      </c>
      <c r="D3315" s="16" t="str">
        <f>IF(Data!F2822="failed",Data!A2822,"")</f>
        <v/>
      </c>
      <c r="E3315" s="16" t="str">
        <f>IF(Data!F2822="failed",Data!N2822,"")</f>
        <v/>
      </c>
    </row>
    <row r="3316" spans="1:5" x14ac:dyDescent="0.25">
      <c r="A3316" s="16" t="str">
        <f>IF(Data!F2347="successful",Data!A2347,"")</f>
        <v/>
      </c>
      <c r="B3316" s="16" t="str">
        <f>IF(Data!F2347="successful",Data!N2347,"")</f>
        <v/>
      </c>
      <c r="D3316" s="16" t="str">
        <f>IF(Data!F2823="failed",Data!A2823,"")</f>
        <v/>
      </c>
      <c r="E3316" s="16" t="str">
        <f>IF(Data!F2823="failed",Data!N2823,"")</f>
        <v/>
      </c>
    </row>
    <row r="3317" spans="1:5" x14ac:dyDescent="0.25">
      <c r="A3317" s="16" t="str">
        <f>IF(Data!F2348="successful",Data!A2348,"")</f>
        <v/>
      </c>
      <c r="B3317" s="16" t="str">
        <f>IF(Data!F2348="successful",Data!N2348,"")</f>
        <v/>
      </c>
      <c r="D3317" s="16" t="str">
        <f>IF(Data!F2824="failed",Data!A2824,"")</f>
        <v/>
      </c>
      <c r="E3317" s="16" t="str">
        <f>IF(Data!F2824="failed",Data!N2824,"")</f>
        <v/>
      </c>
    </row>
    <row r="3318" spans="1:5" x14ac:dyDescent="0.25">
      <c r="A3318" s="16" t="str">
        <f>IF(Data!F2349="successful",Data!A2349,"")</f>
        <v/>
      </c>
      <c r="B3318" s="16" t="str">
        <f>IF(Data!F2349="successful",Data!N2349,"")</f>
        <v/>
      </c>
      <c r="D3318" s="16" t="str">
        <f>IF(Data!F2825="failed",Data!A2825,"")</f>
        <v/>
      </c>
      <c r="E3318" s="16" t="str">
        <f>IF(Data!F2825="failed",Data!N2825,"")</f>
        <v/>
      </c>
    </row>
    <row r="3319" spans="1:5" x14ac:dyDescent="0.25">
      <c r="A3319" s="16" t="str">
        <f>IF(Data!F2350="successful",Data!A2350,"")</f>
        <v/>
      </c>
      <c r="B3319" s="16" t="str">
        <f>IF(Data!F2350="successful",Data!N2350,"")</f>
        <v/>
      </c>
      <c r="D3319" s="16" t="str">
        <f>IF(Data!F2826="failed",Data!A2826,"")</f>
        <v/>
      </c>
      <c r="E3319" s="16" t="str">
        <f>IF(Data!F2826="failed",Data!N2826,"")</f>
        <v/>
      </c>
    </row>
    <row r="3320" spans="1:5" x14ac:dyDescent="0.25">
      <c r="A3320" s="16" t="str">
        <f>IF(Data!F2351="successful",Data!A2351,"")</f>
        <v/>
      </c>
      <c r="B3320" s="16" t="str">
        <f>IF(Data!F2351="successful",Data!N2351,"")</f>
        <v/>
      </c>
      <c r="D3320" s="16" t="str">
        <f>IF(Data!F2827="failed",Data!A2827,"")</f>
        <v/>
      </c>
      <c r="E3320" s="16" t="str">
        <f>IF(Data!F2827="failed",Data!N2827,"")</f>
        <v/>
      </c>
    </row>
    <row r="3321" spans="1:5" x14ac:dyDescent="0.25">
      <c r="A3321" s="16" t="str">
        <f>IF(Data!F2352="successful",Data!A2352,"")</f>
        <v/>
      </c>
      <c r="B3321" s="16" t="str">
        <f>IF(Data!F2352="successful",Data!N2352,"")</f>
        <v/>
      </c>
      <c r="D3321" s="16" t="str">
        <f>IF(Data!F2828="failed",Data!A2828,"")</f>
        <v/>
      </c>
      <c r="E3321" s="16" t="str">
        <f>IF(Data!F2828="failed",Data!N2828,"")</f>
        <v/>
      </c>
    </row>
    <row r="3322" spans="1:5" x14ac:dyDescent="0.25">
      <c r="A3322" s="16" t="str">
        <f>IF(Data!F2353="successful",Data!A2353,"")</f>
        <v/>
      </c>
      <c r="B3322" s="16" t="str">
        <f>IF(Data!F2353="successful",Data!N2353,"")</f>
        <v/>
      </c>
      <c r="D3322" s="16" t="str">
        <f>IF(Data!F2829="failed",Data!A2829,"")</f>
        <v/>
      </c>
      <c r="E3322" s="16" t="str">
        <f>IF(Data!F2829="failed",Data!N2829,"")</f>
        <v/>
      </c>
    </row>
    <row r="3323" spans="1:5" x14ac:dyDescent="0.25">
      <c r="A3323" s="16" t="str">
        <f>IF(Data!F2354="successful",Data!A2354,"")</f>
        <v/>
      </c>
      <c r="B3323" s="16" t="str">
        <f>IF(Data!F2354="successful",Data!N2354,"")</f>
        <v/>
      </c>
      <c r="D3323" s="16" t="str">
        <f>IF(Data!F2830="failed",Data!A2830,"")</f>
        <v/>
      </c>
      <c r="E3323" s="16" t="str">
        <f>IF(Data!F2830="failed",Data!N2830,"")</f>
        <v/>
      </c>
    </row>
    <row r="3324" spans="1:5" x14ac:dyDescent="0.25">
      <c r="A3324" s="16" t="str">
        <f>IF(Data!F2355="successful",Data!A2355,"")</f>
        <v/>
      </c>
      <c r="B3324" s="16" t="str">
        <f>IF(Data!F2355="successful",Data!N2355,"")</f>
        <v/>
      </c>
      <c r="D3324" s="16" t="str">
        <f>IF(Data!F2831="failed",Data!A2831,"")</f>
        <v/>
      </c>
      <c r="E3324" s="16" t="str">
        <f>IF(Data!F2831="failed",Data!N2831,"")</f>
        <v/>
      </c>
    </row>
    <row r="3325" spans="1:5" x14ac:dyDescent="0.25">
      <c r="A3325" s="16" t="str">
        <f>IF(Data!F2356="successful",Data!A2356,"")</f>
        <v/>
      </c>
      <c r="B3325" s="16" t="str">
        <f>IF(Data!F2356="successful",Data!N2356,"")</f>
        <v/>
      </c>
      <c r="D3325" s="16" t="str">
        <f>IF(Data!F2832="failed",Data!A2832,"")</f>
        <v/>
      </c>
      <c r="E3325" s="16" t="str">
        <f>IF(Data!F2832="failed",Data!N2832,"")</f>
        <v/>
      </c>
    </row>
    <row r="3326" spans="1:5" x14ac:dyDescent="0.25">
      <c r="A3326" s="16" t="str">
        <f>IF(Data!F2357="successful",Data!A2357,"")</f>
        <v/>
      </c>
      <c r="B3326" s="16" t="str">
        <f>IF(Data!F2357="successful",Data!N2357,"")</f>
        <v/>
      </c>
      <c r="D3326" s="16" t="str">
        <f>IF(Data!F2833="failed",Data!A2833,"")</f>
        <v/>
      </c>
      <c r="E3326" s="16" t="str">
        <f>IF(Data!F2833="failed",Data!N2833,"")</f>
        <v/>
      </c>
    </row>
    <row r="3327" spans="1:5" x14ac:dyDescent="0.25">
      <c r="A3327" s="16" t="str">
        <f>IF(Data!F2358="successful",Data!A2358,"")</f>
        <v/>
      </c>
      <c r="B3327" s="16" t="str">
        <f>IF(Data!F2358="successful",Data!N2358,"")</f>
        <v/>
      </c>
      <c r="D3327" s="16" t="str">
        <f>IF(Data!F2834="failed",Data!A2834,"")</f>
        <v/>
      </c>
      <c r="E3327" s="16" t="str">
        <f>IF(Data!F2834="failed",Data!N2834,"")</f>
        <v/>
      </c>
    </row>
    <row r="3328" spans="1:5" x14ac:dyDescent="0.25">
      <c r="A3328" s="16" t="str">
        <f>IF(Data!F2359="successful",Data!A2359,"")</f>
        <v/>
      </c>
      <c r="B3328" s="16" t="str">
        <f>IF(Data!F2359="successful",Data!N2359,"")</f>
        <v/>
      </c>
      <c r="D3328" s="16" t="str">
        <f>IF(Data!F2835="failed",Data!A2835,"")</f>
        <v/>
      </c>
      <c r="E3328" s="16" t="str">
        <f>IF(Data!F2835="failed",Data!N2835,"")</f>
        <v/>
      </c>
    </row>
    <row r="3329" spans="1:5" x14ac:dyDescent="0.25">
      <c r="A3329" s="16" t="str">
        <f>IF(Data!F2360="successful",Data!A2360,"")</f>
        <v/>
      </c>
      <c r="B3329" s="16" t="str">
        <f>IF(Data!F2360="successful",Data!N2360,"")</f>
        <v/>
      </c>
      <c r="D3329" s="16" t="str">
        <f>IF(Data!F2836="failed",Data!A2836,"")</f>
        <v/>
      </c>
      <c r="E3329" s="16" t="str">
        <f>IF(Data!F2836="failed",Data!N2836,"")</f>
        <v/>
      </c>
    </row>
    <row r="3330" spans="1:5" x14ac:dyDescent="0.25">
      <c r="A3330" s="16" t="str">
        <f>IF(Data!F2361="successful",Data!A2361,"")</f>
        <v/>
      </c>
      <c r="B3330" s="16" t="str">
        <f>IF(Data!F2361="successful",Data!N2361,"")</f>
        <v/>
      </c>
      <c r="D3330" s="16" t="str">
        <f>IF(Data!F2837="failed",Data!A2837,"")</f>
        <v/>
      </c>
      <c r="E3330" s="16" t="str">
        <f>IF(Data!F2837="failed",Data!N2837,"")</f>
        <v/>
      </c>
    </row>
    <row r="3331" spans="1:5" x14ac:dyDescent="0.25">
      <c r="A3331" s="16" t="str">
        <f>IF(Data!F2362="successful",Data!A2362,"")</f>
        <v/>
      </c>
      <c r="B3331" s="16" t="str">
        <f>IF(Data!F2362="successful",Data!N2362,"")</f>
        <v/>
      </c>
      <c r="D3331" s="16" t="str">
        <f>IF(Data!F2838="failed",Data!A2838,"")</f>
        <v/>
      </c>
      <c r="E3331" s="16" t="str">
        <f>IF(Data!F2838="failed",Data!N2838,"")</f>
        <v/>
      </c>
    </row>
    <row r="3332" spans="1:5" x14ac:dyDescent="0.25">
      <c r="A3332" s="16" t="str">
        <f>IF(Data!F2363="successful",Data!A2363,"")</f>
        <v/>
      </c>
      <c r="B3332" s="16" t="str">
        <f>IF(Data!F2363="successful",Data!N2363,"")</f>
        <v/>
      </c>
      <c r="D3332" s="16" t="str">
        <f>IF(Data!F2839="failed",Data!A2839,"")</f>
        <v/>
      </c>
      <c r="E3332" s="16" t="str">
        <f>IF(Data!F2839="failed",Data!N2839,"")</f>
        <v/>
      </c>
    </row>
    <row r="3333" spans="1:5" x14ac:dyDescent="0.25">
      <c r="A3333" s="16" t="str">
        <f>IF(Data!F2364="successful",Data!A2364,"")</f>
        <v/>
      </c>
      <c r="B3333" s="16" t="str">
        <f>IF(Data!F2364="successful",Data!N2364,"")</f>
        <v/>
      </c>
      <c r="D3333" s="16" t="str">
        <f>IF(Data!F2840="failed",Data!A2840,"")</f>
        <v/>
      </c>
      <c r="E3333" s="16" t="str">
        <f>IF(Data!F2840="failed",Data!N2840,"")</f>
        <v/>
      </c>
    </row>
    <row r="3334" spans="1:5" x14ac:dyDescent="0.25">
      <c r="A3334" s="16" t="str">
        <f>IF(Data!F2365="successful",Data!A2365,"")</f>
        <v/>
      </c>
      <c r="B3334" s="16" t="str">
        <f>IF(Data!F2365="successful",Data!N2365,"")</f>
        <v/>
      </c>
      <c r="D3334" s="16" t="str">
        <f>IF(Data!F2841="failed",Data!A2841,"")</f>
        <v/>
      </c>
      <c r="E3334" s="16" t="str">
        <f>IF(Data!F2841="failed",Data!N2841,"")</f>
        <v/>
      </c>
    </row>
    <row r="3335" spans="1:5" x14ac:dyDescent="0.25">
      <c r="A3335" s="16" t="str">
        <f>IF(Data!F2366="successful",Data!A2366,"")</f>
        <v/>
      </c>
      <c r="B3335" s="16" t="str">
        <f>IF(Data!F2366="successful",Data!N2366,"")</f>
        <v/>
      </c>
      <c r="D3335" s="16" t="str">
        <f>IF(Data!F2842="failed",Data!A2842,"")</f>
        <v/>
      </c>
      <c r="E3335" s="16" t="str">
        <f>IF(Data!F2842="failed",Data!N2842,"")</f>
        <v/>
      </c>
    </row>
    <row r="3336" spans="1:5" x14ac:dyDescent="0.25">
      <c r="A3336" s="16" t="str">
        <f>IF(Data!F2367="successful",Data!A2367,"")</f>
        <v/>
      </c>
      <c r="B3336" s="16" t="str">
        <f>IF(Data!F2367="successful",Data!N2367,"")</f>
        <v/>
      </c>
      <c r="D3336" s="16" t="str">
        <f>IF(Data!F2923="failed",Data!A2923,"")</f>
        <v/>
      </c>
      <c r="E3336" s="16" t="str">
        <f>IF(Data!F2923="failed",Data!N2923,"")</f>
        <v/>
      </c>
    </row>
    <row r="3337" spans="1:5" x14ac:dyDescent="0.25">
      <c r="A3337" s="16" t="str">
        <f>IF(Data!F2368="successful",Data!A2368,"")</f>
        <v/>
      </c>
      <c r="B3337" s="16" t="str">
        <f>IF(Data!F2368="successful",Data!N2368,"")</f>
        <v/>
      </c>
      <c r="D3337" s="16" t="str">
        <f>IF(Data!F2924="failed",Data!A2924,"")</f>
        <v/>
      </c>
      <c r="E3337" s="16" t="str">
        <f>IF(Data!F2924="failed",Data!N2924,"")</f>
        <v/>
      </c>
    </row>
    <row r="3338" spans="1:5" x14ac:dyDescent="0.25">
      <c r="A3338" s="16" t="str">
        <f>IF(Data!F2369="successful",Data!A2369,"")</f>
        <v/>
      </c>
      <c r="B3338" s="16" t="str">
        <f>IF(Data!F2369="successful",Data!N2369,"")</f>
        <v/>
      </c>
      <c r="D3338" s="16" t="str">
        <f>IF(Data!F2925="failed",Data!A2925,"")</f>
        <v/>
      </c>
      <c r="E3338" s="16" t="str">
        <f>IF(Data!F2925="failed",Data!N2925,"")</f>
        <v/>
      </c>
    </row>
    <row r="3339" spans="1:5" x14ac:dyDescent="0.25">
      <c r="A3339" s="16" t="str">
        <f>IF(Data!F2370="successful",Data!A2370,"")</f>
        <v/>
      </c>
      <c r="B3339" s="16" t="str">
        <f>IF(Data!F2370="successful",Data!N2370,"")</f>
        <v/>
      </c>
      <c r="D3339" s="16" t="str">
        <f>IF(Data!F2926="failed",Data!A2926,"")</f>
        <v/>
      </c>
      <c r="E3339" s="16" t="str">
        <f>IF(Data!F2926="failed",Data!N2926,"")</f>
        <v/>
      </c>
    </row>
    <row r="3340" spans="1:5" x14ac:dyDescent="0.25">
      <c r="A3340" s="16" t="str">
        <f>IF(Data!F2371="successful",Data!A2371,"")</f>
        <v/>
      </c>
      <c r="B3340" s="16" t="str">
        <f>IF(Data!F2371="successful",Data!N2371,"")</f>
        <v/>
      </c>
      <c r="D3340" s="16" t="str">
        <f>IF(Data!F2927="failed",Data!A2927,"")</f>
        <v/>
      </c>
      <c r="E3340" s="16" t="str">
        <f>IF(Data!F2927="failed",Data!N2927,"")</f>
        <v/>
      </c>
    </row>
    <row r="3341" spans="1:5" x14ac:dyDescent="0.25">
      <c r="A3341" s="16" t="str">
        <f>IF(Data!F2372="successful",Data!A2372,"")</f>
        <v/>
      </c>
      <c r="B3341" s="16" t="str">
        <f>IF(Data!F2372="successful",Data!N2372,"")</f>
        <v/>
      </c>
      <c r="D3341" s="16" t="str">
        <f>IF(Data!F2928="failed",Data!A2928,"")</f>
        <v/>
      </c>
      <c r="E3341" s="16" t="str">
        <f>IF(Data!F2928="failed",Data!N2928,"")</f>
        <v/>
      </c>
    </row>
    <row r="3342" spans="1:5" x14ac:dyDescent="0.25">
      <c r="A3342" s="16" t="str">
        <f>IF(Data!F2373="successful",Data!A2373,"")</f>
        <v/>
      </c>
      <c r="B3342" s="16" t="str">
        <f>IF(Data!F2373="successful",Data!N2373,"")</f>
        <v/>
      </c>
      <c r="D3342" s="16" t="str">
        <f>IF(Data!F2929="failed",Data!A2929,"")</f>
        <v/>
      </c>
      <c r="E3342" s="16" t="str">
        <f>IF(Data!F2929="failed",Data!N2929,"")</f>
        <v/>
      </c>
    </row>
    <row r="3343" spans="1:5" x14ac:dyDescent="0.25">
      <c r="A3343" s="16" t="str">
        <f>IF(Data!F2374="successful",Data!A2374,"")</f>
        <v/>
      </c>
      <c r="B3343" s="16" t="str">
        <f>IF(Data!F2374="successful",Data!N2374,"")</f>
        <v/>
      </c>
      <c r="D3343" s="16" t="str">
        <f>IF(Data!F2930="failed",Data!A2930,"")</f>
        <v/>
      </c>
      <c r="E3343" s="16" t="str">
        <f>IF(Data!F2930="failed",Data!N2930,"")</f>
        <v/>
      </c>
    </row>
    <row r="3344" spans="1:5" x14ac:dyDescent="0.25">
      <c r="A3344" s="16" t="str">
        <f>IF(Data!F2375="successful",Data!A2375,"")</f>
        <v/>
      </c>
      <c r="B3344" s="16" t="str">
        <f>IF(Data!F2375="successful",Data!N2375,"")</f>
        <v/>
      </c>
      <c r="D3344" s="16" t="str">
        <f>IF(Data!F2931="failed",Data!A2931,"")</f>
        <v/>
      </c>
      <c r="E3344" s="16" t="str">
        <f>IF(Data!F2931="failed",Data!N2931,"")</f>
        <v/>
      </c>
    </row>
    <row r="3345" spans="1:5" x14ac:dyDescent="0.25">
      <c r="A3345" s="16" t="str">
        <f>IF(Data!F2376="successful",Data!A2376,"")</f>
        <v/>
      </c>
      <c r="B3345" s="16" t="str">
        <f>IF(Data!F2376="successful",Data!N2376,"")</f>
        <v/>
      </c>
      <c r="D3345" s="16" t="str">
        <f>IF(Data!F2932="failed",Data!A2932,"")</f>
        <v/>
      </c>
      <c r="E3345" s="16" t="str">
        <f>IF(Data!F2932="failed",Data!N2932,"")</f>
        <v/>
      </c>
    </row>
    <row r="3346" spans="1:5" x14ac:dyDescent="0.25">
      <c r="A3346" s="16" t="str">
        <f>IF(Data!F2377="successful",Data!A2377,"")</f>
        <v/>
      </c>
      <c r="B3346" s="16" t="str">
        <f>IF(Data!F2377="successful",Data!N2377,"")</f>
        <v/>
      </c>
      <c r="D3346" s="16" t="str">
        <f>IF(Data!F2933="failed",Data!A2933,"")</f>
        <v/>
      </c>
      <c r="E3346" s="16" t="str">
        <f>IF(Data!F2933="failed",Data!N2933,"")</f>
        <v/>
      </c>
    </row>
    <row r="3347" spans="1:5" x14ac:dyDescent="0.25">
      <c r="A3347" s="16" t="str">
        <f>IF(Data!F2378="successful",Data!A2378,"")</f>
        <v/>
      </c>
      <c r="B3347" s="16" t="str">
        <f>IF(Data!F2378="successful",Data!N2378,"")</f>
        <v/>
      </c>
      <c r="D3347" s="16" t="str">
        <f>IF(Data!F2934="failed",Data!A2934,"")</f>
        <v/>
      </c>
      <c r="E3347" s="16" t="str">
        <f>IF(Data!F2934="failed",Data!N2934,"")</f>
        <v/>
      </c>
    </row>
    <row r="3348" spans="1:5" x14ac:dyDescent="0.25">
      <c r="A3348" s="16" t="str">
        <f>IF(Data!F2379="successful",Data!A2379,"")</f>
        <v/>
      </c>
      <c r="B3348" s="16" t="str">
        <f>IF(Data!F2379="successful",Data!N2379,"")</f>
        <v/>
      </c>
      <c r="D3348" s="16" t="str">
        <f>IF(Data!F2935="failed",Data!A2935,"")</f>
        <v/>
      </c>
      <c r="E3348" s="16" t="str">
        <f>IF(Data!F2935="failed",Data!N2935,"")</f>
        <v/>
      </c>
    </row>
    <row r="3349" spans="1:5" x14ac:dyDescent="0.25">
      <c r="A3349" s="16" t="str">
        <f>IF(Data!F2380="successful",Data!A2380,"")</f>
        <v/>
      </c>
      <c r="B3349" s="16" t="str">
        <f>IF(Data!F2380="successful",Data!N2380,"")</f>
        <v/>
      </c>
      <c r="D3349" s="16" t="str">
        <f>IF(Data!F2936="failed",Data!A2936,"")</f>
        <v/>
      </c>
      <c r="E3349" s="16" t="str">
        <f>IF(Data!F2936="failed",Data!N2936,"")</f>
        <v/>
      </c>
    </row>
    <row r="3350" spans="1:5" x14ac:dyDescent="0.25">
      <c r="A3350" s="16" t="str">
        <f>IF(Data!F2381="successful",Data!A2381,"")</f>
        <v/>
      </c>
      <c r="B3350" s="16" t="str">
        <f>IF(Data!F2381="successful",Data!N2381,"")</f>
        <v/>
      </c>
      <c r="D3350" s="16" t="str">
        <f>IF(Data!F2937="failed",Data!A2937,"")</f>
        <v/>
      </c>
      <c r="E3350" s="16" t="str">
        <f>IF(Data!F2937="failed",Data!N2937,"")</f>
        <v/>
      </c>
    </row>
    <row r="3351" spans="1:5" x14ac:dyDescent="0.25">
      <c r="A3351" s="16" t="str">
        <f>IF(Data!F2382="successful",Data!A2382,"")</f>
        <v/>
      </c>
      <c r="B3351" s="16" t="str">
        <f>IF(Data!F2382="successful",Data!N2382,"")</f>
        <v/>
      </c>
      <c r="D3351" s="16" t="str">
        <f>IF(Data!F2938="failed",Data!A2938,"")</f>
        <v/>
      </c>
      <c r="E3351" s="16" t="str">
        <f>IF(Data!F2938="failed",Data!N2938,"")</f>
        <v/>
      </c>
    </row>
    <row r="3352" spans="1:5" x14ac:dyDescent="0.25">
      <c r="A3352" s="16" t="str">
        <f>IF(Data!F2383="successful",Data!A2383,"")</f>
        <v/>
      </c>
      <c r="B3352" s="16" t="str">
        <f>IF(Data!F2383="successful",Data!N2383,"")</f>
        <v/>
      </c>
      <c r="D3352" s="16" t="str">
        <f>IF(Data!F2939="failed",Data!A2939,"")</f>
        <v/>
      </c>
      <c r="E3352" s="16" t="str">
        <f>IF(Data!F2939="failed",Data!N2939,"")</f>
        <v/>
      </c>
    </row>
    <row r="3353" spans="1:5" x14ac:dyDescent="0.25">
      <c r="A3353" s="16" t="str">
        <f>IF(Data!F2384="successful",Data!A2384,"")</f>
        <v/>
      </c>
      <c r="B3353" s="16" t="str">
        <f>IF(Data!F2384="successful",Data!N2384,"")</f>
        <v/>
      </c>
      <c r="D3353" s="16" t="str">
        <f>IF(Data!F2940="failed",Data!A2940,"")</f>
        <v/>
      </c>
      <c r="E3353" s="16" t="str">
        <f>IF(Data!F2940="failed",Data!N2940,"")</f>
        <v/>
      </c>
    </row>
    <row r="3354" spans="1:5" x14ac:dyDescent="0.25">
      <c r="A3354" s="16" t="str">
        <f>IF(Data!F2385="successful",Data!A2385,"")</f>
        <v/>
      </c>
      <c r="B3354" s="16" t="str">
        <f>IF(Data!F2385="successful",Data!N2385,"")</f>
        <v/>
      </c>
      <c r="D3354" s="16" t="str">
        <f>IF(Data!F2941="failed",Data!A2941,"")</f>
        <v/>
      </c>
      <c r="E3354" s="16" t="str">
        <f>IF(Data!F2941="failed",Data!N2941,"")</f>
        <v/>
      </c>
    </row>
    <row r="3355" spans="1:5" x14ac:dyDescent="0.25">
      <c r="A3355" s="16" t="str">
        <f>IF(Data!F2386="successful",Data!A2386,"")</f>
        <v/>
      </c>
      <c r="B3355" s="16" t="str">
        <f>IF(Data!F2386="successful",Data!N2386,"")</f>
        <v/>
      </c>
      <c r="D3355" s="16" t="str">
        <f>IF(Data!F2942="failed",Data!A2942,"")</f>
        <v/>
      </c>
      <c r="E3355" s="16" t="str">
        <f>IF(Data!F2942="failed",Data!N2942,"")</f>
        <v/>
      </c>
    </row>
    <row r="3356" spans="1:5" x14ac:dyDescent="0.25">
      <c r="A3356" s="16" t="str">
        <f>IF(Data!F2387="successful",Data!A2387,"")</f>
        <v/>
      </c>
      <c r="B3356" s="16" t="str">
        <f>IF(Data!F2387="successful",Data!N2387,"")</f>
        <v/>
      </c>
      <c r="D3356" s="16" t="str">
        <f>IF(Data!F2953="failed",Data!A2953,"")</f>
        <v/>
      </c>
      <c r="E3356" s="16" t="str">
        <f>IF(Data!F2953="failed",Data!N2953,"")</f>
        <v/>
      </c>
    </row>
    <row r="3357" spans="1:5" x14ac:dyDescent="0.25">
      <c r="A3357" s="16" t="str">
        <f>IF(Data!F2388="successful",Data!A2388,"")</f>
        <v/>
      </c>
      <c r="B3357" s="16" t="str">
        <f>IF(Data!F2388="successful",Data!N2388,"")</f>
        <v/>
      </c>
      <c r="D3357" s="16" t="str">
        <f>IF(Data!F2954="failed",Data!A2954,"")</f>
        <v/>
      </c>
      <c r="E3357" s="16" t="str">
        <f>IF(Data!F2954="failed",Data!N2954,"")</f>
        <v/>
      </c>
    </row>
    <row r="3358" spans="1:5" x14ac:dyDescent="0.25">
      <c r="A3358" s="16" t="str">
        <f>IF(Data!F2389="successful",Data!A2389,"")</f>
        <v/>
      </c>
      <c r="B3358" s="16" t="str">
        <f>IF(Data!F2389="successful",Data!N2389,"")</f>
        <v/>
      </c>
      <c r="D3358" s="16" t="str">
        <f>IF(Data!F2955="failed",Data!A2955,"")</f>
        <v/>
      </c>
      <c r="E3358" s="16" t="str">
        <f>IF(Data!F2955="failed",Data!N2955,"")</f>
        <v/>
      </c>
    </row>
    <row r="3359" spans="1:5" x14ac:dyDescent="0.25">
      <c r="A3359" s="16" t="str">
        <f>IF(Data!F2390="successful",Data!A2390,"")</f>
        <v/>
      </c>
      <c r="B3359" s="16" t="str">
        <f>IF(Data!F2390="successful",Data!N2390,"")</f>
        <v/>
      </c>
      <c r="D3359" s="16" t="str">
        <f>IF(Data!F2956="failed",Data!A2956,"")</f>
        <v/>
      </c>
      <c r="E3359" s="16" t="str">
        <f>IF(Data!F2956="failed",Data!N2956,"")</f>
        <v/>
      </c>
    </row>
    <row r="3360" spans="1:5" x14ac:dyDescent="0.25">
      <c r="A3360" s="16" t="str">
        <f>IF(Data!F2391="successful",Data!A2391,"")</f>
        <v/>
      </c>
      <c r="B3360" s="16" t="str">
        <f>IF(Data!F2391="successful",Data!N2391,"")</f>
        <v/>
      </c>
      <c r="D3360" s="16" t="str">
        <f>IF(Data!F2957="failed",Data!A2957,"")</f>
        <v/>
      </c>
      <c r="E3360" s="16" t="str">
        <f>IF(Data!F2957="failed",Data!N2957,"")</f>
        <v/>
      </c>
    </row>
    <row r="3361" spans="1:5" x14ac:dyDescent="0.25">
      <c r="A3361" s="16" t="str">
        <f>IF(Data!F2392="successful",Data!A2392,"")</f>
        <v/>
      </c>
      <c r="B3361" s="16" t="str">
        <f>IF(Data!F2392="successful",Data!N2392,"")</f>
        <v/>
      </c>
      <c r="D3361" s="16" t="str">
        <f>IF(Data!F2958="failed",Data!A2958,"")</f>
        <v/>
      </c>
      <c r="E3361" s="16" t="str">
        <f>IF(Data!F2958="failed",Data!N2958,"")</f>
        <v/>
      </c>
    </row>
    <row r="3362" spans="1:5" x14ac:dyDescent="0.25">
      <c r="A3362" s="16" t="str">
        <f>IF(Data!F2393="successful",Data!A2393,"")</f>
        <v/>
      </c>
      <c r="B3362" s="16" t="str">
        <f>IF(Data!F2393="successful",Data!N2393,"")</f>
        <v/>
      </c>
      <c r="D3362" s="16" t="str">
        <f>IF(Data!F2959="failed",Data!A2959,"")</f>
        <v/>
      </c>
      <c r="E3362" s="16" t="str">
        <f>IF(Data!F2959="failed",Data!N2959,"")</f>
        <v/>
      </c>
    </row>
    <row r="3363" spans="1:5" x14ac:dyDescent="0.25">
      <c r="A3363" s="16" t="str">
        <f>IF(Data!F2394="successful",Data!A2394,"")</f>
        <v/>
      </c>
      <c r="B3363" s="16" t="str">
        <f>IF(Data!F2394="successful",Data!N2394,"")</f>
        <v/>
      </c>
      <c r="D3363" s="16" t="str">
        <f>IF(Data!F2960="failed",Data!A2960,"")</f>
        <v/>
      </c>
      <c r="E3363" s="16" t="str">
        <f>IF(Data!F2960="failed",Data!N2960,"")</f>
        <v/>
      </c>
    </row>
    <row r="3364" spans="1:5" x14ac:dyDescent="0.25">
      <c r="A3364" s="16" t="str">
        <f>IF(Data!F2395="successful",Data!A2395,"")</f>
        <v/>
      </c>
      <c r="B3364" s="16" t="str">
        <f>IF(Data!F2395="successful",Data!N2395,"")</f>
        <v/>
      </c>
      <c r="D3364" s="16" t="str">
        <f>IF(Data!F2961="failed",Data!A2961,"")</f>
        <v/>
      </c>
      <c r="E3364" s="16" t="str">
        <f>IF(Data!F2961="failed",Data!N2961,"")</f>
        <v/>
      </c>
    </row>
    <row r="3365" spans="1:5" x14ac:dyDescent="0.25">
      <c r="A3365" s="16" t="str">
        <f>IF(Data!F2396="successful",Data!A2396,"")</f>
        <v/>
      </c>
      <c r="B3365" s="16" t="str">
        <f>IF(Data!F2396="successful",Data!N2396,"")</f>
        <v/>
      </c>
      <c r="D3365" s="16" t="str">
        <f>IF(Data!F2962="failed",Data!A2962,"")</f>
        <v/>
      </c>
      <c r="E3365" s="16" t="str">
        <f>IF(Data!F2962="failed",Data!N2962,"")</f>
        <v/>
      </c>
    </row>
    <row r="3366" spans="1:5" x14ac:dyDescent="0.25">
      <c r="A3366" s="16" t="str">
        <f>IF(Data!F2397="successful",Data!A2397,"")</f>
        <v/>
      </c>
      <c r="B3366" s="16" t="str">
        <f>IF(Data!F2397="successful",Data!N2397,"")</f>
        <v/>
      </c>
      <c r="D3366" s="16" t="str">
        <f>IF(Data!F2963="failed",Data!A2963,"")</f>
        <v/>
      </c>
      <c r="E3366" s="16" t="str">
        <f>IF(Data!F2963="failed",Data!N2963,"")</f>
        <v/>
      </c>
    </row>
    <row r="3367" spans="1:5" x14ac:dyDescent="0.25">
      <c r="A3367" s="16" t="str">
        <f>IF(Data!F2398="successful",Data!A2398,"")</f>
        <v/>
      </c>
      <c r="B3367" s="16" t="str">
        <f>IF(Data!F2398="successful",Data!N2398,"")</f>
        <v/>
      </c>
      <c r="D3367" s="16" t="str">
        <f>IF(Data!F2964="failed",Data!A2964,"")</f>
        <v/>
      </c>
      <c r="E3367" s="16" t="str">
        <f>IF(Data!F2964="failed",Data!N2964,"")</f>
        <v/>
      </c>
    </row>
    <row r="3368" spans="1:5" x14ac:dyDescent="0.25">
      <c r="A3368" s="16" t="str">
        <f>IF(Data!F2399="successful",Data!A2399,"")</f>
        <v/>
      </c>
      <c r="B3368" s="16" t="str">
        <f>IF(Data!F2399="successful",Data!N2399,"")</f>
        <v/>
      </c>
      <c r="D3368" s="16" t="str">
        <f>IF(Data!F2965="failed",Data!A2965,"")</f>
        <v/>
      </c>
      <c r="E3368" s="16" t="str">
        <f>IF(Data!F2965="failed",Data!N2965,"")</f>
        <v/>
      </c>
    </row>
    <row r="3369" spans="1:5" x14ac:dyDescent="0.25">
      <c r="A3369" s="16" t="str">
        <f>IF(Data!F2400="successful",Data!A2400,"")</f>
        <v/>
      </c>
      <c r="B3369" s="16" t="str">
        <f>IF(Data!F2400="successful",Data!N2400,"")</f>
        <v/>
      </c>
      <c r="D3369" s="16" t="str">
        <f>IF(Data!F2966="failed",Data!A2966,"")</f>
        <v/>
      </c>
      <c r="E3369" s="16" t="str">
        <f>IF(Data!F2966="failed",Data!N2966,"")</f>
        <v/>
      </c>
    </row>
    <row r="3370" spans="1:5" x14ac:dyDescent="0.25">
      <c r="A3370" s="16" t="str">
        <f>IF(Data!F2401="successful",Data!A2401,"")</f>
        <v/>
      </c>
      <c r="B3370" s="16" t="str">
        <f>IF(Data!F2401="successful",Data!N2401,"")</f>
        <v/>
      </c>
      <c r="D3370" s="16" t="str">
        <f>IF(Data!F2967="failed",Data!A2967,"")</f>
        <v/>
      </c>
      <c r="E3370" s="16" t="str">
        <f>IF(Data!F2967="failed",Data!N2967,"")</f>
        <v/>
      </c>
    </row>
    <row r="3371" spans="1:5" x14ac:dyDescent="0.25">
      <c r="A3371" s="16" t="str">
        <f>IF(Data!F2402="successful",Data!A2402,"")</f>
        <v/>
      </c>
      <c r="B3371" s="16" t="str">
        <f>IF(Data!F2402="successful",Data!N2402,"")</f>
        <v/>
      </c>
      <c r="D3371" s="16" t="str">
        <f>IF(Data!F2968="failed",Data!A2968,"")</f>
        <v/>
      </c>
      <c r="E3371" s="16" t="str">
        <f>IF(Data!F2968="failed",Data!N2968,"")</f>
        <v/>
      </c>
    </row>
    <row r="3372" spans="1:5" x14ac:dyDescent="0.25">
      <c r="A3372" s="16" t="str">
        <f>IF(Data!F2403="successful",Data!A2403,"")</f>
        <v/>
      </c>
      <c r="B3372" s="16" t="str">
        <f>IF(Data!F2403="successful",Data!N2403,"")</f>
        <v/>
      </c>
      <c r="D3372" s="16" t="str">
        <f>IF(Data!F2969="failed",Data!A2969,"")</f>
        <v/>
      </c>
      <c r="E3372" s="16" t="str">
        <f>IF(Data!F2969="failed",Data!N2969,"")</f>
        <v/>
      </c>
    </row>
    <row r="3373" spans="1:5" x14ac:dyDescent="0.25">
      <c r="A3373" s="16" t="str">
        <f>IF(Data!F2404="successful",Data!A2404,"")</f>
        <v/>
      </c>
      <c r="B3373" s="16" t="str">
        <f>IF(Data!F2404="successful",Data!N2404,"")</f>
        <v/>
      </c>
      <c r="D3373" s="16" t="str">
        <f>IF(Data!F2970="failed",Data!A2970,"")</f>
        <v/>
      </c>
      <c r="E3373" s="16" t="str">
        <f>IF(Data!F2970="failed",Data!N2970,"")</f>
        <v/>
      </c>
    </row>
    <row r="3374" spans="1:5" x14ac:dyDescent="0.25">
      <c r="A3374" s="16" t="str">
        <f>IF(Data!F2405="successful",Data!A2405,"")</f>
        <v/>
      </c>
      <c r="B3374" s="16" t="str">
        <f>IF(Data!F2405="successful",Data!N2405,"")</f>
        <v/>
      </c>
      <c r="D3374" s="16" t="str">
        <f>IF(Data!F2971="failed",Data!A2971,"")</f>
        <v/>
      </c>
      <c r="E3374" s="16" t="str">
        <f>IF(Data!F2971="failed",Data!N2971,"")</f>
        <v/>
      </c>
    </row>
    <row r="3375" spans="1:5" x14ac:dyDescent="0.25">
      <c r="A3375" s="16" t="str">
        <f>IF(Data!F2406="successful",Data!A2406,"")</f>
        <v/>
      </c>
      <c r="B3375" s="16" t="str">
        <f>IF(Data!F2406="successful",Data!N2406,"")</f>
        <v/>
      </c>
      <c r="D3375" s="16" t="str">
        <f>IF(Data!F2972="failed",Data!A2972,"")</f>
        <v/>
      </c>
      <c r="E3375" s="16" t="str">
        <f>IF(Data!F2972="failed",Data!N2972,"")</f>
        <v/>
      </c>
    </row>
    <row r="3376" spans="1:5" x14ac:dyDescent="0.25">
      <c r="A3376" s="16" t="str">
        <f>IF(Data!F2407="successful",Data!A2407,"")</f>
        <v/>
      </c>
      <c r="B3376" s="16" t="str">
        <f>IF(Data!F2407="successful",Data!N2407,"")</f>
        <v/>
      </c>
      <c r="D3376" s="16" t="str">
        <f>IF(Data!F2973="failed",Data!A2973,"")</f>
        <v/>
      </c>
      <c r="E3376" s="16" t="str">
        <f>IF(Data!F2973="failed",Data!N2973,"")</f>
        <v/>
      </c>
    </row>
    <row r="3377" spans="1:5" x14ac:dyDescent="0.25">
      <c r="A3377" s="16" t="str">
        <f>IF(Data!F2408="successful",Data!A2408,"")</f>
        <v/>
      </c>
      <c r="B3377" s="16" t="str">
        <f>IF(Data!F2408="successful",Data!N2408,"")</f>
        <v/>
      </c>
      <c r="D3377" s="16" t="str">
        <f>IF(Data!F2974="failed",Data!A2974,"")</f>
        <v/>
      </c>
      <c r="E3377" s="16" t="str">
        <f>IF(Data!F2974="failed",Data!N2974,"")</f>
        <v/>
      </c>
    </row>
    <row r="3378" spans="1:5" x14ac:dyDescent="0.25">
      <c r="A3378" s="16" t="str">
        <f>IF(Data!F2409="successful",Data!A2409,"")</f>
        <v/>
      </c>
      <c r="B3378" s="16" t="str">
        <f>IF(Data!F2409="successful",Data!N2409,"")</f>
        <v/>
      </c>
      <c r="D3378" s="16" t="str">
        <f>IF(Data!F2975="failed",Data!A2975,"")</f>
        <v/>
      </c>
      <c r="E3378" s="16" t="str">
        <f>IF(Data!F2975="failed",Data!N2975,"")</f>
        <v/>
      </c>
    </row>
    <row r="3379" spans="1:5" x14ac:dyDescent="0.25">
      <c r="A3379" s="16" t="str">
        <f>IF(Data!F2410="successful",Data!A2410,"")</f>
        <v/>
      </c>
      <c r="B3379" s="16" t="str">
        <f>IF(Data!F2410="successful",Data!N2410,"")</f>
        <v/>
      </c>
      <c r="D3379" s="16" t="str">
        <f>IF(Data!F2976="failed",Data!A2976,"")</f>
        <v/>
      </c>
      <c r="E3379" s="16" t="str">
        <f>IF(Data!F2976="failed",Data!N2976,"")</f>
        <v/>
      </c>
    </row>
    <row r="3380" spans="1:5" x14ac:dyDescent="0.25">
      <c r="A3380" s="16" t="str">
        <f>IF(Data!F2411="successful",Data!A2411,"")</f>
        <v/>
      </c>
      <c r="B3380" s="16" t="str">
        <f>IF(Data!F2411="successful",Data!N2411,"")</f>
        <v/>
      </c>
      <c r="D3380" s="16" t="str">
        <f>IF(Data!F2977="failed",Data!A2977,"")</f>
        <v/>
      </c>
      <c r="E3380" s="16" t="str">
        <f>IF(Data!F2977="failed",Data!N2977,"")</f>
        <v/>
      </c>
    </row>
    <row r="3381" spans="1:5" x14ac:dyDescent="0.25">
      <c r="A3381" s="16" t="str">
        <f>IF(Data!F2412="successful",Data!A2412,"")</f>
        <v/>
      </c>
      <c r="B3381" s="16" t="str">
        <f>IF(Data!F2412="successful",Data!N2412,"")</f>
        <v/>
      </c>
      <c r="D3381" s="16" t="str">
        <f>IF(Data!F2978="failed",Data!A2978,"")</f>
        <v/>
      </c>
      <c r="E3381" s="16" t="str">
        <f>IF(Data!F2978="failed",Data!N2978,"")</f>
        <v/>
      </c>
    </row>
    <row r="3382" spans="1:5" x14ac:dyDescent="0.25">
      <c r="A3382" s="16" t="str">
        <f>IF(Data!F2413="successful",Data!A2413,"")</f>
        <v/>
      </c>
      <c r="B3382" s="16" t="str">
        <f>IF(Data!F2413="successful",Data!N2413,"")</f>
        <v/>
      </c>
      <c r="D3382" s="16" t="str">
        <f>IF(Data!F2979="failed",Data!A2979,"")</f>
        <v/>
      </c>
      <c r="E3382" s="16" t="str">
        <f>IF(Data!F2979="failed",Data!N2979,"")</f>
        <v/>
      </c>
    </row>
    <row r="3383" spans="1:5" x14ac:dyDescent="0.25">
      <c r="A3383" s="16" t="str">
        <f>IF(Data!F2414="successful",Data!A2414,"")</f>
        <v/>
      </c>
      <c r="B3383" s="16" t="str">
        <f>IF(Data!F2414="successful",Data!N2414,"")</f>
        <v/>
      </c>
      <c r="D3383" s="16" t="str">
        <f>IF(Data!F2980="failed",Data!A2980,"")</f>
        <v/>
      </c>
      <c r="E3383" s="16" t="str">
        <f>IF(Data!F2980="failed",Data!N2980,"")</f>
        <v/>
      </c>
    </row>
    <row r="3384" spans="1:5" x14ac:dyDescent="0.25">
      <c r="A3384" s="16" t="str">
        <f>IF(Data!F2415="successful",Data!A2415,"")</f>
        <v/>
      </c>
      <c r="B3384" s="16" t="str">
        <f>IF(Data!F2415="successful",Data!N2415,"")</f>
        <v/>
      </c>
      <c r="D3384" s="16" t="str">
        <f>IF(Data!F2981="failed",Data!A2981,"")</f>
        <v/>
      </c>
      <c r="E3384" s="16" t="str">
        <f>IF(Data!F2981="failed",Data!N2981,"")</f>
        <v/>
      </c>
    </row>
    <row r="3385" spans="1:5" x14ac:dyDescent="0.25">
      <c r="A3385" s="16" t="str">
        <f>IF(Data!F2416="successful",Data!A2416,"")</f>
        <v/>
      </c>
      <c r="B3385" s="16" t="str">
        <f>IF(Data!F2416="successful",Data!N2416,"")</f>
        <v/>
      </c>
      <c r="D3385" s="16" t="str">
        <f>IF(Data!F2982="failed",Data!A2982,"")</f>
        <v/>
      </c>
      <c r="E3385" s="16" t="str">
        <f>IF(Data!F2982="failed",Data!N2982,"")</f>
        <v/>
      </c>
    </row>
    <row r="3386" spans="1:5" x14ac:dyDescent="0.25">
      <c r="A3386" s="16" t="str">
        <f>IF(Data!F2417="successful",Data!A2417,"")</f>
        <v/>
      </c>
      <c r="B3386" s="16" t="str">
        <f>IF(Data!F2417="successful",Data!N2417,"")</f>
        <v/>
      </c>
      <c r="D3386" s="16" t="str">
        <f>IF(Data!F2983="failed",Data!A2983,"")</f>
        <v/>
      </c>
      <c r="E3386" s="16" t="str">
        <f>IF(Data!F2983="failed",Data!N2983,"")</f>
        <v/>
      </c>
    </row>
    <row r="3387" spans="1:5" x14ac:dyDescent="0.25">
      <c r="A3387" s="16" t="str">
        <f>IF(Data!F2418="successful",Data!A2418,"")</f>
        <v/>
      </c>
      <c r="B3387" s="16" t="str">
        <f>IF(Data!F2418="successful",Data!N2418,"")</f>
        <v/>
      </c>
      <c r="D3387" s="16" t="str">
        <f>IF(Data!F2984="failed",Data!A2984,"")</f>
        <v/>
      </c>
      <c r="E3387" s="16" t="str">
        <f>IF(Data!F2984="failed",Data!N2984,"")</f>
        <v/>
      </c>
    </row>
    <row r="3388" spans="1:5" x14ac:dyDescent="0.25">
      <c r="A3388" s="16" t="str">
        <f>IF(Data!F2419="successful",Data!A2419,"")</f>
        <v/>
      </c>
      <c r="B3388" s="16" t="str">
        <f>IF(Data!F2419="successful",Data!N2419,"")</f>
        <v/>
      </c>
      <c r="D3388" s="16" t="str">
        <f>IF(Data!F2985="failed",Data!A2985,"")</f>
        <v/>
      </c>
      <c r="E3388" s="16" t="str">
        <f>IF(Data!F2985="failed",Data!N2985,"")</f>
        <v/>
      </c>
    </row>
    <row r="3389" spans="1:5" x14ac:dyDescent="0.25">
      <c r="A3389" s="16" t="str">
        <f>IF(Data!F2420="successful",Data!A2420,"")</f>
        <v/>
      </c>
      <c r="B3389" s="16" t="str">
        <f>IF(Data!F2420="successful",Data!N2420,"")</f>
        <v/>
      </c>
      <c r="D3389" s="16" t="str">
        <f>IF(Data!F2986="failed",Data!A2986,"")</f>
        <v/>
      </c>
      <c r="E3389" s="16" t="str">
        <f>IF(Data!F2986="failed",Data!N2986,"")</f>
        <v/>
      </c>
    </row>
    <row r="3390" spans="1:5" x14ac:dyDescent="0.25">
      <c r="A3390" s="16" t="str">
        <f>IF(Data!F2421="successful",Data!A2421,"")</f>
        <v/>
      </c>
      <c r="B3390" s="16" t="str">
        <f>IF(Data!F2421="successful",Data!N2421,"")</f>
        <v/>
      </c>
      <c r="D3390" s="16" t="str">
        <f>IF(Data!F2987="failed",Data!A2987,"")</f>
        <v/>
      </c>
      <c r="E3390" s="16" t="str">
        <f>IF(Data!F2987="failed",Data!N2987,"")</f>
        <v/>
      </c>
    </row>
    <row r="3391" spans="1:5" x14ac:dyDescent="0.25">
      <c r="A3391" s="16" t="str">
        <f>IF(Data!F2422="successful",Data!A2422,"")</f>
        <v/>
      </c>
      <c r="B3391" s="16" t="str">
        <f>IF(Data!F2422="successful",Data!N2422,"")</f>
        <v/>
      </c>
      <c r="D3391" s="16" t="str">
        <f>IF(Data!F2988="failed",Data!A2988,"")</f>
        <v/>
      </c>
      <c r="E3391" s="16" t="str">
        <f>IF(Data!F2988="failed",Data!N2988,"")</f>
        <v/>
      </c>
    </row>
    <row r="3392" spans="1:5" x14ac:dyDescent="0.25">
      <c r="A3392" s="16" t="str">
        <f>IF(Data!F2423="successful",Data!A2423,"")</f>
        <v/>
      </c>
      <c r="B3392" s="16" t="str">
        <f>IF(Data!F2423="successful",Data!N2423,"")</f>
        <v/>
      </c>
      <c r="D3392" s="16" t="str">
        <f>IF(Data!F2989="failed",Data!A2989,"")</f>
        <v/>
      </c>
      <c r="E3392" s="16" t="str">
        <f>IF(Data!F2989="failed",Data!N2989,"")</f>
        <v/>
      </c>
    </row>
    <row r="3393" spans="1:5" x14ac:dyDescent="0.25">
      <c r="A3393" s="16" t="str">
        <f>IF(Data!F2424="successful",Data!A2424,"")</f>
        <v/>
      </c>
      <c r="B3393" s="16" t="str">
        <f>IF(Data!F2424="successful",Data!N2424,"")</f>
        <v/>
      </c>
      <c r="D3393" s="16" t="str">
        <f>IF(Data!F2990="failed",Data!A2990,"")</f>
        <v/>
      </c>
      <c r="E3393" s="16" t="str">
        <f>IF(Data!F2990="failed",Data!N2990,"")</f>
        <v/>
      </c>
    </row>
    <row r="3394" spans="1:5" x14ac:dyDescent="0.25">
      <c r="A3394" s="16" t="str">
        <f>IF(Data!F2425="successful",Data!A2425,"")</f>
        <v/>
      </c>
      <c r="B3394" s="16" t="str">
        <f>IF(Data!F2425="successful",Data!N2425,"")</f>
        <v/>
      </c>
      <c r="D3394" s="16" t="str">
        <f>IF(Data!F2991="failed",Data!A2991,"")</f>
        <v/>
      </c>
      <c r="E3394" s="16" t="str">
        <f>IF(Data!F2991="failed",Data!N2991,"")</f>
        <v/>
      </c>
    </row>
    <row r="3395" spans="1:5" x14ac:dyDescent="0.25">
      <c r="A3395" s="16" t="str">
        <f>IF(Data!F2426="successful",Data!A2426,"")</f>
        <v/>
      </c>
      <c r="B3395" s="16" t="str">
        <f>IF(Data!F2426="successful",Data!N2426,"")</f>
        <v/>
      </c>
      <c r="D3395" s="16" t="str">
        <f>IF(Data!F2992="failed",Data!A2992,"")</f>
        <v/>
      </c>
      <c r="E3395" s="16" t="str">
        <f>IF(Data!F2992="failed",Data!N2992,"")</f>
        <v/>
      </c>
    </row>
    <row r="3396" spans="1:5" x14ac:dyDescent="0.25">
      <c r="A3396" s="16" t="str">
        <f>IF(Data!F2427="successful",Data!A2427,"")</f>
        <v/>
      </c>
      <c r="B3396" s="16" t="str">
        <f>IF(Data!F2427="successful",Data!N2427,"")</f>
        <v/>
      </c>
      <c r="D3396" s="16" t="str">
        <f>IF(Data!F2993="failed",Data!A2993,"")</f>
        <v/>
      </c>
      <c r="E3396" s="16" t="str">
        <f>IF(Data!F2993="failed",Data!N2993,"")</f>
        <v/>
      </c>
    </row>
    <row r="3397" spans="1:5" x14ac:dyDescent="0.25">
      <c r="A3397" s="16" t="str">
        <f>IF(Data!F2428="successful",Data!A2428,"")</f>
        <v/>
      </c>
      <c r="B3397" s="16" t="str">
        <f>IF(Data!F2428="successful",Data!N2428,"")</f>
        <v/>
      </c>
      <c r="D3397" s="16" t="str">
        <f>IF(Data!F2994="failed",Data!A2994,"")</f>
        <v/>
      </c>
      <c r="E3397" s="16" t="str">
        <f>IF(Data!F2994="failed",Data!N2994,"")</f>
        <v/>
      </c>
    </row>
    <row r="3398" spans="1:5" x14ac:dyDescent="0.25">
      <c r="A3398" s="16" t="str">
        <f>IF(Data!F2429="successful",Data!A2429,"")</f>
        <v/>
      </c>
      <c r="B3398" s="16" t="str">
        <f>IF(Data!F2429="successful",Data!N2429,"")</f>
        <v/>
      </c>
      <c r="D3398" s="16" t="str">
        <f>IF(Data!F2995="failed",Data!A2995,"")</f>
        <v/>
      </c>
      <c r="E3398" s="16" t="str">
        <f>IF(Data!F2995="failed",Data!N2995,"")</f>
        <v/>
      </c>
    </row>
    <row r="3399" spans="1:5" x14ac:dyDescent="0.25">
      <c r="A3399" s="16" t="str">
        <f>IF(Data!F2430="successful",Data!A2430,"")</f>
        <v/>
      </c>
      <c r="B3399" s="16" t="str">
        <f>IF(Data!F2430="successful",Data!N2430,"")</f>
        <v/>
      </c>
      <c r="D3399" s="16" t="str">
        <f>IF(Data!F2996="failed",Data!A2996,"")</f>
        <v/>
      </c>
      <c r="E3399" s="16" t="str">
        <f>IF(Data!F2996="failed",Data!N2996,"")</f>
        <v/>
      </c>
    </row>
    <row r="3400" spans="1:5" x14ac:dyDescent="0.25">
      <c r="A3400" s="16" t="str">
        <f>IF(Data!F2431="successful",Data!A2431,"")</f>
        <v/>
      </c>
      <c r="B3400" s="16" t="str">
        <f>IF(Data!F2431="successful",Data!N2431,"")</f>
        <v/>
      </c>
      <c r="D3400" s="16" t="str">
        <f>IF(Data!F2997="failed",Data!A2997,"")</f>
        <v/>
      </c>
      <c r="E3400" s="16" t="str">
        <f>IF(Data!F2997="failed",Data!N2997,"")</f>
        <v/>
      </c>
    </row>
    <row r="3401" spans="1:5" x14ac:dyDescent="0.25">
      <c r="A3401" s="16" t="str">
        <f>IF(Data!F2432="successful",Data!A2432,"")</f>
        <v/>
      </c>
      <c r="B3401" s="16" t="str">
        <f>IF(Data!F2432="successful",Data!N2432,"")</f>
        <v/>
      </c>
      <c r="D3401" s="16" t="str">
        <f>IF(Data!F2998="failed",Data!A2998,"")</f>
        <v/>
      </c>
      <c r="E3401" s="16" t="str">
        <f>IF(Data!F2998="failed",Data!N2998,"")</f>
        <v/>
      </c>
    </row>
    <row r="3402" spans="1:5" x14ac:dyDescent="0.25">
      <c r="A3402" s="16" t="str">
        <f>IF(Data!F2433="successful",Data!A2433,"")</f>
        <v/>
      </c>
      <c r="B3402" s="16" t="str">
        <f>IF(Data!F2433="successful",Data!N2433,"")</f>
        <v/>
      </c>
      <c r="D3402" s="16" t="str">
        <f>IF(Data!F2999="failed",Data!A2999,"")</f>
        <v/>
      </c>
      <c r="E3402" s="16" t="str">
        <f>IF(Data!F2999="failed",Data!N2999,"")</f>
        <v/>
      </c>
    </row>
    <row r="3403" spans="1:5" x14ac:dyDescent="0.25">
      <c r="A3403" s="16" t="str">
        <f>IF(Data!F2434="successful",Data!A2434,"")</f>
        <v/>
      </c>
      <c r="B3403" s="16" t="str">
        <f>IF(Data!F2434="successful",Data!N2434,"")</f>
        <v/>
      </c>
      <c r="D3403" s="16" t="str">
        <f>IF(Data!F3000="failed",Data!A3000,"")</f>
        <v/>
      </c>
      <c r="E3403" s="16" t="str">
        <f>IF(Data!F3000="failed",Data!N3000,"")</f>
        <v/>
      </c>
    </row>
    <row r="3404" spans="1:5" x14ac:dyDescent="0.25">
      <c r="A3404" s="16" t="str">
        <f>IF(Data!F2435="successful",Data!A2435,"")</f>
        <v/>
      </c>
      <c r="B3404" s="16" t="str">
        <f>IF(Data!F2435="successful",Data!N2435,"")</f>
        <v/>
      </c>
      <c r="D3404" s="16" t="str">
        <f>IF(Data!F3001="failed",Data!A3001,"")</f>
        <v/>
      </c>
      <c r="E3404" s="16" t="str">
        <f>IF(Data!F3001="failed",Data!N3001,"")</f>
        <v/>
      </c>
    </row>
    <row r="3405" spans="1:5" x14ac:dyDescent="0.25">
      <c r="A3405" s="16" t="str">
        <f>IF(Data!F2436="successful",Data!A2436,"")</f>
        <v/>
      </c>
      <c r="B3405" s="16" t="str">
        <f>IF(Data!F2436="successful",Data!N2436,"")</f>
        <v/>
      </c>
      <c r="D3405" s="16" t="str">
        <f>IF(Data!F3002="failed",Data!A3002,"")</f>
        <v/>
      </c>
      <c r="E3405" s="16" t="str">
        <f>IF(Data!F3002="failed",Data!N3002,"")</f>
        <v/>
      </c>
    </row>
    <row r="3406" spans="1:5" x14ac:dyDescent="0.25">
      <c r="A3406" s="16" t="str">
        <f>IF(Data!F2437="successful",Data!A2437,"")</f>
        <v/>
      </c>
      <c r="B3406" s="16" t="str">
        <f>IF(Data!F2437="successful",Data!N2437,"")</f>
        <v/>
      </c>
      <c r="D3406" s="16" t="str">
        <f>IF(Data!F3003="failed",Data!A3003,"")</f>
        <v/>
      </c>
      <c r="E3406" s="16" t="str">
        <f>IF(Data!F3003="failed",Data!N3003,"")</f>
        <v/>
      </c>
    </row>
    <row r="3407" spans="1:5" x14ac:dyDescent="0.25">
      <c r="A3407" s="16" t="str">
        <f>IF(Data!F2438="successful",Data!A2438,"")</f>
        <v/>
      </c>
      <c r="B3407" s="16" t="str">
        <f>IF(Data!F2438="successful",Data!N2438,"")</f>
        <v/>
      </c>
      <c r="D3407" s="16" t="str">
        <f>IF(Data!F3004="failed",Data!A3004,"")</f>
        <v/>
      </c>
      <c r="E3407" s="16" t="str">
        <f>IF(Data!F3004="failed",Data!N3004,"")</f>
        <v/>
      </c>
    </row>
    <row r="3408" spans="1:5" x14ac:dyDescent="0.25">
      <c r="A3408" s="16" t="str">
        <f>IF(Data!F2439="successful",Data!A2439,"")</f>
        <v/>
      </c>
      <c r="B3408" s="16" t="str">
        <f>IF(Data!F2439="successful",Data!N2439,"")</f>
        <v/>
      </c>
      <c r="D3408" s="16" t="str">
        <f>IF(Data!F3005="failed",Data!A3005,"")</f>
        <v/>
      </c>
      <c r="E3408" s="16" t="str">
        <f>IF(Data!F3005="failed",Data!N3005,"")</f>
        <v/>
      </c>
    </row>
    <row r="3409" spans="1:5" x14ac:dyDescent="0.25">
      <c r="A3409" s="16" t="str">
        <f>IF(Data!F2440="successful",Data!A2440,"")</f>
        <v/>
      </c>
      <c r="B3409" s="16" t="str">
        <f>IF(Data!F2440="successful",Data!N2440,"")</f>
        <v/>
      </c>
      <c r="D3409" s="16" t="str">
        <f>IF(Data!F3006="failed",Data!A3006,"")</f>
        <v/>
      </c>
      <c r="E3409" s="16" t="str">
        <f>IF(Data!F3006="failed",Data!N3006,"")</f>
        <v/>
      </c>
    </row>
    <row r="3410" spans="1:5" x14ac:dyDescent="0.25">
      <c r="A3410" s="16" t="str">
        <f>IF(Data!F2441="successful",Data!A2441,"")</f>
        <v/>
      </c>
      <c r="B3410" s="16" t="str">
        <f>IF(Data!F2441="successful",Data!N2441,"")</f>
        <v/>
      </c>
      <c r="D3410" s="16" t="str">
        <f>IF(Data!F3007="failed",Data!A3007,"")</f>
        <v/>
      </c>
      <c r="E3410" s="16" t="str">
        <f>IF(Data!F3007="failed",Data!N3007,"")</f>
        <v/>
      </c>
    </row>
    <row r="3411" spans="1:5" x14ac:dyDescent="0.25">
      <c r="A3411" s="16" t="str">
        <f>IF(Data!F2442="successful",Data!A2442,"")</f>
        <v/>
      </c>
      <c r="B3411" s="16" t="str">
        <f>IF(Data!F2442="successful",Data!N2442,"")</f>
        <v/>
      </c>
      <c r="D3411" s="16" t="str">
        <f>IF(Data!F3008="failed",Data!A3008,"")</f>
        <v/>
      </c>
      <c r="E3411" s="16" t="str">
        <f>IF(Data!F3008="failed",Data!N3008,"")</f>
        <v/>
      </c>
    </row>
    <row r="3412" spans="1:5" x14ac:dyDescent="0.25">
      <c r="A3412" s="16" t="str">
        <f>IF(Data!F2503="successful",Data!A2503,"")</f>
        <v/>
      </c>
      <c r="B3412" s="16" t="str">
        <f>IF(Data!F2503="successful",Data!N2503,"")</f>
        <v/>
      </c>
      <c r="D3412" s="16" t="str">
        <f>IF(Data!F3009="failed",Data!A3009,"")</f>
        <v/>
      </c>
      <c r="E3412" s="16" t="str">
        <f>IF(Data!F3009="failed",Data!N3009,"")</f>
        <v/>
      </c>
    </row>
    <row r="3413" spans="1:5" x14ac:dyDescent="0.25">
      <c r="A3413" s="16" t="str">
        <f>IF(Data!F2504="successful",Data!A2504,"")</f>
        <v/>
      </c>
      <c r="B3413" s="16" t="str">
        <f>IF(Data!F2504="successful",Data!N2504,"")</f>
        <v/>
      </c>
      <c r="D3413" s="16" t="str">
        <f>IF(Data!F3010="failed",Data!A3010,"")</f>
        <v/>
      </c>
      <c r="E3413" s="16" t="str">
        <f>IF(Data!F3010="failed",Data!N3010,"")</f>
        <v/>
      </c>
    </row>
    <row r="3414" spans="1:5" x14ac:dyDescent="0.25">
      <c r="A3414" s="16" t="str">
        <f>IF(Data!F2505="successful",Data!A2505,"")</f>
        <v/>
      </c>
      <c r="B3414" s="16" t="str">
        <f>IF(Data!F2505="successful",Data!N2505,"")</f>
        <v/>
      </c>
      <c r="D3414" s="16" t="str">
        <f>IF(Data!F3011="failed",Data!A3011,"")</f>
        <v/>
      </c>
      <c r="E3414" s="16" t="str">
        <f>IF(Data!F3011="failed",Data!N3011,"")</f>
        <v/>
      </c>
    </row>
    <row r="3415" spans="1:5" x14ac:dyDescent="0.25">
      <c r="A3415" s="16" t="str">
        <f>IF(Data!F2506="successful",Data!A2506,"")</f>
        <v/>
      </c>
      <c r="B3415" s="16" t="str">
        <f>IF(Data!F2506="successful",Data!N2506,"")</f>
        <v/>
      </c>
      <c r="D3415" s="16" t="str">
        <f>IF(Data!F3012="failed",Data!A3012,"")</f>
        <v/>
      </c>
      <c r="E3415" s="16" t="str">
        <f>IF(Data!F3012="failed",Data!N3012,"")</f>
        <v/>
      </c>
    </row>
    <row r="3416" spans="1:5" x14ac:dyDescent="0.25">
      <c r="A3416" s="16" t="str">
        <f>IF(Data!F2507="successful",Data!A2507,"")</f>
        <v/>
      </c>
      <c r="B3416" s="16" t="str">
        <f>IF(Data!F2507="successful",Data!N2507,"")</f>
        <v/>
      </c>
      <c r="D3416" s="16" t="str">
        <f>IF(Data!F3013="failed",Data!A3013,"")</f>
        <v/>
      </c>
      <c r="E3416" s="16" t="str">
        <f>IF(Data!F3013="failed",Data!N3013,"")</f>
        <v/>
      </c>
    </row>
    <row r="3417" spans="1:5" x14ac:dyDescent="0.25">
      <c r="A3417" s="16" t="str">
        <f>IF(Data!F2508="successful",Data!A2508,"")</f>
        <v/>
      </c>
      <c r="B3417" s="16" t="str">
        <f>IF(Data!F2508="successful",Data!N2508,"")</f>
        <v/>
      </c>
      <c r="D3417" s="16" t="str">
        <f>IF(Data!F3014="failed",Data!A3014,"")</f>
        <v/>
      </c>
      <c r="E3417" s="16" t="str">
        <f>IF(Data!F3014="failed",Data!N3014,"")</f>
        <v/>
      </c>
    </row>
    <row r="3418" spans="1:5" x14ac:dyDescent="0.25">
      <c r="A3418" s="16" t="str">
        <f>IF(Data!F2509="successful",Data!A2509,"")</f>
        <v/>
      </c>
      <c r="B3418" s="16" t="str">
        <f>IF(Data!F2509="successful",Data!N2509,"")</f>
        <v/>
      </c>
      <c r="D3418" s="16" t="str">
        <f>IF(Data!F3015="failed",Data!A3015,"")</f>
        <v/>
      </c>
      <c r="E3418" s="16" t="str">
        <f>IF(Data!F3015="failed",Data!N3015,"")</f>
        <v/>
      </c>
    </row>
    <row r="3419" spans="1:5" x14ac:dyDescent="0.25">
      <c r="A3419" s="16" t="str">
        <f>IF(Data!F2510="successful",Data!A2510,"")</f>
        <v/>
      </c>
      <c r="B3419" s="16" t="str">
        <f>IF(Data!F2510="successful",Data!N2510,"")</f>
        <v/>
      </c>
      <c r="D3419" s="16" t="str">
        <f>IF(Data!F3016="failed",Data!A3016,"")</f>
        <v/>
      </c>
      <c r="E3419" s="16" t="str">
        <f>IF(Data!F3016="failed",Data!N3016,"")</f>
        <v/>
      </c>
    </row>
    <row r="3420" spans="1:5" x14ac:dyDescent="0.25">
      <c r="A3420" s="16" t="str">
        <f>IF(Data!F2511="successful",Data!A2511,"")</f>
        <v/>
      </c>
      <c r="B3420" s="16" t="str">
        <f>IF(Data!F2511="successful",Data!N2511,"")</f>
        <v/>
      </c>
      <c r="D3420" s="16" t="str">
        <f>IF(Data!F3017="failed",Data!A3017,"")</f>
        <v/>
      </c>
      <c r="E3420" s="16" t="str">
        <f>IF(Data!F3017="failed",Data!N3017,"")</f>
        <v/>
      </c>
    </row>
    <row r="3421" spans="1:5" x14ac:dyDescent="0.25">
      <c r="A3421" s="16" t="str">
        <f>IF(Data!F2512="successful",Data!A2512,"")</f>
        <v/>
      </c>
      <c r="B3421" s="16" t="str">
        <f>IF(Data!F2512="successful",Data!N2512,"")</f>
        <v/>
      </c>
      <c r="D3421" s="16" t="str">
        <f>IF(Data!F3018="failed",Data!A3018,"")</f>
        <v/>
      </c>
      <c r="E3421" s="16" t="str">
        <f>IF(Data!F3018="failed",Data!N3018,"")</f>
        <v/>
      </c>
    </row>
    <row r="3422" spans="1:5" x14ac:dyDescent="0.25">
      <c r="A3422" s="16" t="str">
        <f>IF(Data!F2513="successful",Data!A2513,"")</f>
        <v/>
      </c>
      <c r="B3422" s="16" t="str">
        <f>IF(Data!F2513="successful",Data!N2513,"")</f>
        <v/>
      </c>
      <c r="D3422" s="16" t="str">
        <f>IF(Data!F3019="failed",Data!A3019,"")</f>
        <v/>
      </c>
      <c r="E3422" s="16" t="str">
        <f>IF(Data!F3019="failed",Data!N3019,"")</f>
        <v/>
      </c>
    </row>
    <row r="3423" spans="1:5" x14ac:dyDescent="0.25">
      <c r="A3423" s="16" t="str">
        <f>IF(Data!F2514="successful",Data!A2514,"")</f>
        <v/>
      </c>
      <c r="B3423" s="16" t="str">
        <f>IF(Data!F2514="successful",Data!N2514,"")</f>
        <v/>
      </c>
      <c r="D3423" s="16" t="str">
        <f>IF(Data!F3020="failed",Data!A3020,"")</f>
        <v/>
      </c>
      <c r="E3423" s="16" t="str">
        <f>IF(Data!F3020="failed",Data!N3020,"")</f>
        <v/>
      </c>
    </row>
    <row r="3424" spans="1:5" x14ac:dyDescent="0.25">
      <c r="A3424" s="16" t="str">
        <f>IF(Data!F2515="successful",Data!A2515,"")</f>
        <v/>
      </c>
      <c r="B3424" s="16" t="str">
        <f>IF(Data!F2515="successful",Data!N2515,"")</f>
        <v/>
      </c>
      <c r="D3424" s="16" t="str">
        <f>IF(Data!F3021="failed",Data!A3021,"")</f>
        <v/>
      </c>
      <c r="E3424" s="16" t="str">
        <f>IF(Data!F3021="failed",Data!N3021,"")</f>
        <v/>
      </c>
    </row>
    <row r="3425" spans="1:5" x14ac:dyDescent="0.25">
      <c r="A3425" s="16" t="str">
        <f>IF(Data!F2516="successful",Data!A2516,"")</f>
        <v/>
      </c>
      <c r="B3425" s="16" t="str">
        <f>IF(Data!F2516="successful",Data!N2516,"")</f>
        <v/>
      </c>
      <c r="D3425" s="16" t="str">
        <f>IF(Data!F3022="failed",Data!A3022,"")</f>
        <v/>
      </c>
      <c r="E3425" s="16" t="str">
        <f>IF(Data!F3022="failed",Data!N3022,"")</f>
        <v/>
      </c>
    </row>
    <row r="3426" spans="1:5" x14ac:dyDescent="0.25">
      <c r="A3426" s="16" t="str">
        <f>IF(Data!F2517="successful",Data!A2517,"")</f>
        <v/>
      </c>
      <c r="B3426" s="16" t="str">
        <f>IF(Data!F2517="successful",Data!N2517,"")</f>
        <v/>
      </c>
      <c r="D3426" s="16" t="str">
        <f>IF(Data!F3023="failed",Data!A3023,"")</f>
        <v/>
      </c>
      <c r="E3426" s="16" t="str">
        <f>IF(Data!F3023="failed",Data!N3023,"")</f>
        <v/>
      </c>
    </row>
    <row r="3427" spans="1:5" x14ac:dyDescent="0.25">
      <c r="A3427" s="16" t="str">
        <f>IF(Data!F2518="successful",Data!A2518,"")</f>
        <v/>
      </c>
      <c r="B3427" s="16" t="str">
        <f>IF(Data!F2518="successful",Data!N2518,"")</f>
        <v/>
      </c>
      <c r="D3427" s="16" t="str">
        <f>IF(Data!F3024="failed",Data!A3024,"")</f>
        <v/>
      </c>
      <c r="E3427" s="16" t="str">
        <f>IF(Data!F3024="failed",Data!N3024,"")</f>
        <v/>
      </c>
    </row>
    <row r="3428" spans="1:5" x14ac:dyDescent="0.25">
      <c r="A3428" s="16" t="str">
        <f>IF(Data!F2519="successful",Data!A2519,"")</f>
        <v/>
      </c>
      <c r="B3428" s="16" t="str">
        <f>IF(Data!F2519="successful",Data!N2519,"")</f>
        <v/>
      </c>
      <c r="D3428" s="16" t="str">
        <f>IF(Data!F3025="failed",Data!A3025,"")</f>
        <v/>
      </c>
      <c r="E3428" s="16" t="str">
        <f>IF(Data!F3025="failed",Data!N3025,"")</f>
        <v/>
      </c>
    </row>
    <row r="3429" spans="1:5" x14ac:dyDescent="0.25">
      <c r="A3429" s="16" t="str">
        <f>IF(Data!F2520="successful",Data!A2520,"")</f>
        <v/>
      </c>
      <c r="B3429" s="16" t="str">
        <f>IF(Data!F2520="successful",Data!N2520,"")</f>
        <v/>
      </c>
      <c r="D3429" s="16" t="str">
        <f>IF(Data!F3026="failed",Data!A3026,"")</f>
        <v/>
      </c>
      <c r="E3429" s="16" t="str">
        <f>IF(Data!F3026="failed",Data!N3026,"")</f>
        <v/>
      </c>
    </row>
    <row r="3430" spans="1:5" x14ac:dyDescent="0.25">
      <c r="A3430" s="16" t="str">
        <f>IF(Data!F2521="successful",Data!A2521,"")</f>
        <v/>
      </c>
      <c r="B3430" s="16" t="str">
        <f>IF(Data!F2521="successful",Data!N2521,"")</f>
        <v/>
      </c>
      <c r="D3430" s="16" t="str">
        <f>IF(Data!F3027="failed",Data!A3027,"")</f>
        <v/>
      </c>
      <c r="E3430" s="16" t="str">
        <f>IF(Data!F3027="failed",Data!N3027,"")</f>
        <v/>
      </c>
    </row>
    <row r="3431" spans="1:5" x14ac:dyDescent="0.25">
      <c r="A3431" s="16" t="str">
        <f>IF(Data!F2522="successful",Data!A2522,"")</f>
        <v/>
      </c>
      <c r="B3431" s="16" t="str">
        <f>IF(Data!F2522="successful",Data!N2522,"")</f>
        <v/>
      </c>
      <c r="D3431" s="16" t="str">
        <f>IF(Data!F3028="failed",Data!A3028,"")</f>
        <v/>
      </c>
      <c r="E3431" s="16" t="str">
        <f>IF(Data!F3028="failed",Data!N3028,"")</f>
        <v/>
      </c>
    </row>
    <row r="3432" spans="1:5" x14ac:dyDescent="0.25">
      <c r="A3432" s="16" t="str">
        <f>IF(Data!F2563="successful",Data!A2563,"")</f>
        <v/>
      </c>
      <c r="B3432" s="16" t="str">
        <f>IF(Data!F2563="successful",Data!N2563,"")</f>
        <v/>
      </c>
      <c r="D3432" s="16" t="str">
        <f>IF(Data!F3029="failed",Data!A3029,"")</f>
        <v/>
      </c>
      <c r="E3432" s="16" t="str">
        <f>IF(Data!F3029="failed",Data!N3029,"")</f>
        <v/>
      </c>
    </row>
    <row r="3433" spans="1:5" x14ac:dyDescent="0.25">
      <c r="A3433" s="16" t="str">
        <f>IF(Data!F2564="successful",Data!A2564,"")</f>
        <v/>
      </c>
      <c r="B3433" s="16" t="str">
        <f>IF(Data!F2564="successful",Data!N2564,"")</f>
        <v/>
      </c>
      <c r="D3433" s="16" t="str">
        <f>IF(Data!F3030="failed",Data!A3030,"")</f>
        <v/>
      </c>
      <c r="E3433" s="16" t="str">
        <f>IF(Data!F3030="failed",Data!N3030,"")</f>
        <v/>
      </c>
    </row>
    <row r="3434" spans="1:5" x14ac:dyDescent="0.25">
      <c r="A3434" s="16" t="str">
        <f>IF(Data!F2565="successful",Data!A2565,"")</f>
        <v/>
      </c>
      <c r="B3434" s="16" t="str">
        <f>IF(Data!F2565="successful",Data!N2565,"")</f>
        <v/>
      </c>
      <c r="D3434" s="16" t="str">
        <f>IF(Data!F3031="failed",Data!A3031,"")</f>
        <v/>
      </c>
      <c r="E3434" s="16" t="str">
        <f>IF(Data!F3031="failed",Data!N3031,"")</f>
        <v/>
      </c>
    </row>
    <row r="3435" spans="1:5" x14ac:dyDescent="0.25">
      <c r="A3435" s="16" t="str">
        <f>IF(Data!F2566="successful",Data!A2566,"")</f>
        <v/>
      </c>
      <c r="B3435" s="16" t="str">
        <f>IF(Data!F2566="successful",Data!N2566,"")</f>
        <v/>
      </c>
      <c r="D3435" s="16" t="str">
        <f>IF(Data!F3032="failed",Data!A3032,"")</f>
        <v/>
      </c>
      <c r="E3435" s="16" t="str">
        <f>IF(Data!F3032="failed",Data!N3032,"")</f>
        <v/>
      </c>
    </row>
    <row r="3436" spans="1:5" x14ac:dyDescent="0.25">
      <c r="A3436" s="16" t="str">
        <f>IF(Data!F2567="successful",Data!A2567,"")</f>
        <v/>
      </c>
      <c r="B3436" s="16" t="str">
        <f>IF(Data!F2567="successful",Data!N2567,"")</f>
        <v/>
      </c>
      <c r="D3436" s="16" t="str">
        <f>IF(Data!F3033="failed",Data!A3033,"")</f>
        <v/>
      </c>
      <c r="E3436" s="16" t="str">
        <f>IF(Data!F3033="failed",Data!N3033,"")</f>
        <v/>
      </c>
    </row>
    <row r="3437" spans="1:5" x14ac:dyDescent="0.25">
      <c r="A3437" s="16" t="str">
        <f>IF(Data!F2568="successful",Data!A2568,"")</f>
        <v/>
      </c>
      <c r="B3437" s="16" t="str">
        <f>IF(Data!F2568="successful",Data!N2568,"")</f>
        <v/>
      </c>
      <c r="D3437" s="16" t="str">
        <f>IF(Data!F3034="failed",Data!A3034,"")</f>
        <v/>
      </c>
      <c r="E3437" s="16" t="str">
        <f>IF(Data!F3034="failed",Data!N3034,"")</f>
        <v/>
      </c>
    </row>
    <row r="3438" spans="1:5" x14ac:dyDescent="0.25">
      <c r="A3438" s="16" t="str">
        <f>IF(Data!F2569="successful",Data!A2569,"")</f>
        <v/>
      </c>
      <c r="B3438" s="16" t="str">
        <f>IF(Data!F2569="successful",Data!N2569,"")</f>
        <v/>
      </c>
      <c r="D3438" s="16" t="str">
        <f>IF(Data!F3035="failed",Data!A3035,"")</f>
        <v/>
      </c>
      <c r="E3438" s="16" t="str">
        <f>IF(Data!F3035="failed",Data!N3035,"")</f>
        <v/>
      </c>
    </row>
    <row r="3439" spans="1:5" x14ac:dyDescent="0.25">
      <c r="A3439" s="16" t="str">
        <f>IF(Data!F2570="successful",Data!A2570,"")</f>
        <v/>
      </c>
      <c r="B3439" s="16" t="str">
        <f>IF(Data!F2570="successful",Data!N2570,"")</f>
        <v/>
      </c>
      <c r="D3439" s="16" t="str">
        <f>IF(Data!F3036="failed",Data!A3036,"")</f>
        <v/>
      </c>
      <c r="E3439" s="16" t="str">
        <f>IF(Data!F3036="failed",Data!N3036,"")</f>
        <v/>
      </c>
    </row>
    <row r="3440" spans="1:5" x14ac:dyDescent="0.25">
      <c r="A3440" s="16" t="str">
        <f>IF(Data!F2571="successful",Data!A2571,"")</f>
        <v/>
      </c>
      <c r="B3440" s="16" t="str">
        <f>IF(Data!F2571="successful",Data!N2571,"")</f>
        <v/>
      </c>
      <c r="D3440" s="16" t="str">
        <f>IF(Data!F3037="failed",Data!A3037,"")</f>
        <v/>
      </c>
      <c r="E3440" s="16" t="str">
        <f>IF(Data!F3037="failed",Data!N3037,"")</f>
        <v/>
      </c>
    </row>
    <row r="3441" spans="1:5" x14ac:dyDescent="0.25">
      <c r="A3441" s="16" t="str">
        <f>IF(Data!F2572="successful",Data!A2572,"")</f>
        <v/>
      </c>
      <c r="B3441" s="16" t="str">
        <f>IF(Data!F2572="successful",Data!N2572,"")</f>
        <v/>
      </c>
      <c r="D3441" s="16" t="str">
        <f>IF(Data!F3038="failed",Data!A3038,"")</f>
        <v/>
      </c>
      <c r="E3441" s="16" t="str">
        <f>IF(Data!F3038="failed",Data!N3038,"")</f>
        <v/>
      </c>
    </row>
    <row r="3442" spans="1:5" x14ac:dyDescent="0.25">
      <c r="A3442" s="16" t="str">
        <f>IF(Data!F2573="successful",Data!A2573,"")</f>
        <v/>
      </c>
      <c r="B3442" s="16" t="str">
        <f>IF(Data!F2573="successful",Data!N2573,"")</f>
        <v/>
      </c>
      <c r="D3442" s="16" t="str">
        <f>IF(Data!F3039="failed",Data!A3039,"")</f>
        <v/>
      </c>
      <c r="E3442" s="16" t="str">
        <f>IF(Data!F3039="failed",Data!N3039,"")</f>
        <v/>
      </c>
    </row>
    <row r="3443" spans="1:5" x14ac:dyDescent="0.25">
      <c r="A3443" s="16" t="str">
        <f>IF(Data!F2574="successful",Data!A2574,"")</f>
        <v/>
      </c>
      <c r="B3443" s="16" t="str">
        <f>IF(Data!F2574="successful",Data!N2574,"")</f>
        <v/>
      </c>
      <c r="D3443" s="16" t="str">
        <f>IF(Data!F3040="failed",Data!A3040,"")</f>
        <v/>
      </c>
      <c r="E3443" s="16" t="str">
        <f>IF(Data!F3040="failed",Data!N3040,"")</f>
        <v/>
      </c>
    </row>
    <row r="3444" spans="1:5" x14ac:dyDescent="0.25">
      <c r="A3444" s="16" t="str">
        <f>IF(Data!F2575="successful",Data!A2575,"")</f>
        <v/>
      </c>
      <c r="B3444" s="16" t="str">
        <f>IF(Data!F2575="successful",Data!N2575,"")</f>
        <v/>
      </c>
      <c r="D3444" s="16" t="str">
        <f>IF(Data!F3041="failed",Data!A3041,"")</f>
        <v/>
      </c>
      <c r="E3444" s="16" t="str">
        <f>IF(Data!F3041="failed",Data!N3041,"")</f>
        <v/>
      </c>
    </row>
    <row r="3445" spans="1:5" x14ac:dyDescent="0.25">
      <c r="A3445" s="16" t="str">
        <f>IF(Data!F2576="successful",Data!A2576,"")</f>
        <v/>
      </c>
      <c r="B3445" s="16" t="str">
        <f>IF(Data!F2576="successful",Data!N2576,"")</f>
        <v/>
      </c>
      <c r="D3445" s="16" t="str">
        <f>IF(Data!F3042="failed",Data!A3042,"")</f>
        <v/>
      </c>
      <c r="E3445" s="16" t="str">
        <f>IF(Data!F3042="failed",Data!N3042,"")</f>
        <v/>
      </c>
    </row>
    <row r="3446" spans="1:5" x14ac:dyDescent="0.25">
      <c r="A3446" s="16" t="str">
        <f>IF(Data!F2577="successful",Data!A2577,"")</f>
        <v/>
      </c>
      <c r="B3446" s="16" t="str">
        <f>IF(Data!F2577="successful",Data!N2577,"")</f>
        <v/>
      </c>
      <c r="D3446" s="16" t="str">
        <f>IF(Data!F3043="failed",Data!A3043,"")</f>
        <v/>
      </c>
      <c r="E3446" s="16" t="str">
        <f>IF(Data!F3043="failed",Data!N3043,"")</f>
        <v/>
      </c>
    </row>
    <row r="3447" spans="1:5" x14ac:dyDescent="0.25">
      <c r="A3447" s="16" t="str">
        <f>IF(Data!F2578="successful",Data!A2578,"")</f>
        <v/>
      </c>
      <c r="B3447" s="16" t="str">
        <f>IF(Data!F2578="successful",Data!N2578,"")</f>
        <v/>
      </c>
      <c r="D3447" s="16" t="str">
        <f>IF(Data!F3044="failed",Data!A3044,"")</f>
        <v/>
      </c>
      <c r="E3447" s="16" t="str">
        <f>IF(Data!F3044="failed",Data!N3044,"")</f>
        <v/>
      </c>
    </row>
    <row r="3448" spans="1:5" x14ac:dyDescent="0.25">
      <c r="A3448" s="16" t="str">
        <f>IF(Data!F2579="successful",Data!A2579,"")</f>
        <v/>
      </c>
      <c r="B3448" s="16" t="str">
        <f>IF(Data!F2579="successful",Data!N2579,"")</f>
        <v/>
      </c>
      <c r="D3448" s="16" t="str">
        <f>IF(Data!F3045="failed",Data!A3045,"")</f>
        <v/>
      </c>
      <c r="E3448" s="16" t="str">
        <f>IF(Data!F3045="failed",Data!N3045,"")</f>
        <v/>
      </c>
    </row>
    <row r="3449" spans="1:5" x14ac:dyDescent="0.25">
      <c r="A3449" s="16" t="str">
        <f>IF(Data!F2580="successful",Data!A2580,"")</f>
        <v/>
      </c>
      <c r="B3449" s="16" t="str">
        <f>IF(Data!F2580="successful",Data!N2580,"")</f>
        <v/>
      </c>
      <c r="D3449" s="16" t="str">
        <f>IF(Data!F3046="failed",Data!A3046,"")</f>
        <v/>
      </c>
      <c r="E3449" s="16" t="str">
        <f>IF(Data!F3046="failed",Data!N3046,"")</f>
        <v/>
      </c>
    </row>
    <row r="3450" spans="1:5" x14ac:dyDescent="0.25">
      <c r="A3450" s="16" t="str">
        <f>IF(Data!F2581="successful",Data!A2581,"")</f>
        <v/>
      </c>
      <c r="B3450" s="16" t="str">
        <f>IF(Data!F2581="successful",Data!N2581,"")</f>
        <v/>
      </c>
      <c r="D3450" s="16" t="str">
        <f>IF(Data!F3047="failed",Data!A3047,"")</f>
        <v/>
      </c>
      <c r="E3450" s="16" t="str">
        <f>IF(Data!F3047="failed",Data!N3047,"")</f>
        <v/>
      </c>
    </row>
    <row r="3451" spans="1:5" x14ac:dyDescent="0.25">
      <c r="A3451" s="16" t="str">
        <f>IF(Data!F2582="successful",Data!A2582,"")</f>
        <v/>
      </c>
      <c r="B3451" s="16" t="str">
        <f>IF(Data!F2582="successful",Data!N2582,"")</f>
        <v/>
      </c>
      <c r="D3451" s="16" t="str">
        <f>IF(Data!F3048="failed",Data!A3048,"")</f>
        <v/>
      </c>
      <c r="E3451" s="16" t="str">
        <f>IF(Data!F3048="failed",Data!N3048,"")</f>
        <v/>
      </c>
    </row>
    <row r="3452" spans="1:5" x14ac:dyDescent="0.25">
      <c r="A3452" s="16" t="str">
        <f>IF(Data!F2583="successful",Data!A2583,"")</f>
        <v/>
      </c>
      <c r="B3452" s="16" t="str">
        <f>IF(Data!F2583="successful",Data!N2583,"")</f>
        <v/>
      </c>
      <c r="D3452" s="16" t="str">
        <f>IF(Data!F3049="failed",Data!A3049,"")</f>
        <v/>
      </c>
      <c r="E3452" s="16" t="str">
        <f>IF(Data!F3049="failed",Data!N3049,"")</f>
        <v/>
      </c>
    </row>
    <row r="3453" spans="1:5" x14ac:dyDescent="0.25">
      <c r="A3453" s="16" t="str">
        <f>IF(Data!F2584="successful",Data!A2584,"")</f>
        <v/>
      </c>
      <c r="B3453" s="16" t="str">
        <f>IF(Data!F2584="successful",Data!N2584,"")</f>
        <v/>
      </c>
      <c r="D3453" s="16" t="str">
        <f>IF(Data!F3050="failed",Data!A3050,"")</f>
        <v/>
      </c>
      <c r="E3453" s="16" t="str">
        <f>IF(Data!F3050="failed",Data!N3050,"")</f>
        <v/>
      </c>
    </row>
    <row r="3454" spans="1:5" x14ac:dyDescent="0.25">
      <c r="A3454" s="16" t="str">
        <f>IF(Data!F2585="successful",Data!A2585,"")</f>
        <v/>
      </c>
      <c r="B3454" s="16" t="str">
        <f>IF(Data!F2585="successful",Data!N2585,"")</f>
        <v/>
      </c>
      <c r="D3454" s="16" t="str">
        <f>IF(Data!F3051="failed",Data!A3051,"")</f>
        <v/>
      </c>
      <c r="E3454" s="16" t="str">
        <f>IF(Data!F3051="failed",Data!N3051,"")</f>
        <v/>
      </c>
    </row>
    <row r="3455" spans="1:5" x14ac:dyDescent="0.25">
      <c r="A3455" s="16" t="str">
        <f>IF(Data!F2586="successful",Data!A2586,"")</f>
        <v/>
      </c>
      <c r="B3455" s="16" t="str">
        <f>IF(Data!F2586="successful",Data!N2586,"")</f>
        <v/>
      </c>
      <c r="D3455" s="16" t="str">
        <f>IF(Data!F3052="failed",Data!A3052,"")</f>
        <v/>
      </c>
      <c r="E3455" s="16" t="str">
        <f>IF(Data!F3052="failed",Data!N3052,"")</f>
        <v/>
      </c>
    </row>
    <row r="3456" spans="1:5" x14ac:dyDescent="0.25">
      <c r="A3456" s="16" t="str">
        <f>IF(Data!F2587="successful",Data!A2587,"")</f>
        <v/>
      </c>
      <c r="B3456" s="16" t="str">
        <f>IF(Data!F2587="successful",Data!N2587,"")</f>
        <v/>
      </c>
      <c r="D3456" s="16" t="str">
        <f>IF(Data!F3123="failed",Data!A3123,"")</f>
        <v/>
      </c>
      <c r="E3456" s="16" t="str">
        <f>IF(Data!F3123="failed",Data!N3123,"")</f>
        <v/>
      </c>
    </row>
    <row r="3457" spans="1:5" x14ac:dyDescent="0.25">
      <c r="A3457" s="16" t="str">
        <f>IF(Data!F2588="successful",Data!A2588,"")</f>
        <v/>
      </c>
      <c r="B3457" s="16" t="str">
        <f>IF(Data!F2588="successful",Data!N2588,"")</f>
        <v/>
      </c>
      <c r="D3457" s="16" t="str">
        <f>IF(Data!F3124="failed",Data!A3124,"")</f>
        <v/>
      </c>
      <c r="E3457" s="16" t="str">
        <f>IF(Data!F3124="failed",Data!N3124,"")</f>
        <v/>
      </c>
    </row>
    <row r="3458" spans="1:5" x14ac:dyDescent="0.25">
      <c r="A3458" s="16" t="str">
        <f>IF(Data!F2589="successful",Data!A2589,"")</f>
        <v/>
      </c>
      <c r="B3458" s="16" t="str">
        <f>IF(Data!F2589="successful",Data!N2589,"")</f>
        <v/>
      </c>
      <c r="D3458" s="16" t="str">
        <f>IF(Data!F3125="failed",Data!A3125,"")</f>
        <v/>
      </c>
      <c r="E3458" s="16" t="str">
        <f>IF(Data!F3125="failed",Data!N3125,"")</f>
        <v/>
      </c>
    </row>
    <row r="3459" spans="1:5" x14ac:dyDescent="0.25">
      <c r="A3459" s="16" t="str">
        <f>IF(Data!F2590="successful",Data!A2590,"")</f>
        <v/>
      </c>
      <c r="B3459" s="16" t="str">
        <f>IF(Data!F2590="successful",Data!N2590,"")</f>
        <v/>
      </c>
      <c r="D3459" s="16" t="str">
        <f>IF(Data!F3126="failed",Data!A3126,"")</f>
        <v/>
      </c>
      <c r="E3459" s="16" t="str">
        <f>IF(Data!F3126="failed",Data!N3126,"")</f>
        <v/>
      </c>
    </row>
    <row r="3460" spans="1:5" x14ac:dyDescent="0.25">
      <c r="A3460" s="16" t="str">
        <f>IF(Data!F2591="successful",Data!A2591,"")</f>
        <v/>
      </c>
      <c r="B3460" s="16" t="str">
        <f>IF(Data!F2591="successful",Data!N2591,"")</f>
        <v/>
      </c>
      <c r="D3460" s="16" t="str">
        <f>IF(Data!F3127="failed",Data!A3127,"")</f>
        <v/>
      </c>
      <c r="E3460" s="16" t="str">
        <f>IF(Data!F3127="failed",Data!N3127,"")</f>
        <v/>
      </c>
    </row>
    <row r="3461" spans="1:5" x14ac:dyDescent="0.25">
      <c r="A3461" s="16" t="str">
        <f>IF(Data!F2592="successful",Data!A2592,"")</f>
        <v/>
      </c>
      <c r="B3461" s="16" t="str">
        <f>IF(Data!F2592="successful",Data!N2592,"")</f>
        <v/>
      </c>
      <c r="D3461" s="16" t="str">
        <f>IF(Data!F3128="failed",Data!A3128,"")</f>
        <v/>
      </c>
      <c r="E3461" s="16" t="str">
        <f>IF(Data!F3128="failed",Data!N3128,"")</f>
        <v/>
      </c>
    </row>
    <row r="3462" spans="1:5" x14ac:dyDescent="0.25">
      <c r="A3462" s="16" t="str">
        <f>IF(Data!F2593="successful",Data!A2593,"")</f>
        <v/>
      </c>
      <c r="B3462" s="16" t="str">
        <f>IF(Data!F2593="successful",Data!N2593,"")</f>
        <v/>
      </c>
      <c r="D3462" s="16" t="str">
        <f>IF(Data!F3129="failed",Data!A3129,"")</f>
        <v/>
      </c>
      <c r="E3462" s="16" t="str">
        <f>IF(Data!F3129="failed",Data!N3129,"")</f>
        <v/>
      </c>
    </row>
    <row r="3463" spans="1:5" x14ac:dyDescent="0.25">
      <c r="A3463" s="16" t="str">
        <f>IF(Data!F2594="successful",Data!A2594,"")</f>
        <v/>
      </c>
      <c r="B3463" s="16" t="str">
        <f>IF(Data!F2594="successful",Data!N2594,"")</f>
        <v/>
      </c>
      <c r="D3463" s="16" t="str">
        <f>IF(Data!F3130="failed",Data!A3130,"")</f>
        <v/>
      </c>
      <c r="E3463" s="16" t="str">
        <f>IF(Data!F3130="failed",Data!N3130,"")</f>
        <v/>
      </c>
    </row>
    <row r="3464" spans="1:5" x14ac:dyDescent="0.25">
      <c r="A3464" s="16" t="str">
        <f>IF(Data!F2595="successful",Data!A2595,"")</f>
        <v/>
      </c>
      <c r="B3464" s="16" t="str">
        <f>IF(Data!F2595="successful",Data!N2595,"")</f>
        <v/>
      </c>
      <c r="D3464" s="16" t="str">
        <f>IF(Data!F3131="failed",Data!A3131,"")</f>
        <v/>
      </c>
      <c r="E3464" s="16" t="str">
        <f>IF(Data!F3131="failed",Data!N3131,"")</f>
        <v/>
      </c>
    </row>
    <row r="3465" spans="1:5" x14ac:dyDescent="0.25">
      <c r="A3465" s="16" t="str">
        <f>IF(Data!F2596="successful",Data!A2596,"")</f>
        <v/>
      </c>
      <c r="B3465" s="16" t="str">
        <f>IF(Data!F2596="successful",Data!N2596,"")</f>
        <v/>
      </c>
      <c r="D3465" s="16" t="str">
        <f>IF(Data!F3132="failed",Data!A3132,"")</f>
        <v/>
      </c>
      <c r="E3465" s="16" t="str">
        <f>IF(Data!F3132="failed",Data!N3132,"")</f>
        <v/>
      </c>
    </row>
    <row r="3466" spans="1:5" x14ac:dyDescent="0.25">
      <c r="A3466" s="16" t="str">
        <f>IF(Data!F2597="successful",Data!A2597,"")</f>
        <v/>
      </c>
      <c r="B3466" s="16" t="str">
        <f>IF(Data!F2597="successful",Data!N2597,"")</f>
        <v/>
      </c>
      <c r="D3466" s="16" t="str">
        <f>IF(Data!F3133="failed",Data!A3133,"")</f>
        <v/>
      </c>
      <c r="E3466" s="16" t="str">
        <f>IF(Data!F3133="failed",Data!N3133,"")</f>
        <v/>
      </c>
    </row>
    <row r="3467" spans="1:5" x14ac:dyDescent="0.25">
      <c r="A3467" s="16" t="str">
        <f>IF(Data!F2598="successful",Data!A2598,"")</f>
        <v/>
      </c>
      <c r="B3467" s="16" t="str">
        <f>IF(Data!F2598="successful",Data!N2598,"")</f>
        <v/>
      </c>
      <c r="D3467" s="16" t="str">
        <f>IF(Data!F3134="failed",Data!A3134,"")</f>
        <v/>
      </c>
      <c r="E3467" s="16" t="str">
        <f>IF(Data!F3134="failed",Data!N3134,"")</f>
        <v/>
      </c>
    </row>
    <row r="3468" spans="1:5" x14ac:dyDescent="0.25">
      <c r="A3468" s="16" t="str">
        <f>IF(Data!F2599="successful",Data!A2599,"")</f>
        <v/>
      </c>
      <c r="B3468" s="16" t="str">
        <f>IF(Data!F2599="successful",Data!N2599,"")</f>
        <v/>
      </c>
      <c r="D3468" s="16" t="str">
        <f>IF(Data!F3135="failed",Data!A3135,"")</f>
        <v/>
      </c>
      <c r="E3468" s="16" t="str">
        <f>IF(Data!F3135="failed",Data!N3135,"")</f>
        <v/>
      </c>
    </row>
    <row r="3469" spans="1:5" x14ac:dyDescent="0.25">
      <c r="A3469" s="16" t="str">
        <f>IF(Data!F2600="successful",Data!A2600,"")</f>
        <v/>
      </c>
      <c r="B3469" s="16" t="str">
        <f>IF(Data!F2600="successful",Data!N2600,"")</f>
        <v/>
      </c>
      <c r="D3469" s="16" t="str">
        <f>IF(Data!F3136="failed",Data!A3136,"")</f>
        <v/>
      </c>
      <c r="E3469" s="16" t="str">
        <f>IF(Data!F3136="failed",Data!N3136,"")</f>
        <v/>
      </c>
    </row>
    <row r="3470" spans="1:5" x14ac:dyDescent="0.25">
      <c r="A3470" s="16" t="str">
        <f>IF(Data!F2601="successful",Data!A2601,"")</f>
        <v/>
      </c>
      <c r="B3470" s="16" t="str">
        <f>IF(Data!F2601="successful",Data!N2601,"")</f>
        <v/>
      </c>
      <c r="D3470" s="16" t="str">
        <f>IF(Data!F3137="failed",Data!A3137,"")</f>
        <v/>
      </c>
      <c r="E3470" s="16" t="str">
        <f>IF(Data!F3137="failed",Data!N3137,"")</f>
        <v/>
      </c>
    </row>
    <row r="3471" spans="1:5" x14ac:dyDescent="0.25">
      <c r="A3471" s="16" t="str">
        <f>IF(Data!F2602="successful",Data!A2602,"")</f>
        <v/>
      </c>
      <c r="B3471" s="16" t="str">
        <f>IF(Data!F2602="successful",Data!N2602,"")</f>
        <v/>
      </c>
      <c r="D3471" s="16" t="str">
        <f>IF(Data!F3138="failed",Data!A3138,"")</f>
        <v/>
      </c>
      <c r="E3471" s="16" t="str">
        <f>IF(Data!F3138="failed",Data!N3138,"")</f>
        <v/>
      </c>
    </row>
    <row r="3472" spans="1:5" x14ac:dyDescent="0.25">
      <c r="A3472" s="16" t="str">
        <f>IF(Data!F2643="successful",Data!A2643,"")</f>
        <v/>
      </c>
      <c r="B3472" s="16" t="str">
        <f>IF(Data!F2643="successful",Data!N2643,"")</f>
        <v/>
      </c>
      <c r="D3472" s="16" t="str">
        <f>IF(Data!F3139="failed",Data!A3139,"")</f>
        <v/>
      </c>
      <c r="E3472" s="16" t="str">
        <f>IF(Data!F3139="failed",Data!N3139,"")</f>
        <v/>
      </c>
    </row>
    <row r="3473" spans="1:5" x14ac:dyDescent="0.25">
      <c r="A3473" s="16" t="str">
        <f>IF(Data!F2644="successful",Data!A2644,"")</f>
        <v/>
      </c>
      <c r="B3473" s="16" t="str">
        <f>IF(Data!F2644="successful",Data!N2644,"")</f>
        <v/>
      </c>
      <c r="D3473" s="16" t="str">
        <f>IF(Data!F3140="failed",Data!A3140,"")</f>
        <v/>
      </c>
      <c r="E3473" s="16" t="str">
        <f>IF(Data!F3140="failed",Data!N3140,"")</f>
        <v/>
      </c>
    </row>
    <row r="3474" spans="1:5" x14ac:dyDescent="0.25">
      <c r="A3474" s="16" t="str">
        <f>IF(Data!F2645="successful",Data!A2645,"")</f>
        <v/>
      </c>
      <c r="B3474" s="16" t="str">
        <f>IF(Data!F2645="successful",Data!N2645,"")</f>
        <v/>
      </c>
      <c r="D3474" s="16" t="str">
        <f>IF(Data!F3141="failed",Data!A3141,"")</f>
        <v/>
      </c>
      <c r="E3474" s="16" t="str">
        <f>IF(Data!F3141="failed",Data!N3141,"")</f>
        <v/>
      </c>
    </row>
    <row r="3475" spans="1:5" x14ac:dyDescent="0.25">
      <c r="A3475" s="16" t="str">
        <f>IF(Data!F2646="successful",Data!A2646,"")</f>
        <v/>
      </c>
      <c r="B3475" s="16" t="str">
        <f>IF(Data!F2646="successful",Data!N2646,"")</f>
        <v/>
      </c>
      <c r="D3475" s="16" t="str">
        <f>IF(Data!F3142="failed",Data!A3142,"")</f>
        <v/>
      </c>
      <c r="E3475" s="16" t="str">
        <f>IF(Data!F3142="failed",Data!N3142,"")</f>
        <v/>
      </c>
    </row>
    <row r="3476" spans="1:5" x14ac:dyDescent="0.25">
      <c r="A3476" s="16" t="str">
        <f>IF(Data!F2647="successful",Data!A2647,"")</f>
        <v/>
      </c>
      <c r="B3476" s="16" t="str">
        <f>IF(Data!F2647="successful",Data!N2647,"")</f>
        <v/>
      </c>
      <c r="D3476" s="16" t="str">
        <f>IF(Data!F3143="failed",Data!A3143,"")</f>
        <v/>
      </c>
      <c r="E3476" s="16" t="str">
        <f>IF(Data!F3143="failed",Data!N3143,"")</f>
        <v/>
      </c>
    </row>
    <row r="3477" spans="1:5" x14ac:dyDescent="0.25">
      <c r="A3477" s="16" t="str">
        <f>IF(Data!F2648="successful",Data!A2648,"")</f>
        <v/>
      </c>
      <c r="B3477" s="16" t="str">
        <f>IF(Data!F2648="successful",Data!N2648,"")</f>
        <v/>
      </c>
      <c r="D3477" s="16" t="str">
        <f>IF(Data!F3144="failed",Data!A3144,"")</f>
        <v/>
      </c>
      <c r="E3477" s="16" t="str">
        <f>IF(Data!F3144="failed",Data!N3144,"")</f>
        <v/>
      </c>
    </row>
    <row r="3478" spans="1:5" x14ac:dyDescent="0.25">
      <c r="A3478" s="16" t="str">
        <f>IF(Data!F2649="successful",Data!A2649,"")</f>
        <v/>
      </c>
      <c r="B3478" s="16" t="str">
        <f>IF(Data!F2649="successful",Data!N2649,"")</f>
        <v/>
      </c>
      <c r="D3478" s="16" t="str">
        <f>IF(Data!F3145="failed",Data!A3145,"")</f>
        <v/>
      </c>
      <c r="E3478" s="16" t="str">
        <f>IF(Data!F3145="failed",Data!N3145,"")</f>
        <v/>
      </c>
    </row>
    <row r="3479" spans="1:5" x14ac:dyDescent="0.25">
      <c r="A3479" s="16" t="str">
        <f>IF(Data!F2650="successful",Data!A2650,"")</f>
        <v/>
      </c>
      <c r="B3479" s="16" t="str">
        <f>IF(Data!F2650="successful",Data!N2650,"")</f>
        <v/>
      </c>
      <c r="D3479" s="16" t="str">
        <f>IF(Data!F3146="failed",Data!A3146,"")</f>
        <v/>
      </c>
      <c r="E3479" s="16" t="str">
        <f>IF(Data!F3146="failed",Data!N3146,"")</f>
        <v/>
      </c>
    </row>
    <row r="3480" spans="1:5" x14ac:dyDescent="0.25">
      <c r="A3480" s="16" t="str">
        <f>IF(Data!F2651="successful",Data!A2651,"")</f>
        <v/>
      </c>
      <c r="B3480" s="16" t="str">
        <f>IF(Data!F2651="successful",Data!N2651,"")</f>
        <v/>
      </c>
      <c r="D3480" s="16" t="str">
        <f>IF(Data!F3147="failed",Data!A3147,"")</f>
        <v/>
      </c>
      <c r="E3480" s="16" t="str">
        <f>IF(Data!F3147="failed",Data!N3147,"")</f>
        <v/>
      </c>
    </row>
    <row r="3481" spans="1:5" x14ac:dyDescent="0.25">
      <c r="A3481" s="16" t="str">
        <f>IF(Data!F2652="successful",Data!A2652,"")</f>
        <v/>
      </c>
      <c r="B3481" s="16" t="str">
        <f>IF(Data!F2652="successful",Data!N2652,"")</f>
        <v/>
      </c>
      <c r="D3481" s="16" t="str">
        <f>IF(Data!F3148="failed",Data!A3148,"")</f>
        <v/>
      </c>
      <c r="E3481" s="16" t="str">
        <f>IF(Data!F3148="failed",Data!N3148,"")</f>
        <v/>
      </c>
    </row>
    <row r="3482" spans="1:5" x14ac:dyDescent="0.25">
      <c r="A3482" s="16" t="str">
        <f>IF(Data!F2653="successful",Data!A2653,"")</f>
        <v/>
      </c>
      <c r="B3482" s="16" t="str">
        <f>IF(Data!F2653="successful",Data!N2653,"")</f>
        <v/>
      </c>
      <c r="D3482" s="16" t="str">
        <f>IF(Data!F3149="failed",Data!A3149,"")</f>
        <v/>
      </c>
      <c r="E3482" s="16" t="str">
        <f>IF(Data!F3149="failed",Data!N3149,"")</f>
        <v/>
      </c>
    </row>
    <row r="3483" spans="1:5" x14ac:dyDescent="0.25">
      <c r="A3483" s="16" t="str">
        <f>IF(Data!F2654="successful",Data!A2654,"")</f>
        <v/>
      </c>
      <c r="B3483" s="16" t="str">
        <f>IF(Data!F2654="successful",Data!N2654,"")</f>
        <v/>
      </c>
      <c r="D3483" s="16" t="str">
        <f>IF(Data!F3150="failed",Data!A3150,"")</f>
        <v/>
      </c>
      <c r="E3483" s="16" t="str">
        <f>IF(Data!F3150="failed",Data!N3150,"")</f>
        <v/>
      </c>
    </row>
    <row r="3484" spans="1:5" x14ac:dyDescent="0.25">
      <c r="A3484" s="16" t="str">
        <f>IF(Data!F2655="successful",Data!A2655,"")</f>
        <v/>
      </c>
      <c r="B3484" s="16" t="str">
        <f>IF(Data!F2655="successful",Data!N2655,"")</f>
        <v/>
      </c>
      <c r="D3484" s="16" t="str">
        <f>IF(Data!F3151="failed",Data!A3151,"")</f>
        <v/>
      </c>
      <c r="E3484" s="16" t="str">
        <f>IF(Data!F3151="failed",Data!N3151,"")</f>
        <v/>
      </c>
    </row>
    <row r="3485" spans="1:5" x14ac:dyDescent="0.25">
      <c r="A3485" s="16" t="str">
        <f>IF(Data!F2656="successful",Data!A2656,"")</f>
        <v/>
      </c>
      <c r="B3485" s="16" t="str">
        <f>IF(Data!F2656="successful",Data!N2656,"")</f>
        <v/>
      </c>
      <c r="D3485" s="16" t="str">
        <f>IF(Data!F3152="failed",Data!A3152,"")</f>
        <v/>
      </c>
      <c r="E3485" s="16" t="str">
        <f>IF(Data!F3152="failed",Data!N3152,"")</f>
        <v/>
      </c>
    </row>
    <row r="3486" spans="1:5" x14ac:dyDescent="0.25">
      <c r="A3486" s="16" t="str">
        <f>IF(Data!F2657="successful",Data!A2657,"")</f>
        <v/>
      </c>
      <c r="B3486" s="16" t="str">
        <f>IF(Data!F2657="successful",Data!N2657,"")</f>
        <v/>
      </c>
      <c r="D3486" s="16" t="str">
        <f>IF(Data!F3153="failed",Data!A3153,"")</f>
        <v/>
      </c>
      <c r="E3486" s="16" t="str">
        <f>IF(Data!F3153="failed",Data!N3153,"")</f>
        <v/>
      </c>
    </row>
    <row r="3487" spans="1:5" x14ac:dyDescent="0.25">
      <c r="A3487" s="16" t="str">
        <f>IF(Data!F2658="successful",Data!A2658,"")</f>
        <v/>
      </c>
      <c r="B3487" s="16" t="str">
        <f>IF(Data!F2658="successful",Data!N2658,"")</f>
        <v/>
      </c>
      <c r="D3487" s="16" t="str">
        <f>IF(Data!F3154="failed",Data!A3154,"")</f>
        <v/>
      </c>
      <c r="E3487" s="16" t="str">
        <f>IF(Data!F3154="failed",Data!N3154,"")</f>
        <v/>
      </c>
    </row>
    <row r="3488" spans="1:5" x14ac:dyDescent="0.25">
      <c r="A3488" s="16" t="str">
        <f>IF(Data!F2659="successful",Data!A2659,"")</f>
        <v/>
      </c>
      <c r="B3488" s="16" t="str">
        <f>IF(Data!F2659="successful",Data!N2659,"")</f>
        <v/>
      </c>
      <c r="D3488" s="16" t="str">
        <f>IF(Data!F3155="failed",Data!A3155,"")</f>
        <v/>
      </c>
      <c r="E3488" s="16" t="str">
        <f>IF(Data!F3155="failed",Data!N3155,"")</f>
        <v/>
      </c>
    </row>
    <row r="3489" spans="1:5" x14ac:dyDescent="0.25">
      <c r="A3489" s="16" t="str">
        <f>IF(Data!F2660="successful",Data!A2660,"")</f>
        <v/>
      </c>
      <c r="B3489" s="16" t="str">
        <f>IF(Data!F2660="successful",Data!N2660,"")</f>
        <v/>
      </c>
      <c r="D3489" s="16" t="str">
        <f>IF(Data!F3156="failed",Data!A3156,"")</f>
        <v/>
      </c>
      <c r="E3489" s="16" t="str">
        <f>IF(Data!F3156="failed",Data!N3156,"")</f>
        <v/>
      </c>
    </row>
    <row r="3490" spans="1:5" x14ac:dyDescent="0.25">
      <c r="A3490" s="16" t="str">
        <f>IF(Data!F2661="successful",Data!A2661,"")</f>
        <v/>
      </c>
      <c r="B3490" s="16" t="str">
        <f>IF(Data!F2661="successful",Data!N2661,"")</f>
        <v/>
      </c>
      <c r="D3490" s="16" t="str">
        <f>IF(Data!F3157="failed",Data!A3157,"")</f>
        <v/>
      </c>
      <c r="E3490" s="16" t="str">
        <f>IF(Data!F3157="failed",Data!N3157,"")</f>
        <v/>
      </c>
    </row>
    <row r="3491" spans="1:5" x14ac:dyDescent="0.25">
      <c r="A3491" s="16" t="str">
        <f>IF(Data!F2662="successful",Data!A2662,"")</f>
        <v/>
      </c>
      <c r="B3491" s="16" t="str">
        <f>IF(Data!F2662="successful",Data!N2662,"")</f>
        <v/>
      </c>
      <c r="D3491" s="16" t="str">
        <f>IF(Data!F3158="failed",Data!A3158,"")</f>
        <v/>
      </c>
      <c r="E3491" s="16" t="str">
        <f>IF(Data!F3158="failed",Data!N3158,"")</f>
        <v/>
      </c>
    </row>
    <row r="3492" spans="1:5" x14ac:dyDescent="0.25">
      <c r="A3492" s="16" t="str">
        <f>IF(Data!F2672="successful",Data!A2672,"")</f>
        <v/>
      </c>
      <c r="B3492" s="16" t="str">
        <f>IF(Data!F2672="successful",Data!N2672,"")</f>
        <v/>
      </c>
      <c r="D3492" s="16" t="str">
        <f>IF(Data!F3159="failed",Data!A3159,"")</f>
        <v/>
      </c>
      <c r="E3492" s="16" t="str">
        <f>IF(Data!F3159="failed",Data!N3159,"")</f>
        <v/>
      </c>
    </row>
    <row r="3493" spans="1:5" x14ac:dyDescent="0.25">
      <c r="A3493" s="16" t="str">
        <f>IF(Data!F2673="successful",Data!A2673,"")</f>
        <v/>
      </c>
      <c r="B3493" s="16" t="str">
        <f>IF(Data!F2673="successful",Data!N2673,"")</f>
        <v/>
      </c>
      <c r="D3493" s="16" t="str">
        <f>IF(Data!F3160="failed",Data!A3160,"")</f>
        <v/>
      </c>
      <c r="E3493" s="16" t="str">
        <f>IF(Data!F3160="failed",Data!N3160,"")</f>
        <v/>
      </c>
    </row>
    <row r="3494" spans="1:5" x14ac:dyDescent="0.25">
      <c r="A3494" s="16" t="str">
        <f>IF(Data!F2674="successful",Data!A2674,"")</f>
        <v/>
      </c>
      <c r="B3494" s="16" t="str">
        <f>IF(Data!F2674="successful",Data!N2674,"")</f>
        <v/>
      </c>
      <c r="D3494" s="16" t="str">
        <f>IF(Data!F3161="failed",Data!A3161,"")</f>
        <v/>
      </c>
      <c r="E3494" s="16" t="str">
        <f>IF(Data!F3161="failed",Data!N3161,"")</f>
        <v/>
      </c>
    </row>
    <row r="3495" spans="1:5" x14ac:dyDescent="0.25">
      <c r="A3495" s="16" t="str">
        <f>IF(Data!F2675="successful",Data!A2675,"")</f>
        <v/>
      </c>
      <c r="B3495" s="16" t="str">
        <f>IF(Data!F2675="successful",Data!N2675,"")</f>
        <v/>
      </c>
      <c r="D3495" s="16" t="str">
        <f>IF(Data!F3162="failed",Data!A3162,"")</f>
        <v/>
      </c>
      <c r="E3495" s="16" t="str">
        <f>IF(Data!F3162="failed",Data!N3162,"")</f>
        <v/>
      </c>
    </row>
    <row r="3496" spans="1:5" x14ac:dyDescent="0.25">
      <c r="A3496" s="16" t="str">
        <f>IF(Data!F2676="successful",Data!A2676,"")</f>
        <v/>
      </c>
      <c r="B3496" s="16" t="str">
        <f>IF(Data!F2676="successful",Data!N2676,"")</f>
        <v/>
      </c>
      <c r="D3496" s="16" t="str">
        <f>IF(Data!F3163="failed",Data!A3163,"")</f>
        <v/>
      </c>
      <c r="E3496" s="16" t="str">
        <f>IF(Data!F3163="failed",Data!N3163,"")</f>
        <v/>
      </c>
    </row>
    <row r="3497" spans="1:5" x14ac:dyDescent="0.25">
      <c r="A3497" s="16" t="str">
        <f>IF(Data!F2677="successful",Data!A2677,"")</f>
        <v/>
      </c>
      <c r="B3497" s="16" t="str">
        <f>IF(Data!F2677="successful",Data!N2677,"")</f>
        <v/>
      </c>
      <c r="D3497" s="16" t="str">
        <f>IF(Data!F3164="failed",Data!A3164,"")</f>
        <v/>
      </c>
      <c r="E3497" s="16" t="str">
        <f>IF(Data!F3164="failed",Data!N3164,"")</f>
        <v/>
      </c>
    </row>
    <row r="3498" spans="1:5" x14ac:dyDescent="0.25">
      <c r="A3498" s="16" t="str">
        <f>IF(Data!F2678="successful",Data!A2678,"")</f>
        <v/>
      </c>
      <c r="B3498" s="16" t="str">
        <f>IF(Data!F2678="successful",Data!N2678,"")</f>
        <v/>
      </c>
      <c r="D3498" s="16" t="str">
        <f>IF(Data!F3165="failed",Data!A3165,"")</f>
        <v/>
      </c>
      <c r="E3498" s="16" t="str">
        <f>IF(Data!F3165="failed",Data!N3165,"")</f>
        <v/>
      </c>
    </row>
    <row r="3499" spans="1:5" x14ac:dyDescent="0.25">
      <c r="A3499" s="16" t="str">
        <f>IF(Data!F2679="successful",Data!A2679,"")</f>
        <v/>
      </c>
      <c r="B3499" s="16" t="str">
        <f>IF(Data!F2679="successful",Data!N2679,"")</f>
        <v/>
      </c>
      <c r="D3499" s="16" t="str">
        <f>IF(Data!F3166="failed",Data!A3166,"")</f>
        <v/>
      </c>
      <c r="E3499" s="16" t="str">
        <f>IF(Data!F3166="failed",Data!N3166,"")</f>
        <v/>
      </c>
    </row>
    <row r="3500" spans="1:5" x14ac:dyDescent="0.25">
      <c r="A3500" s="16" t="str">
        <f>IF(Data!F2680="successful",Data!A2680,"")</f>
        <v/>
      </c>
      <c r="B3500" s="16" t="str">
        <f>IF(Data!F2680="successful",Data!N2680,"")</f>
        <v/>
      </c>
      <c r="D3500" s="16" t="str">
        <f>IF(Data!F3167="failed",Data!A3167,"")</f>
        <v/>
      </c>
      <c r="E3500" s="16" t="str">
        <f>IF(Data!F3167="failed",Data!N3167,"")</f>
        <v/>
      </c>
    </row>
    <row r="3501" spans="1:5" x14ac:dyDescent="0.25">
      <c r="A3501" s="16" t="str">
        <f>IF(Data!F2681="successful",Data!A2681,"")</f>
        <v/>
      </c>
      <c r="B3501" s="16" t="str">
        <f>IF(Data!F2681="successful",Data!N2681,"")</f>
        <v/>
      </c>
      <c r="D3501" s="16" t="str">
        <f>IF(Data!F3168="failed",Data!A3168,"")</f>
        <v/>
      </c>
      <c r="E3501" s="16" t="str">
        <f>IF(Data!F3168="failed",Data!N3168,"")</f>
        <v/>
      </c>
    </row>
    <row r="3502" spans="1:5" x14ac:dyDescent="0.25">
      <c r="A3502" s="16" t="str">
        <f>IF(Data!F2682="successful",Data!A2682,"")</f>
        <v/>
      </c>
      <c r="B3502" s="16" t="str">
        <f>IF(Data!F2682="successful",Data!N2682,"")</f>
        <v/>
      </c>
      <c r="D3502" s="16" t="str">
        <f>IF(Data!F3169="failed",Data!A3169,"")</f>
        <v/>
      </c>
      <c r="E3502" s="16" t="str">
        <f>IF(Data!F3169="failed",Data!N3169,"")</f>
        <v/>
      </c>
    </row>
    <row r="3503" spans="1:5" x14ac:dyDescent="0.25">
      <c r="A3503" s="16" t="str">
        <f>IF(Data!F2683="successful",Data!A2683,"")</f>
        <v/>
      </c>
      <c r="B3503" s="16" t="str">
        <f>IF(Data!F2683="successful",Data!N2683,"")</f>
        <v/>
      </c>
      <c r="D3503" s="16" t="str">
        <f>IF(Data!F3170="failed",Data!A3170,"")</f>
        <v/>
      </c>
      <c r="E3503" s="16" t="str">
        <f>IF(Data!F3170="failed",Data!N3170,"")</f>
        <v/>
      </c>
    </row>
    <row r="3504" spans="1:5" x14ac:dyDescent="0.25">
      <c r="A3504" s="16" t="str">
        <f>IF(Data!F2684="successful",Data!A2684,"")</f>
        <v/>
      </c>
      <c r="B3504" s="16" t="str">
        <f>IF(Data!F2684="successful",Data!N2684,"")</f>
        <v/>
      </c>
      <c r="D3504" s="16" t="str">
        <f>IF(Data!F3171="failed",Data!A3171,"")</f>
        <v/>
      </c>
      <c r="E3504" s="16" t="str">
        <f>IF(Data!F3171="failed",Data!N3171,"")</f>
        <v/>
      </c>
    </row>
    <row r="3505" spans="1:5" x14ac:dyDescent="0.25">
      <c r="A3505" s="16" t="str">
        <f>IF(Data!F2685="successful",Data!A2685,"")</f>
        <v/>
      </c>
      <c r="B3505" s="16" t="str">
        <f>IF(Data!F2685="successful",Data!N2685,"")</f>
        <v/>
      </c>
      <c r="D3505" s="16" t="str">
        <f>IF(Data!F3172="failed",Data!A3172,"")</f>
        <v/>
      </c>
      <c r="E3505" s="16" t="str">
        <f>IF(Data!F3172="failed",Data!N3172,"")</f>
        <v/>
      </c>
    </row>
    <row r="3506" spans="1:5" x14ac:dyDescent="0.25">
      <c r="A3506" s="16" t="str">
        <f>IF(Data!F2686="successful",Data!A2686,"")</f>
        <v/>
      </c>
      <c r="B3506" s="16" t="str">
        <f>IF(Data!F2686="successful",Data!N2686,"")</f>
        <v/>
      </c>
      <c r="D3506" s="16" t="str">
        <f>IF(Data!F3173="failed",Data!A3173,"")</f>
        <v/>
      </c>
      <c r="E3506" s="16" t="str">
        <f>IF(Data!F3173="failed",Data!N3173,"")</f>
        <v/>
      </c>
    </row>
    <row r="3507" spans="1:5" x14ac:dyDescent="0.25">
      <c r="A3507" s="16" t="str">
        <f>IF(Data!F2687="successful",Data!A2687,"")</f>
        <v/>
      </c>
      <c r="B3507" s="16" t="str">
        <f>IF(Data!F2687="successful",Data!N2687,"")</f>
        <v/>
      </c>
      <c r="D3507" s="16" t="str">
        <f>IF(Data!F3174="failed",Data!A3174,"")</f>
        <v/>
      </c>
      <c r="E3507" s="16" t="str">
        <f>IF(Data!F3174="failed",Data!N3174,"")</f>
        <v/>
      </c>
    </row>
    <row r="3508" spans="1:5" x14ac:dyDescent="0.25">
      <c r="A3508" s="16" t="str">
        <f>IF(Data!F2688="successful",Data!A2688,"")</f>
        <v/>
      </c>
      <c r="B3508" s="16" t="str">
        <f>IF(Data!F2688="successful",Data!N2688,"")</f>
        <v/>
      </c>
      <c r="D3508" s="16" t="str">
        <f>IF(Data!F3175="failed",Data!A3175,"")</f>
        <v/>
      </c>
      <c r="E3508" s="16" t="str">
        <f>IF(Data!F3175="failed",Data!N3175,"")</f>
        <v/>
      </c>
    </row>
    <row r="3509" spans="1:5" x14ac:dyDescent="0.25">
      <c r="A3509" s="16" t="str">
        <f>IF(Data!F2689="successful",Data!A2689,"")</f>
        <v/>
      </c>
      <c r="B3509" s="16" t="str">
        <f>IF(Data!F2689="successful",Data!N2689,"")</f>
        <v/>
      </c>
      <c r="D3509" s="16" t="str">
        <f>IF(Data!F3176="failed",Data!A3176,"")</f>
        <v/>
      </c>
      <c r="E3509" s="16" t="str">
        <f>IF(Data!F3176="failed",Data!N3176,"")</f>
        <v/>
      </c>
    </row>
    <row r="3510" spans="1:5" x14ac:dyDescent="0.25">
      <c r="A3510" s="16" t="str">
        <f>IF(Data!F2690="successful",Data!A2690,"")</f>
        <v/>
      </c>
      <c r="B3510" s="16" t="str">
        <f>IF(Data!F2690="successful",Data!N2690,"")</f>
        <v/>
      </c>
      <c r="D3510" s="16" t="str">
        <f>IF(Data!F3177="failed",Data!A3177,"")</f>
        <v/>
      </c>
      <c r="E3510" s="16" t="str">
        <f>IF(Data!F3177="failed",Data!N3177,"")</f>
        <v/>
      </c>
    </row>
    <row r="3511" spans="1:5" x14ac:dyDescent="0.25">
      <c r="A3511" s="16" t="str">
        <f>IF(Data!F2691="successful",Data!A2691,"")</f>
        <v/>
      </c>
      <c r="B3511" s="16" t="str">
        <f>IF(Data!F2691="successful",Data!N2691,"")</f>
        <v/>
      </c>
      <c r="D3511" s="16" t="str">
        <f>IF(Data!F3178="failed",Data!A3178,"")</f>
        <v/>
      </c>
      <c r="E3511" s="16" t="str">
        <f>IF(Data!F3178="failed",Data!N3178,"")</f>
        <v/>
      </c>
    </row>
    <row r="3512" spans="1:5" x14ac:dyDescent="0.25">
      <c r="A3512" s="16" t="str">
        <f>IF(Data!F2692="successful",Data!A2692,"")</f>
        <v/>
      </c>
      <c r="B3512" s="16" t="str">
        <f>IF(Data!F2692="successful",Data!N2692,"")</f>
        <v/>
      </c>
      <c r="D3512" s="16" t="str">
        <f>IF(Data!F3179="failed",Data!A3179,"")</f>
        <v/>
      </c>
      <c r="E3512" s="16" t="str">
        <f>IF(Data!F3179="failed",Data!N3179,"")</f>
        <v/>
      </c>
    </row>
    <row r="3513" spans="1:5" x14ac:dyDescent="0.25">
      <c r="A3513" s="16" t="str">
        <f>IF(Data!F2693="successful",Data!A2693,"")</f>
        <v/>
      </c>
      <c r="B3513" s="16" t="str">
        <f>IF(Data!F2693="successful",Data!N2693,"")</f>
        <v/>
      </c>
      <c r="D3513" s="16" t="str">
        <f>IF(Data!F3180="failed",Data!A3180,"")</f>
        <v/>
      </c>
      <c r="E3513" s="16" t="str">
        <f>IF(Data!F3180="failed",Data!N3180,"")</f>
        <v/>
      </c>
    </row>
    <row r="3514" spans="1:5" x14ac:dyDescent="0.25">
      <c r="A3514" s="16" t="str">
        <f>IF(Data!F2694="successful",Data!A2694,"")</f>
        <v/>
      </c>
      <c r="B3514" s="16" t="str">
        <f>IF(Data!F2694="successful",Data!N2694,"")</f>
        <v/>
      </c>
      <c r="D3514" s="16" t="str">
        <f>IF(Data!F3181="failed",Data!A3181,"")</f>
        <v/>
      </c>
      <c r="E3514" s="16" t="str">
        <f>IF(Data!F3181="failed",Data!N3181,"")</f>
        <v/>
      </c>
    </row>
    <row r="3515" spans="1:5" x14ac:dyDescent="0.25">
      <c r="A3515" s="16" t="str">
        <f>IF(Data!F2695="successful",Data!A2695,"")</f>
        <v/>
      </c>
      <c r="B3515" s="16" t="str">
        <f>IF(Data!F2695="successful",Data!N2695,"")</f>
        <v/>
      </c>
      <c r="D3515" s="16" t="str">
        <f>IF(Data!F3182="failed",Data!A3182,"")</f>
        <v/>
      </c>
      <c r="E3515" s="16" t="str">
        <f>IF(Data!F3182="failed",Data!N3182,"")</f>
        <v/>
      </c>
    </row>
    <row r="3516" spans="1:5" x14ac:dyDescent="0.25">
      <c r="A3516" s="16" t="str">
        <f>IF(Data!F2696="successful",Data!A2696,"")</f>
        <v/>
      </c>
      <c r="B3516" s="16" t="str">
        <f>IF(Data!F2696="successful",Data!N2696,"")</f>
        <v/>
      </c>
      <c r="D3516" s="16" t="str">
        <f>IF(Data!F3183="failed",Data!A3183,"")</f>
        <v/>
      </c>
      <c r="E3516" s="16" t="str">
        <f>IF(Data!F3183="failed",Data!N3183,"")</f>
        <v/>
      </c>
    </row>
    <row r="3517" spans="1:5" x14ac:dyDescent="0.25">
      <c r="A3517" s="16" t="str">
        <f>IF(Data!F2697="successful",Data!A2697,"")</f>
        <v/>
      </c>
      <c r="B3517" s="16" t="str">
        <f>IF(Data!F2697="successful",Data!N2697,"")</f>
        <v/>
      </c>
      <c r="D3517" s="16" t="str">
        <f>IF(Data!F3184="failed",Data!A3184,"")</f>
        <v/>
      </c>
      <c r="E3517" s="16" t="str">
        <f>IF(Data!F3184="failed",Data!N3184,"")</f>
        <v/>
      </c>
    </row>
    <row r="3518" spans="1:5" x14ac:dyDescent="0.25">
      <c r="A3518" s="16" t="str">
        <f>IF(Data!F2698="successful",Data!A2698,"")</f>
        <v/>
      </c>
      <c r="B3518" s="16" t="str">
        <f>IF(Data!F2698="successful",Data!N2698,"")</f>
        <v/>
      </c>
      <c r="D3518" s="16" t="str">
        <f>IF(Data!F3185="failed",Data!A3185,"")</f>
        <v/>
      </c>
      <c r="E3518" s="16" t="str">
        <f>IF(Data!F3185="failed",Data!N3185,"")</f>
        <v/>
      </c>
    </row>
    <row r="3519" spans="1:5" x14ac:dyDescent="0.25">
      <c r="A3519" s="16" t="str">
        <f>IF(Data!F2699="successful",Data!A2699,"")</f>
        <v/>
      </c>
      <c r="B3519" s="16" t="str">
        <f>IF(Data!F2699="successful",Data!N2699,"")</f>
        <v/>
      </c>
      <c r="D3519" s="16" t="str">
        <f>IF(Data!F3186="failed",Data!A3186,"")</f>
        <v/>
      </c>
      <c r="E3519" s="16" t="str">
        <f>IF(Data!F3186="failed",Data!N3186,"")</f>
        <v/>
      </c>
    </row>
    <row r="3520" spans="1:5" x14ac:dyDescent="0.25">
      <c r="A3520" s="16" t="str">
        <f>IF(Data!F2700="successful",Data!A2700,"")</f>
        <v/>
      </c>
      <c r="B3520" s="16" t="str">
        <f>IF(Data!F2700="successful",Data!N2700,"")</f>
        <v/>
      </c>
      <c r="D3520" s="16" t="str">
        <f>IF(Data!F3187="failed",Data!A3187,"")</f>
        <v/>
      </c>
      <c r="E3520" s="16" t="str">
        <f>IF(Data!F3187="failed",Data!N3187,"")</f>
        <v/>
      </c>
    </row>
    <row r="3521" spans="1:5" x14ac:dyDescent="0.25">
      <c r="A3521" s="16" t="str">
        <f>IF(Data!F2701="successful",Data!A2701,"")</f>
        <v/>
      </c>
      <c r="B3521" s="16" t="str">
        <f>IF(Data!F2701="successful",Data!N2701,"")</f>
        <v/>
      </c>
      <c r="D3521" s="16" t="str">
        <f>IF(Data!F3188="failed",Data!A3188,"")</f>
        <v/>
      </c>
      <c r="E3521" s="16" t="str">
        <f>IF(Data!F3188="failed",Data!N3188,"")</f>
        <v/>
      </c>
    </row>
    <row r="3522" spans="1:5" x14ac:dyDescent="0.25">
      <c r="A3522" s="16" t="str">
        <f>IF(Data!F2702="successful",Data!A2702,"")</f>
        <v/>
      </c>
      <c r="B3522" s="16" t="str">
        <f>IF(Data!F2702="successful",Data!N2702,"")</f>
        <v/>
      </c>
      <c r="D3522" s="16" t="str">
        <f>IF(Data!F3189="failed",Data!A3189,"")</f>
        <v/>
      </c>
      <c r="E3522" s="16" t="str">
        <f>IF(Data!F3189="failed",Data!N3189,"")</f>
        <v/>
      </c>
    </row>
    <row r="3523" spans="1:5" x14ac:dyDescent="0.25">
      <c r="A3523" s="16" t="str">
        <f>IF(Data!F2703="successful",Data!A2703,"")</f>
        <v/>
      </c>
      <c r="B3523" s="16" t="str">
        <f>IF(Data!F2703="successful",Data!N2703,"")</f>
        <v/>
      </c>
      <c r="D3523" s="16" t="str">
        <f>IF(Data!F3210="failed",Data!A3210,"")</f>
        <v/>
      </c>
      <c r="E3523" s="16" t="str">
        <f>IF(Data!F3210="failed",Data!N3210,"")</f>
        <v/>
      </c>
    </row>
    <row r="3524" spans="1:5" x14ac:dyDescent="0.25">
      <c r="A3524" s="16" t="str">
        <f>IF(Data!F2704="successful",Data!A2704,"")</f>
        <v/>
      </c>
      <c r="B3524" s="16" t="str">
        <f>IF(Data!F2704="successful",Data!N2704,"")</f>
        <v/>
      </c>
      <c r="D3524" s="16" t="str">
        <f>IF(Data!F3211="failed",Data!A3211,"")</f>
        <v/>
      </c>
      <c r="E3524" s="16" t="str">
        <f>IF(Data!F3211="failed",Data!N3211,"")</f>
        <v/>
      </c>
    </row>
    <row r="3525" spans="1:5" x14ac:dyDescent="0.25">
      <c r="A3525" s="16" t="str">
        <f>IF(Data!F2705="successful",Data!A2705,"")</f>
        <v/>
      </c>
      <c r="B3525" s="16" t="str">
        <f>IF(Data!F2705="successful",Data!N2705,"")</f>
        <v/>
      </c>
      <c r="D3525" s="16" t="str">
        <f>IF(Data!F3212="failed",Data!A3212,"")</f>
        <v/>
      </c>
      <c r="E3525" s="16" t="str">
        <f>IF(Data!F3212="failed",Data!N3212,"")</f>
        <v/>
      </c>
    </row>
    <row r="3526" spans="1:5" x14ac:dyDescent="0.25">
      <c r="A3526" s="16" t="str">
        <f>IF(Data!F2706="successful",Data!A2706,"")</f>
        <v/>
      </c>
      <c r="B3526" s="16" t="str">
        <f>IF(Data!F2706="successful",Data!N2706,"")</f>
        <v/>
      </c>
      <c r="D3526" s="16" t="str">
        <f>IF(Data!F3213="failed",Data!A3213,"")</f>
        <v/>
      </c>
      <c r="E3526" s="16" t="str">
        <f>IF(Data!F3213="failed",Data!N3213,"")</f>
        <v/>
      </c>
    </row>
    <row r="3527" spans="1:5" x14ac:dyDescent="0.25">
      <c r="A3527" s="16" t="str">
        <f>IF(Data!F2707="successful",Data!A2707,"")</f>
        <v/>
      </c>
      <c r="B3527" s="16" t="str">
        <f>IF(Data!F2707="successful",Data!N2707,"")</f>
        <v/>
      </c>
      <c r="D3527" s="16" t="str">
        <f>IF(Data!F3214="failed",Data!A3214,"")</f>
        <v/>
      </c>
      <c r="E3527" s="16" t="str">
        <f>IF(Data!F3214="failed",Data!N3214,"")</f>
        <v/>
      </c>
    </row>
    <row r="3528" spans="1:5" x14ac:dyDescent="0.25">
      <c r="A3528" s="16" t="str">
        <f>IF(Data!F2743="successful",Data!A2743,"")</f>
        <v/>
      </c>
      <c r="B3528" s="16" t="str">
        <f>IF(Data!F2743="successful",Data!N2743,"")</f>
        <v/>
      </c>
      <c r="D3528" s="16" t="str">
        <f>IF(Data!F3215="failed",Data!A3215,"")</f>
        <v/>
      </c>
      <c r="E3528" s="16" t="str">
        <f>IF(Data!F3215="failed",Data!N3215,"")</f>
        <v/>
      </c>
    </row>
    <row r="3529" spans="1:5" x14ac:dyDescent="0.25">
      <c r="A3529" s="16" t="str">
        <f>IF(Data!F2744="successful",Data!A2744,"")</f>
        <v/>
      </c>
      <c r="B3529" s="16" t="str">
        <f>IF(Data!F2744="successful",Data!N2744,"")</f>
        <v/>
      </c>
      <c r="D3529" s="16" t="str">
        <f>IF(Data!F3216="failed",Data!A3216,"")</f>
        <v/>
      </c>
      <c r="E3529" s="16" t="str">
        <f>IF(Data!F3216="failed",Data!N3216,"")</f>
        <v/>
      </c>
    </row>
    <row r="3530" spans="1:5" x14ac:dyDescent="0.25">
      <c r="A3530" s="16" t="str">
        <f>IF(Data!F2745="successful",Data!A2745,"")</f>
        <v/>
      </c>
      <c r="B3530" s="16" t="str">
        <f>IF(Data!F2745="successful",Data!N2745,"")</f>
        <v/>
      </c>
      <c r="D3530" s="16" t="str">
        <f>IF(Data!F3217="failed",Data!A3217,"")</f>
        <v/>
      </c>
      <c r="E3530" s="16" t="str">
        <f>IF(Data!F3217="failed",Data!N3217,"")</f>
        <v/>
      </c>
    </row>
    <row r="3531" spans="1:5" x14ac:dyDescent="0.25">
      <c r="A3531" s="16" t="str">
        <f>IF(Data!F2746="successful",Data!A2746,"")</f>
        <v/>
      </c>
      <c r="B3531" s="16" t="str">
        <f>IF(Data!F2746="successful",Data!N2746,"")</f>
        <v/>
      </c>
      <c r="D3531" s="16" t="str">
        <f>IF(Data!F3218="failed",Data!A3218,"")</f>
        <v/>
      </c>
      <c r="E3531" s="16" t="str">
        <f>IF(Data!F3218="failed",Data!N3218,"")</f>
        <v/>
      </c>
    </row>
    <row r="3532" spans="1:5" x14ac:dyDescent="0.25">
      <c r="A3532" s="16" t="str">
        <f>IF(Data!F2747="successful",Data!A2747,"")</f>
        <v/>
      </c>
      <c r="B3532" s="16" t="str">
        <f>IF(Data!F2747="successful",Data!N2747,"")</f>
        <v/>
      </c>
      <c r="D3532" s="16" t="str">
        <f>IF(Data!F3219="failed",Data!A3219,"")</f>
        <v/>
      </c>
      <c r="E3532" s="16" t="str">
        <f>IF(Data!F3219="failed",Data!N3219,"")</f>
        <v/>
      </c>
    </row>
    <row r="3533" spans="1:5" x14ac:dyDescent="0.25">
      <c r="A3533" s="16" t="str">
        <f>IF(Data!F2748="successful",Data!A2748,"")</f>
        <v/>
      </c>
      <c r="B3533" s="16" t="str">
        <f>IF(Data!F2748="successful",Data!N2748,"")</f>
        <v/>
      </c>
      <c r="D3533" s="16" t="str">
        <f>IF(Data!F3220="failed",Data!A3220,"")</f>
        <v/>
      </c>
      <c r="E3533" s="16" t="str">
        <f>IF(Data!F3220="failed",Data!N3220,"")</f>
        <v/>
      </c>
    </row>
    <row r="3534" spans="1:5" x14ac:dyDescent="0.25">
      <c r="A3534" s="16" t="str">
        <f>IF(Data!F2749="successful",Data!A2749,"")</f>
        <v/>
      </c>
      <c r="B3534" s="16" t="str">
        <f>IF(Data!F2749="successful",Data!N2749,"")</f>
        <v/>
      </c>
      <c r="D3534" s="16" t="str">
        <f>IF(Data!F3221="failed",Data!A3221,"")</f>
        <v/>
      </c>
      <c r="E3534" s="16" t="str">
        <f>IF(Data!F3221="failed",Data!N3221,"")</f>
        <v/>
      </c>
    </row>
    <row r="3535" spans="1:5" x14ac:dyDescent="0.25">
      <c r="A3535" s="16" t="str">
        <f>IF(Data!F2750="successful",Data!A2750,"")</f>
        <v/>
      </c>
      <c r="B3535" s="16" t="str">
        <f>IF(Data!F2750="successful",Data!N2750,"")</f>
        <v/>
      </c>
      <c r="D3535" s="16" t="str">
        <f>IF(Data!F3222="failed",Data!A3222,"")</f>
        <v/>
      </c>
      <c r="E3535" s="16" t="str">
        <f>IF(Data!F3222="failed",Data!N3222,"")</f>
        <v/>
      </c>
    </row>
    <row r="3536" spans="1:5" x14ac:dyDescent="0.25">
      <c r="A3536" s="16" t="str">
        <f>IF(Data!F2751="successful",Data!A2751,"")</f>
        <v/>
      </c>
      <c r="B3536" s="16" t="str">
        <f>IF(Data!F2751="successful",Data!N2751,"")</f>
        <v/>
      </c>
      <c r="D3536" s="16" t="str">
        <f>IF(Data!F3223="failed",Data!A3223,"")</f>
        <v/>
      </c>
      <c r="E3536" s="16" t="str">
        <f>IF(Data!F3223="failed",Data!N3223,"")</f>
        <v/>
      </c>
    </row>
    <row r="3537" spans="1:5" x14ac:dyDescent="0.25">
      <c r="A3537" s="16" t="str">
        <f>IF(Data!F2752="successful",Data!A2752,"")</f>
        <v/>
      </c>
      <c r="B3537" s="16" t="str">
        <f>IF(Data!F2752="successful",Data!N2752,"")</f>
        <v/>
      </c>
      <c r="D3537" s="16" t="str">
        <f>IF(Data!F3224="failed",Data!A3224,"")</f>
        <v/>
      </c>
      <c r="E3537" s="16" t="str">
        <f>IF(Data!F3224="failed",Data!N3224,"")</f>
        <v/>
      </c>
    </row>
    <row r="3538" spans="1:5" x14ac:dyDescent="0.25">
      <c r="A3538" s="16" t="str">
        <f>IF(Data!F2753="successful",Data!A2753,"")</f>
        <v/>
      </c>
      <c r="B3538" s="16" t="str">
        <f>IF(Data!F2753="successful",Data!N2753,"")</f>
        <v/>
      </c>
      <c r="D3538" s="16" t="str">
        <f>IF(Data!F3225="failed",Data!A3225,"")</f>
        <v/>
      </c>
      <c r="E3538" s="16" t="str">
        <f>IF(Data!F3225="failed",Data!N3225,"")</f>
        <v/>
      </c>
    </row>
    <row r="3539" spans="1:5" x14ac:dyDescent="0.25">
      <c r="A3539" s="16" t="str">
        <f>IF(Data!F2754="successful",Data!A2754,"")</f>
        <v/>
      </c>
      <c r="B3539" s="16" t="str">
        <f>IF(Data!F2754="successful",Data!N2754,"")</f>
        <v/>
      </c>
      <c r="D3539" s="16" t="str">
        <f>IF(Data!F3226="failed",Data!A3226,"")</f>
        <v/>
      </c>
      <c r="E3539" s="16" t="str">
        <f>IF(Data!F3226="failed",Data!N3226,"")</f>
        <v/>
      </c>
    </row>
    <row r="3540" spans="1:5" x14ac:dyDescent="0.25">
      <c r="A3540" s="16" t="str">
        <f>IF(Data!F2755="successful",Data!A2755,"")</f>
        <v/>
      </c>
      <c r="B3540" s="16" t="str">
        <f>IF(Data!F2755="successful",Data!N2755,"")</f>
        <v/>
      </c>
      <c r="D3540" s="16" t="str">
        <f>IF(Data!F3227="failed",Data!A3227,"")</f>
        <v/>
      </c>
      <c r="E3540" s="16" t="str">
        <f>IF(Data!F3227="failed",Data!N3227,"")</f>
        <v/>
      </c>
    </row>
    <row r="3541" spans="1:5" x14ac:dyDescent="0.25">
      <c r="A3541" s="16" t="str">
        <f>IF(Data!F2756="successful",Data!A2756,"")</f>
        <v/>
      </c>
      <c r="B3541" s="16" t="str">
        <f>IF(Data!F2756="successful",Data!N2756,"")</f>
        <v/>
      </c>
      <c r="D3541" s="16" t="str">
        <f>IF(Data!F3228="failed",Data!A3228,"")</f>
        <v/>
      </c>
      <c r="E3541" s="16" t="str">
        <f>IF(Data!F3228="failed",Data!N3228,"")</f>
        <v/>
      </c>
    </row>
    <row r="3542" spans="1:5" x14ac:dyDescent="0.25">
      <c r="A3542" s="16" t="str">
        <f>IF(Data!F2757="successful",Data!A2757,"")</f>
        <v/>
      </c>
      <c r="B3542" s="16" t="str">
        <f>IF(Data!F2757="successful",Data!N2757,"")</f>
        <v/>
      </c>
      <c r="D3542" s="16" t="str">
        <f>IF(Data!F3229="failed",Data!A3229,"")</f>
        <v/>
      </c>
      <c r="E3542" s="16" t="str">
        <f>IF(Data!F3229="failed",Data!N3229,"")</f>
        <v/>
      </c>
    </row>
    <row r="3543" spans="1:5" x14ac:dyDescent="0.25">
      <c r="A3543" s="16" t="str">
        <f>IF(Data!F2758="successful",Data!A2758,"")</f>
        <v/>
      </c>
      <c r="B3543" s="16" t="str">
        <f>IF(Data!F2758="successful",Data!N2758,"")</f>
        <v/>
      </c>
      <c r="D3543" s="16" t="str">
        <f>IF(Data!F3230="failed",Data!A3230,"")</f>
        <v/>
      </c>
      <c r="E3543" s="16" t="str">
        <f>IF(Data!F3230="failed",Data!N3230,"")</f>
        <v/>
      </c>
    </row>
    <row r="3544" spans="1:5" x14ac:dyDescent="0.25">
      <c r="A3544" s="16" t="str">
        <f>IF(Data!F2759="successful",Data!A2759,"")</f>
        <v/>
      </c>
      <c r="B3544" s="16" t="str">
        <f>IF(Data!F2759="successful",Data!N2759,"")</f>
        <v/>
      </c>
      <c r="D3544" s="16" t="str">
        <f>IF(Data!F3231="failed",Data!A3231,"")</f>
        <v/>
      </c>
      <c r="E3544" s="16" t="str">
        <f>IF(Data!F3231="failed",Data!N3231,"")</f>
        <v/>
      </c>
    </row>
    <row r="3545" spans="1:5" x14ac:dyDescent="0.25">
      <c r="A3545" s="16" t="str">
        <f>IF(Data!F2760="successful",Data!A2760,"")</f>
        <v/>
      </c>
      <c r="B3545" s="16" t="str">
        <f>IF(Data!F2760="successful",Data!N2760,"")</f>
        <v/>
      </c>
      <c r="D3545" s="16" t="str">
        <f>IF(Data!F3232="failed",Data!A3232,"")</f>
        <v/>
      </c>
      <c r="E3545" s="16" t="str">
        <f>IF(Data!F3232="failed",Data!N3232,"")</f>
        <v/>
      </c>
    </row>
    <row r="3546" spans="1:5" x14ac:dyDescent="0.25">
      <c r="A3546" s="16" t="str">
        <f>IF(Data!F2761="successful",Data!A2761,"")</f>
        <v/>
      </c>
      <c r="B3546" s="16" t="str">
        <f>IF(Data!F2761="successful",Data!N2761,"")</f>
        <v/>
      </c>
      <c r="D3546" s="16" t="str">
        <f>IF(Data!F3233="failed",Data!A3233,"")</f>
        <v/>
      </c>
      <c r="E3546" s="16" t="str">
        <f>IF(Data!F3233="failed",Data!N3233,"")</f>
        <v/>
      </c>
    </row>
    <row r="3547" spans="1:5" x14ac:dyDescent="0.25">
      <c r="A3547" s="16" t="str">
        <f>IF(Data!F2762="successful",Data!A2762,"")</f>
        <v/>
      </c>
      <c r="B3547" s="16" t="str">
        <f>IF(Data!F2762="successful",Data!N2762,"")</f>
        <v/>
      </c>
      <c r="D3547" s="16" t="str">
        <f>IF(Data!F3234="failed",Data!A3234,"")</f>
        <v/>
      </c>
      <c r="E3547" s="16" t="str">
        <f>IF(Data!F3234="failed",Data!N3234,"")</f>
        <v/>
      </c>
    </row>
    <row r="3548" spans="1:5" x14ac:dyDescent="0.25">
      <c r="A3548" s="16" t="str">
        <f>IF(Data!F2763="successful",Data!A2763,"")</f>
        <v/>
      </c>
      <c r="B3548" s="16" t="str">
        <f>IF(Data!F2763="successful",Data!N2763,"")</f>
        <v/>
      </c>
      <c r="D3548" s="16" t="str">
        <f>IF(Data!F3235="failed",Data!A3235,"")</f>
        <v/>
      </c>
      <c r="E3548" s="16" t="str">
        <f>IF(Data!F3235="failed",Data!N3235,"")</f>
        <v/>
      </c>
    </row>
    <row r="3549" spans="1:5" x14ac:dyDescent="0.25">
      <c r="A3549" s="16" t="str">
        <f>IF(Data!F2764="successful",Data!A2764,"")</f>
        <v/>
      </c>
      <c r="B3549" s="16" t="str">
        <f>IF(Data!F2764="successful",Data!N2764,"")</f>
        <v/>
      </c>
      <c r="D3549" s="16" t="str">
        <f>IF(Data!F3236="failed",Data!A3236,"")</f>
        <v/>
      </c>
      <c r="E3549" s="16" t="str">
        <f>IF(Data!F3236="failed",Data!N3236,"")</f>
        <v/>
      </c>
    </row>
    <row r="3550" spans="1:5" x14ac:dyDescent="0.25">
      <c r="A3550" s="16" t="str">
        <f>IF(Data!F2765="successful",Data!A2765,"")</f>
        <v/>
      </c>
      <c r="B3550" s="16" t="str">
        <f>IF(Data!F2765="successful",Data!N2765,"")</f>
        <v/>
      </c>
      <c r="D3550" s="16" t="str">
        <f>IF(Data!F3237="failed",Data!A3237,"")</f>
        <v/>
      </c>
      <c r="E3550" s="16" t="str">
        <f>IF(Data!F3237="failed",Data!N3237,"")</f>
        <v/>
      </c>
    </row>
    <row r="3551" spans="1:5" x14ac:dyDescent="0.25">
      <c r="A3551" s="16" t="str">
        <f>IF(Data!F2766="successful",Data!A2766,"")</f>
        <v/>
      </c>
      <c r="B3551" s="16" t="str">
        <f>IF(Data!F2766="successful",Data!N2766,"")</f>
        <v/>
      </c>
      <c r="D3551" s="16" t="str">
        <f>IF(Data!F3238="failed",Data!A3238,"")</f>
        <v/>
      </c>
      <c r="E3551" s="16" t="str">
        <f>IF(Data!F3238="failed",Data!N3238,"")</f>
        <v/>
      </c>
    </row>
    <row r="3552" spans="1:5" x14ac:dyDescent="0.25">
      <c r="A3552" s="16" t="str">
        <f>IF(Data!F2767="successful",Data!A2767,"")</f>
        <v/>
      </c>
      <c r="B3552" s="16" t="str">
        <f>IF(Data!F2767="successful",Data!N2767,"")</f>
        <v/>
      </c>
      <c r="D3552" s="16" t="str">
        <f>IF(Data!F3239="failed",Data!A3239,"")</f>
        <v/>
      </c>
      <c r="E3552" s="16" t="str">
        <f>IF(Data!F3239="failed",Data!N3239,"")</f>
        <v/>
      </c>
    </row>
    <row r="3553" spans="1:5" x14ac:dyDescent="0.25">
      <c r="A3553" s="16" t="str">
        <f>IF(Data!F2768="successful",Data!A2768,"")</f>
        <v/>
      </c>
      <c r="B3553" s="16" t="str">
        <f>IF(Data!F2768="successful",Data!N2768,"")</f>
        <v/>
      </c>
      <c r="D3553" s="16" t="str">
        <f>IF(Data!F3240="failed",Data!A3240,"")</f>
        <v/>
      </c>
      <c r="E3553" s="16" t="str">
        <f>IF(Data!F3240="failed",Data!N3240,"")</f>
        <v/>
      </c>
    </row>
    <row r="3554" spans="1:5" x14ac:dyDescent="0.25">
      <c r="A3554" s="16" t="str">
        <f>IF(Data!F2769="successful",Data!A2769,"")</f>
        <v/>
      </c>
      <c r="B3554" s="16" t="str">
        <f>IF(Data!F2769="successful",Data!N2769,"")</f>
        <v/>
      </c>
      <c r="D3554" s="16" t="str">
        <f>IF(Data!F3241="failed",Data!A3241,"")</f>
        <v/>
      </c>
      <c r="E3554" s="16" t="str">
        <f>IF(Data!F3241="failed",Data!N3241,"")</f>
        <v/>
      </c>
    </row>
    <row r="3555" spans="1:5" x14ac:dyDescent="0.25">
      <c r="A3555" s="16" t="str">
        <f>IF(Data!F2770="successful",Data!A2770,"")</f>
        <v/>
      </c>
      <c r="B3555" s="16" t="str">
        <f>IF(Data!F2770="successful",Data!N2770,"")</f>
        <v/>
      </c>
      <c r="D3555" s="16" t="str">
        <f>IF(Data!F3242="failed",Data!A3242,"")</f>
        <v/>
      </c>
      <c r="E3555" s="16" t="str">
        <f>IF(Data!F3242="failed",Data!N3242,"")</f>
        <v/>
      </c>
    </row>
    <row r="3556" spans="1:5" x14ac:dyDescent="0.25">
      <c r="A3556" s="16" t="str">
        <f>IF(Data!F2771="successful",Data!A2771,"")</f>
        <v/>
      </c>
      <c r="B3556" s="16" t="str">
        <f>IF(Data!F2771="successful",Data!N2771,"")</f>
        <v/>
      </c>
      <c r="D3556" s="16" t="str">
        <f>IF(Data!F3243="failed",Data!A3243,"")</f>
        <v/>
      </c>
      <c r="E3556" s="16" t="str">
        <f>IF(Data!F3243="failed",Data!N3243,"")</f>
        <v/>
      </c>
    </row>
    <row r="3557" spans="1:5" x14ac:dyDescent="0.25">
      <c r="A3557" s="16" t="str">
        <f>IF(Data!F2772="successful",Data!A2772,"")</f>
        <v/>
      </c>
      <c r="B3557" s="16" t="str">
        <f>IF(Data!F2772="successful",Data!N2772,"")</f>
        <v/>
      </c>
      <c r="D3557" s="16" t="str">
        <f>IF(Data!F3244="failed",Data!A3244,"")</f>
        <v/>
      </c>
      <c r="E3557" s="16" t="str">
        <f>IF(Data!F3244="failed",Data!N3244,"")</f>
        <v/>
      </c>
    </row>
    <row r="3558" spans="1:5" x14ac:dyDescent="0.25">
      <c r="A3558" s="16" t="str">
        <f>IF(Data!F2773="successful",Data!A2773,"")</f>
        <v/>
      </c>
      <c r="B3558" s="16" t="str">
        <f>IF(Data!F2773="successful",Data!N2773,"")</f>
        <v/>
      </c>
      <c r="D3558" s="16" t="str">
        <f>IF(Data!F3245="failed",Data!A3245,"")</f>
        <v/>
      </c>
      <c r="E3558" s="16" t="str">
        <f>IF(Data!F3245="failed",Data!N3245,"")</f>
        <v/>
      </c>
    </row>
    <row r="3559" spans="1:5" x14ac:dyDescent="0.25">
      <c r="A3559" s="16" t="str">
        <f>IF(Data!F2774="successful",Data!A2774,"")</f>
        <v/>
      </c>
      <c r="B3559" s="16" t="str">
        <f>IF(Data!F2774="successful",Data!N2774,"")</f>
        <v/>
      </c>
      <c r="D3559" s="16" t="str">
        <f>IF(Data!F3246="failed",Data!A3246,"")</f>
        <v/>
      </c>
      <c r="E3559" s="16" t="str">
        <f>IF(Data!F3246="failed",Data!N3246,"")</f>
        <v/>
      </c>
    </row>
    <row r="3560" spans="1:5" x14ac:dyDescent="0.25">
      <c r="A3560" s="16" t="str">
        <f>IF(Data!F2775="successful",Data!A2775,"")</f>
        <v/>
      </c>
      <c r="B3560" s="16" t="str">
        <f>IF(Data!F2775="successful",Data!N2775,"")</f>
        <v/>
      </c>
      <c r="D3560" s="16" t="str">
        <f>IF(Data!F3247="failed",Data!A3247,"")</f>
        <v/>
      </c>
      <c r="E3560" s="16" t="str">
        <f>IF(Data!F3247="failed",Data!N3247,"")</f>
        <v/>
      </c>
    </row>
    <row r="3561" spans="1:5" x14ac:dyDescent="0.25">
      <c r="A3561" s="16" t="str">
        <f>IF(Data!F2776="successful",Data!A2776,"")</f>
        <v/>
      </c>
      <c r="B3561" s="16" t="str">
        <f>IF(Data!F2776="successful",Data!N2776,"")</f>
        <v/>
      </c>
      <c r="D3561" s="16" t="str">
        <f>IF(Data!F3248="failed",Data!A3248,"")</f>
        <v/>
      </c>
      <c r="E3561" s="16" t="str">
        <f>IF(Data!F3248="failed",Data!N3248,"")</f>
        <v/>
      </c>
    </row>
    <row r="3562" spans="1:5" x14ac:dyDescent="0.25">
      <c r="A3562" s="16" t="str">
        <f>IF(Data!F2777="successful",Data!A2777,"")</f>
        <v/>
      </c>
      <c r="B3562" s="16" t="str">
        <f>IF(Data!F2777="successful",Data!N2777,"")</f>
        <v/>
      </c>
      <c r="D3562" s="16" t="str">
        <f>IF(Data!F3249="failed",Data!A3249,"")</f>
        <v/>
      </c>
      <c r="E3562" s="16" t="str">
        <f>IF(Data!F3249="failed",Data!N3249,"")</f>
        <v/>
      </c>
    </row>
    <row r="3563" spans="1:5" x14ac:dyDescent="0.25">
      <c r="A3563" s="16" t="str">
        <f>IF(Data!F2778="successful",Data!A2778,"")</f>
        <v/>
      </c>
      <c r="B3563" s="16" t="str">
        <f>IF(Data!F2778="successful",Data!N2778,"")</f>
        <v/>
      </c>
      <c r="D3563" s="16" t="str">
        <f>IF(Data!F3250="failed",Data!A3250,"")</f>
        <v/>
      </c>
      <c r="E3563" s="16" t="str">
        <f>IF(Data!F3250="failed",Data!N3250,"")</f>
        <v/>
      </c>
    </row>
    <row r="3564" spans="1:5" x14ac:dyDescent="0.25">
      <c r="A3564" s="16" t="str">
        <f>IF(Data!F2779="successful",Data!A2779,"")</f>
        <v/>
      </c>
      <c r="B3564" s="16" t="str">
        <f>IF(Data!F2779="successful",Data!N2779,"")</f>
        <v/>
      </c>
      <c r="D3564" s="16" t="str">
        <f>IF(Data!F3251="failed",Data!A3251,"")</f>
        <v/>
      </c>
      <c r="E3564" s="16" t="str">
        <f>IF(Data!F3251="failed",Data!N3251,"")</f>
        <v/>
      </c>
    </row>
    <row r="3565" spans="1:5" x14ac:dyDescent="0.25">
      <c r="A3565" s="16" t="str">
        <f>IF(Data!F2780="successful",Data!A2780,"")</f>
        <v/>
      </c>
      <c r="B3565" s="16" t="str">
        <f>IF(Data!F2780="successful",Data!N2780,"")</f>
        <v/>
      </c>
      <c r="D3565" s="16" t="str">
        <f>IF(Data!F3252="failed",Data!A3252,"")</f>
        <v/>
      </c>
      <c r="E3565" s="16" t="str">
        <f>IF(Data!F3252="failed",Data!N3252,"")</f>
        <v/>
      </c>
    </row>
    <row r="3566" spans="1:5" x14ac:dyDescent="0.25">
      <c r="A3566" s="16" t="str">
        <f>IF(Data!F2781="successful",Data!A2781,"")</f>
        <v/>
      </c>
      <c r="B3566" s="16" t="str">
        <f>IF(Data!F2781="successful",Data!N2781,"")</f>
        <v/>
      </c>
      <c r="D3566" s="16" t="str">
        <f>IF(Data!F3253="failed",Data!A3253,"")</f>
        <v/>
      </c>
      <c r="E3566" s="16" t="str">
        <f>IF(Data!F3253="failed",Data!N3253,"")</f>
        <v/>
      </c>
    </row>
    <row r="3567" spans="1:5" x14ac:dyDescent="0.25">
      <c r="A3567" s="16" t="str">
        <f>IF(Data!F2782="successful",Data!A2782,"")</f>
        <v/>
      </c>
      <c r="B3567" s="16" t="str">
        <f>IF(Data!F2782="successful",Data!N2782,"")</f>
        <v/>
      </c>
      <c r="D3567" s="16" t="str">
        <f>IF(Data!F3254="failed",Data!A3254,"")</f>
        <v/>
      </c>
      <c r="E3567" s="16" t="str">
        <f>IF(Data!F3254="failed",Data!N3254,"")</f>
        <v/>
      </c>
    </row>
    <row r="3568" spans="1:5" x14ac:dyDescent="0.25">
      <c r="A3568" s="16" t="str">
        <f>IF(Data!F2843="successful",Data!A2843,"")</f>
        <v/>
      </c>
      <c r="B3568" s="16" t="str">
        <f>IF(Data!F2843="successful",Data!N2843,"")</f>
        <v/>
      </c>
      <c r="D3568" s="16" t="str">
        <f>IF(Data!F3255="failed",Data!A3255,"")</f>
        <v/>
      </c>
      <c r="E3568" s="16" t="str">
        <f>IF(Data!F3255="failed",Data!N3255,"")</f>
        <v/>
      </c>
    </row>
    <row r="3569" spans="1:5" x14ac:dyDescent="0.25">
      <c r="A3569" s="16" t="str">
        <f>IF(Data!F2844="successful",Data!A2844,"")</f>
        <v/>
      </c>
      <c r="B3569" s="16" t="str">
        <f>IF(Data!F2844="successful",Data!N2844,"")</f>
        <v/>
      </c>
      <c r="D3569" s="16" t="str">
        <f>IF(Data!F3256="failed",Data!A3256,"")</f>
        <v/>
      </c>
      <c r="E3569" s="16" t="str">
        <f>IF(Data!F3256="failed",Data!N3256,"")</f>
        <v/>
      </c>
    </row>
    <row r="3570" spans="1:5" x14ac:dyDescent="0.25">
      <c r="A3570" s="16" t="str">
        <f>IF(Data!F2845="successful",Data!A2845,"")</f>
        <v/>
      </c>
      <c r="B3570" s="16" t="str">
        <f>IF(Data!F2845="successful",Data!N2845,"")</f>
        <v/>
      </c>
      <c r="D3570" s="16" t="str">
        <f>IF(Data!F3257="failed",Data!A3257,"")</f>
        <v/>
      </c>
      <c r="E3570" s="16" t="str">
        <f>IF(Data!F3257="failed",Data!N3257,"")</f>
        <v/>
      </c>
    </row>
    <row r="3571" spans="1:5" x14ac:dyDescent="0.25">
      <c r="A3571" s="16" t="str">
        <f>IF(Data!F2846="successful",Data!A2846,"")</f>
        <v/>
      </c>
      <c r="B3571" s="16" t="str">
        <f>IF(Data!F2846="successful",Data!N2846,"")</f>
        <v/>
      </c>
      <c r="D3571" s="16" t="str">
        <f>IF(Data!F3258="failed",Data!A3258,"")</f>
        <v/>
      </c>
      <c r="E3571" s="16" t="str">
        <f>IF(Data!F3258="failed",Data!N3258,"")</f>
        <v/>
      </c>
    </row>
    <row r="3572" spans="1:5" x14ac:dyDescent="0.25">
      <c r="A3572" s="16" t="str">
        <f>IF(Data!F2847="successful",Data!A2847,"")</f>
        <v/>
      </c>
      <c r="B3572" s="16" t="str">
        <f>IF(Data!F2847="successful",Data!N2847,"")</f>
        <v/>
      </c>
      <c r="D3572" s="16" t="str">
        <f>IF(Data!F3259="failed",Data!A3259,"")</f>
        <v/>
      </c>
      <c r="E3572" s="16" t="str">
        <f>IF(Data!F3259="failed",Data!N3259,"")</f>
        <v/>
      </c>
    </row>
    <row r="3573" spans="1:5" x14ac:dyDescent="0.25">
      <c r="A3573" s="16" t="str">
        <f>IF(Data!F2848="successful",Data!A2848,"")</f>
        <v/>
      </c>
      <c r="B3573" s="16" t="str">
        <f>IF(Data!F2848="successful",Data!N2848,"")</f>
        <v/>
      </c>
      <c r="D3573" s="16" t="str">
        <f>IF(Data!F3260="failed",Data!A3260,"")</f>
        <v/>
      </c>
      <c r="E3573" s="16" t="str">
        <f>IF(Data!F3260="failed",Data!N3260,"")</f>
        <v/>
      </c>
    </row>
    <row r="3574" spans="1:5" x14ac:dyDescent="0.25">
      <c r="A3574" s="16" t="str">
        <f>IF(Data!F2849="successful",Data!A2849,"")</f>
        <v/>
      </c>
      <c r="B3574" s="16" t="str">
        <f>IF(Data!F2849="successful",Data!N2849,"")</f>
        <v/>
      </c>
      <c r="D3574" s="16" t="str">
        <f>IF(Data!F3261="failed",Data!A3261,"")</f>
        <v/>
      </c>
      <c r="E3574" s="16" t="str">
        <f>IF(Data!F3261="failed",Data!N3261,"")</f>
        <v/>
      </c>
    </row>
    <row r="3575" spans="1:5" x14ac:dyDescent="0.25">
      <c r="A3575" s="16" t="str">
        <f>IF(Data!F2850="successful",Data!A2850,"")</f>
        <v/>
      </c>
      <c r="B3575" s="16" t="str">
        <f>IF(Data!F2850="successful",Data!N2850,"")</f>
        <v/>
      </c>
      <c r="D3575" s="16" t="str">
        <f>IF(Data!F3262="failed",Data!A3262,"")</f>
        <v/>
      </c>
      <c r="E3575" s="16" t="str">
        <f>IF(Data!F3262="failed",Data!N3262,"")</f>
        <v/>
      </c>
    </row>
    <row r="3576" spans="1:5" x14ac:dyDescent="0.25">
      <c r="A3576" s="16" t="str">
        <f>IF(Data!F2851="successful",Data!A2851,"")</f>
        <v/>
      </c>
      <c r="B3576" s="16" t="str">
        <f>IF(Data!F2851="successful",Data!N2851,"")</f>
        <v/>
      </c>
      <c r="D3576" s="16" t="str">
        <f>IF(Data!F3263="failed",Data!A3263,"")</f>
        <v/>
      </c>
      <c r="E3576" s="16" t="str">
        <f>IF(Data!F3263="failed",Data!N3263,"")</f>
        <v/>
      </c>
    </row>
    <row r="3577" spans="1:5" x14ac:dyDescent="0.25">
      <c r="A3577" s="16" t="str">
        <f>IF(Data!F2852="successful",Data!A2852,"")</f>
        <v/>
      </c>
      <c r="B3577" s="16" t="str">
        <f>IF(Data!F2852="successful",Data!N2852,"")</f>
        <v/>
      </c>
      <c r="D3577" s="16" t="str">
        <f>IF(Data!F3264="failed",Data!A3264,"")</f>
        <v/>
      </c>
      <c r="E3577" s="16" t="str">
        <f>IF(Data!F3264="failed",Data!N3264,"")</f>
        <v/>
      </c>
    </row>
    <row r="3578" spans="1:5" x14ac:dyDescent="0.25">
      <c r="A3578" s="16" t="str">
        <f>IF(Data!F2853="successful",Data!A2853,"")</f>
        <v/>
      </c>
      <c r="B3578" s="16" t="str">
        <f>IF(Data!F2853="successful",Data!N2853,"")</f>
        <v/>
      </c>
      <c r="D3578" s="16" t="str">
        <f>IF(Data!F3265="failed",Data!A3265,"")</f>
        <v/>
      </c>
      <c r="E3578" s="16" t="str">
        <f>IF(Data!F3265="failed",Data!N3265,"")</f>
        <v/>
      </c>
    </row>
    <row r="3579" spans="1:5" x14ac:dyDescent="0.25">
      <c r="A3579" s="16" t="str">
        <f>IF(Data!F2854="successful",Data!A2854,"")</f>
        <v/>
      </c>
      <c r="B3579" s="16" t="str">
        <f>IF(Data!F2854="successful",Data!N2854,"")</f>
        <v/>
      </c>
      <c r="D3579" s="16" t="str">
        <f>IF(Data!F3266="failed",Data!A3266,"")</f>
        <v/>
      </c>
      <c r="E3579" s="16" t="str">
        <f>IF(Data!F3266="failed",Data!N3266,"")</f>
        <v/>
      </c>
    </row>
    <row r="3580" spans="1:5" x14ac:dyDescent="0.25">
      <c r="A3580" s="16" t="str">
        <f>IF(Data!F2855="successful",Data!A2855,"")</f>
        <v/>
      </c>
      <c r="B3580" s="16" t="str">
        <f>IF(Data!F2855="successful",Data!N2855,"")</f>
        <v/>
      </c>
      <c r="D3580" s="16" t="str">
        <f>IF(Data!F3267="failed",Data!A3267,"")</f>
        <v/>
      </c>
      <c r="E3580" s="16" t="str">
        <f>IF(Data!F3267="failed",Data!N3267,"")</f>
        <v/>
      </c>
    </row>
    <row r="3581" spans="1:5" x14ac:dyDescent="0.25">
      <c r="A3581" s="16" t="str">
        <f>IF(Data!F2856="successful",Data!A2856,"")</f>
        <v/>
      </c>
      <c r="B3581" s="16" t="str">
        <f>IF(Data!F2856="successful",Data!N2856,"")</f>
        <v/>
      </c>
      <c r="D3581" s="16" t="str">
        <f>IF(Data!F3268="failed",Data!A3268,"")</f>
        <v/>
      </c>
      <c r="E3581" s="16" t="str">
        <f>IF(Data!F3268="failed",Data!N3268,"")</f>
        <v/>
      </c>
    </row>
    <row r="3582" spans="1:5" x14ac:dyDescent="0.25">
      <c r="A3582" s="16" t="str">
        <f>IF(Data!F2857="successful",Data!A2857,"")</f>
        <v/>
      </c>
      <c r="B3582" s="16" t="str">
        <f>IF(Data!F2857="successful",Data!N2857,"")</f>
        <v/>
      </c>
      <c r="D3582" s="16" t="str">
        <f>IF(Data!F3269="failed",Data!A3269,"")</f>
        <v/>
      </c>
      <c r="E3582" s="16" t="str">
        <f>IF(Data!F3269="failed",Data!N3269,"")</f>
        <v/>
      </c>
    </row>
    <row r="3583" spans="1:5" x14ac:dyDescent="0.25">
      <c r="A3583" s="16" t="str">
        <f>IF(Data!F2858="successful",Data!A2858,"")</f>
        <v/>
      </c>
      <c r="B3583" s="16" t="str">
        <f>IF(Data!F2858="successful",Data!N2858,"")</f>
        <v/>
      </c>
      <c r="D3583" s="16" t="str">
        <f>IF(Data!F3270="failed",Data!A3270,"")</f>
        <v/>
      </c>
      <c r="E3583" s="16" t="str">
        <f>IF(Data!F3270="failed",Data!N3270,"")</f>
        <v/>
      </c>
    </row>
    <row r="3584" spans="1:5" x14ac:dyDescent="0.25">
      <c r="A3584" s="16" t="str">
        <f>IF(Data!F2859="successful",Data!A2859,"")</f>
        <v/>
      </c>
      <c r="B3584" s="16" t="str">
        <f>IF(Data!F2859="successful",Data!N2859,"")</f>
        <v/>
      </c>
      <c r="D3584" s="16" t="str">
        <f>IF(Data!F3271="failed",Data!A3271,"")</f>
        <v/>
      </c>
      <c r="E3584" s="16" t="str">
        <f>IF(Data!F3271="failed",Data!N3271,"")</f>
        <v/>
      </c>
    </row>
    <row r="3585" spans="1:5" x14ac:dyDescent="0.25">
      <c r="A3585" s="16" t="str">
        <f>IF(Data!F2860="successful",Data!A2860,"")</f>
        <v/>
      </c>
      <c r="B3585" s="16" t="str">
        <f>IF(Data!F2860="successful",Data!N2860,"")</f>
        <v/>
      </c>
      <c r="D3585" s="16" t="str">
        <f>IF(Data!F3272="failed",Data!A3272,"")</f>
        <v/>
      </c>
      <c r="E3585" s="16" t="str">
        <f>IF(Data!F3272="failed",Data!N3272,"")</f>
        <v/>
      </c>
    </row>
    <row r="3586" spans="1:5" x14ac:dyDescent="0.25">
      <c r="A3586" s="16" t="str">
        <f>IF(Data!F2861="successful",Data!A2861,"")</f>
        <v/>
      </c>
      <c r="B3586" s="16" t="str">
        <f>IF(Data!F2861="successful",Data!N2861,"")</f>
        <v/>
      </c>
      <c r="D3586" s="16" t="str">
        <f>IF(Data!F3273="failed",Data!A3273,"")</f>
        <v/>
      </c>
      <c r="E3586" s="16" t="str">
        <f>IF(Data!F3273="failed",Data!N3273,"")</f>
        <v/>
      </c>
    </row>
    <row r="3587" spans="1:5" x14ac:dyDescent="0.25">
      <c r="A3587" s="16" t="str">
        <f>IF(Data!F2862="successful",Data!A2862,"")</f>
        <v/>
      </c>
      <c r="B3587" s="16" t="str">
        <f>IF(Data!F2862="successful",Data!N2862,"")</f>
        <v/>
      </c>
      <c r="D3587" s="16" t="str">
        <f>IF(Data!F3274="failed",Data!A3274,"")</f>
        <v/>
      </c>
      <c r="E3587" s="16" t="str">
        <f>IF(Data!F3274="failed",Data!N3274,"")</f>
        <v/>
      </c>
    </row>
    <row r="3588" spans="1:5" x14ac:dyDescent="0.25">
      <c r="A3588" s="16" t="str">
        <f>IF(Data!F2863="successful",Data!A2863,"")</f>
        <v/>
      </c>
      <c r="B3588" s="16" t="str">
        <f>IF(Data!F2863="successful",Data!N2863,"")</f>
        <v/>
      </c>
      <c r="D3588" s="16" t="str">
        <f>IF(Data!F3275="failed",Data!A3275,"")</f>
        <v/>
      </c>
      <c r="E3588" s="16" t="str">
        <f>IF(Data!F3275="failed",Data!N3275,"")</f>
        <v/>
      </c>
    </row>
    <row r="3589" spans="1:5" x14ac:dyDescent="0.25">
      <c r="A3589" s="16" t="str">
        <f>IF(Data!F2864="successful",Data!A2864,"")</f>
        <v/>
      </c>
      <c r="B3589" s="16" t="str">
        <f>IF(Data!F2864="successful",Data!N2864,"")</f>
        <v/>
      </c>
      <c r="D3589" s="16" t="str">
        <f>IF(Data!F3276="failed",Data!A3276,"")</f>
        <v/>
      </c>
      <c r="E3589" s="16" t="str">
        <f>IF(Data!F3276="failed",Data!N3276,"")</f>
        <v/>
      </c>
    </row>
    <row r="3590" spans="1:5" x14ac:dyDescent="0.25">
      <c r="A3590" s="16" t="str">
        <f>IF(Data!F2865="successful",Data!A2865,"")</f>
        <v/>
      </c>
      <c r="B3590" s="16" t="str">
        <f>IF(Data!F2865="successful",Data!N2865,"")</f>
        <v/>
      </c>
      <c r="D3590" s="16" t="str">
        <f>IF(Data!F3277="failed",Data!A3277,"")</f>
        <v/>
      </c>
      <c r="E3590" s="16" t="str">
        <f>IF(Data!F3277="failed",Data!N3277,"")</f>
        <v/>
      </c>
    </row>
    <row r="3591" spans="1:5" x14ac:dyDescent="0.25">
      <c r="A3591" s="16" t="str">
        <f>IF(Data!F2866="successful",Data!A2866,"")</f>
        <v/>
      </c>
      <c r="B3591" s="16" t="str">
        <f>IF(Data!F2866="successful",Data!N2866,"")</f>
        <v/>
      </c>
      <c r="D3591" s="16" t="str">
        <f>IF(Data!F3278="failed",Data!A3278,"")</f>
        <v/>
      </c>
      <c r="E3591" s="16" t="str">
        <f>IF(Data!F3278="failed",Data!N3278,"")</f>
        <v/>
      </c>
    </row>
    <row r="3592" spans="1:5" x14ac:dyDescent="0.25">
      <c r="A3592" s="16" t="str">
        <f>IF(Data!F2867="successful",Data!A2867,"")</f>
        <v/>
      </c>
      <c r="B3592" s="16" t="str">
        <f>IF(Data!F2867="successful",Data!N2867,"")</f>
        <v/>
      </c>
      <c r="D3592" s="16" t="str">
        <f>IF(Data!F3279="failed",Data!A3279,"")</f>
        <v/>
      </c>
      <c r="E3592" s="16" t="str">
        <f>IF(Data!F3279="failed",Data!N3279,"")</f>
        <v/>
      </c>
    </row>
    <row r="3593" spans="1:5" x14ac:dyDescent="0.25">
      <c r="A3593" s="16" t="str">
        <f>IF(Data!F2868="successful",Data!A2868,"")</f>
        <v/>
      </c>
      <c r="B3593" s="16" t="str">
        <f>IF(Data!F2868="successful",Data!N2868,"")</f>
        <v/>
      </c>
      <c r="D3593" s="16" t="str">
        <f>IF(Data!F3280="failed",Data!A3280,"")</f>
        <v/>
      </c>
      <c r="E3593" s="16" t="str">
        <f>IF(Data!F3280="failed",Data!N3280,"")</f>
        <v/>
      </c>
    </row>
    <row r="3594" spans="1:5" x14ac:dyDescent="0.25">
      <c r="A3594" s="16" t="str">
        <f>IF(Data!F2869="successful",Data!A2869,"")</f>
        <v/>
      </c>
      <c r="B3594" s="16" t="str">
        <f>IF(Data!F2869="successful",Data!N2869,"")</f>
        <v/>
      </c>
      <c r="D3594" s="16" t="str">
        <f>IF(Data!F3281="failed",Data!A3281,"")</f>
        <v/>
      </c>
      <c r="E3594" s="16" t="str">
        <f>IF(Data!F3281="failed",Data!N3281,"")</f>
        <v/>
      </c>
    </row>
    <row r="3595" spans="1:5" x14ac:dyDescent="0.25">
      <c r="A3595" s="16" t="str">
        <f>IF(Data!F2870="successful",Data!A2870,"")</f>
        <v/>
      </c>
      <c r="B3595" s="16" t="str">
        <f>IF(Data!F2870="successful",Data!N2870,"")</f>
        <v/>
      </c>
      <c r="D3595" s="16" t="str">
        <f>IF(Data!F3282="failed",Data!A3282,"")</f>
        <v/>
      </c>
      <c r="E3595" s="16" t="str">
        <f>IF(Data!F3282="failed",Data!N3282,"")</f>
        <v/>
      </c>
    </row>
    <row r="3596" spans="1:5" x14ac:dyDescent="0.25">
      <c r="A3596" s="16" t="str">
        <f>IF(Data!F2871="successful",Data!A2871,"")</f>
        <v/>
      </c>
      <c r="B3596" s="16" t="str">
        <f>IF(Data!F2871="successful",Data!N2871,"")</f>
        <v/>
      </c>
      <c r="D3596" s="16" t="str">
        <f>IF(Data!F3283="failed",Data!A3283,"")</f>
        <v/>
      </c>
      <c r="E3596" s="16" t="str">
        <f>IF(Data!F3283="failed",Data!N3283,"")</f>
        <v/>
      </c>
    </row>
    <row r="3597" spans="1:5" x14ac:dyDescent="0.25">
      <c r="A3597" s="16" t="str">
        <f>IF(Data!F2872="successful",Data!A2872,"")</f>
        <v/>
      </c>
      <c r="B3597" s="16" t="str">
        <f>IF(Data!F2872="successful",Data!N2872,"")</f>
        <v/>
      </c>
      <c r="D3597" s="16" t="str">
        <f>IF(Data!F3284="failed",Data!A3284,"")</f>
        <v/>
      </c>
      <c r="E3597" s="16" t="str">
        <f>IF(Data!F3284="failed",Data!N3284,"")</f>
        <v/>
      </c>
    </row>
    <row r="3598" spans="1:5" x14ac:dyDescent="0.25">
      <c r="A3598" s="16" t="str">
        <f>IF(Data!F2873="successful",Data!A2873,"")</f>
        <v/>
      </c>
      <c r="B3598" s="16" t="str">
        <f>IF(Data!F2873="successful",Data!N2873,"")</f>
        <v/>
      </c>
      <c r="D3598" s="16" t="str">
        <f>IF(Data!F3285="failed",Data!A3285,"")</f>
        <v/>
      </c>
      <c r="E3598" s="16" t="str">
        <f>IF(Data!F3285="failed",Data!N3285,"")</f>
        <v/>
      </c>
    </row>
    <row r="3599" spans="1:5" x14ac:dyDescent="0.25">
      <c r="A3599" s="16" t="str">
        <f>IF(Data!F2874="successful",Data!A2874,"")</f>
        <v/>
      </c>
      <c r="B3599" s="16" t="str">
        <f>IF(Data!F2874="successful",Data!N2874,"")</f>
        <v/>
      </c>
      <c r="D3599" s="16" t="str">
        <f>IF(Data!F3286="failed",Data!A3286,"")</f>
        <v/>
      </c>
      <c r="E3599" s="16" t="str">
        <f>IF(Data!F3286="failed",Data!N3286,"")</f>
        <v/>
      </c>
    </row>
    <row r="3600" spans="1:5" x14ac:dyDescent="0.25">
      <c r="A3600" s="16" t="str">
        <f>IF(Data!F2875="successful",Data!A2875,"")</f>
        <v/>
      </c>
      <c r="B3600" s="16" t="str">
        <f>IF(Data!F2875="successful",Data!N2875,"")</f>
        <v/>
      </c>
      <c r="D3600" s="16" t="str">
        <f>IF(Data!F3287="failed",Data!A3287,"")</f>
        <v/>
      </c>
      <c r="E3600" s="16" t="str">
        <f>IF(Data!F3287="failed",Data!N3287,"")</f>
        <v/>
      </c>
    </row>
    <row r="3601" spans="1:5" x14ac:dyDescent="0.25">
      <c r="A3601" s="16" t="str">
        <f>IF(Data!F2876="successful",Data!A2876,"")</f>
        <v/>
      </c>
      <c r="B3601" s="16" t="str">
        <f>IF(Data!F2876="successful",Data!N2876,"")</f>
        <v/>
      </c>
      <c r="D3601" s="16" t="str">
        <f>IF(Data!F3288="failed",Data!A3288,"")</f>
        <v/>
      </c>
      <c r="E3601" s="16" t="str">
        <f>IF(Data!F3288="failed",Data!N3288,"")</f>
        <v/>
      </c>
    </row>
    <row r="3602" spans="1:5" x14ac:dyDescent="0.25">
      <c r="A3602" s="16" t="str">
        <f>IF(Data!F2877="successful",Data!A2877,"")</f>
        <v/>
      </c>
      <c r="B3602" s="16" t="str">
        <f>IF(Data!F2877="successful",Data!N2877,"")</f>
        <v/>
      </c>
      <c r="D3602" s="16" t="str">
        <f>IF(Data!F3289="failed",Data!A3289,"")</f>
        <v/>
      </c>
      <c r="E3602" s="16" t="str">
        <f>IF(Data!F3289="failed",Data!N3289,"")</f>
        <v/>
      </c>
    </row>
    <row r="3603" spans="1:5" x14ac:dyDescent="0.25">
      <c r="A3603" s="16" t="str">
        <f>IF(Data!F2878="successful",Data!A2878,"")</f>
        <v/>
      </c>
      <c r="B3603" s="16" t="str">
        <f>IF(Data!F2878="successful",Data!N2878,"")</f>
        <v/>
      </c>
      <c r="D3603" s="16" t="str">
        <f>IF(Data!F3290="failed",Data!A3290,"")</f>
        <v/>
      </c>
      <c r="E3603" s="16" t="str">
        <f>IF(Data!F3290="failed",Data!N3290,"")</f>
        <v/>
      </c>
    </row>
    <row r="3604" spans="1:5" x14ac:dyDescent="0.25">
      <c r="A3604" s="16" t="str">
        <f>IF(Data!F2879="successful",Data!A2879,"")</f>
        <v/>
      </c>
      <c r="B3604" s="16" t="str">
        <f>IF(Data!F2879="successful",Data!N2879,"")</f>
        <v/>
      </c>
      <c r="D3604" s="16" t="str">
        <f>IF(Data!F3291="failed",Data!A3291,"")</f>
        <v/>
      </c>
      <c r="E3604" s="16" t="str">
        <f>IF(Data!F3291="failed",Data!N3291,"")</f>
        <v/>
      </c>
    </row>
    <row r="3605" spans="1:5" x14ac:dyDescent="0.25">
      <c r="A3605" s="16" t="str">
        <f>IF(Data!F2880="successful",Data!A2880,"")</f>
        <v/>
      </c>
      <c r="B3605" s="16" t="str">
        <f>IF(Data!F2880="successful",Data!N2880,"")</f>
        <v/>
      </c>
      <c r="D3605" s="16" t="str">
        <f>IF(Data!F3292="failed",Data!A3292,"")</f>
        <v/>
      </c>
      <c r="E3605" s="16" t="str">
        <f>IF(Data!F3292="failed",Data!N3292,"")</f>
        <v/>
      </c>
    </row>
    <row r="3606" spans="1:5" x14ac:dyDescent="0.25">
      <c r="A3606" s="16" t="str">
        <f>IF(Data!F2881="successful",Data!A2881,"")</f>
        <v/>
      </c>
      <c r="B3606" s="16" t="str">
        <f>IF(Data!F2881="successful",Data!N2881,"")</f>
        <v/>
      </c>
      <c r="D3606" s="16" t="str">
        <f>IF(Data!F3293="failed",Data!A3293,"")</f>
        <v/>
      </c>
      <c r="E3606" s="16" t="str">
        <f>IF(Data!F3293="failed",Data!N3293,"")</f>
        <v/>
      </c>
    </row>
    <row r="3607" spans="1:5" x14ac:dyDescent="0.25">
      <c r="A3607" s="16" t="str">
        <f>IF(Data!F2882="successful",Data!A2882,"")</f>
        <v/>
      </c>
      <c r="B3607" s="16" t="str">
        <f>IF(Data!F2882="successful",Data!N2882,"")</f>
        <v/>
      </c>
      <c r="D3607" s="16" t="str">
        <f>IF(Data!F3294="failed",Data!A3294,"")</f>
        <v/>
      </c>
      <c r="E3607" s="16" t="str">
        <f>IF(Data!F3294="failed",Data!N3294,"")</f>
        <v/>
      </c>
    </row>
    <row r="3608" spans="1:5" x14ac:dyDescent="0.25">
      <c r="A3608" s="16" t="str">
        <f>IF(Data!F2883="successful",Data!A2883,"")</f>
        <v/>
      </c>
      <c r="B3608" s="16" t="str">
        <f>IF(Data!F2883="successful",Data!N2883,"")</f>
        <v/>
      </c>
      <c r="D3608" s="16" t="str">
        <f>IF(Data!F3295="failed",Data!A3295,"")</f>
        <v/>
      </c>
      <c r="E3608" s="16" t="str">
        <f>IF(Data!F3295="failed",Data!N3295,"")</f>
        <v/>
      </c>
    </row>
    <row r="3609" spans="1:5" x14ac:dyDescent="0.25">
      <c r="A3609" s="16" t="str">
        <f>IF(Data!F2884="successful",Data!A2884,"")</f>
        <v/>
      </c>
      <c r="B3609" s="16" t="str">
        <f>IF(Data!F2884="successful",Data!N2884,"")</f>
        <v/>
      </c>
      <c r="D3609" s="16" t="str">
        <f>IF(Data!F3296="failed",Data!A3296,"")</f>
        <v/>
      </c>
      <c r="E3609" s="16" t="str">
        <f>IF(Data!F3296="failed",Data!N3296,"")</f>
        <v/>
      </c>
    </row>
    <row r="3610" spans="1:5" x14ac:dyDescent="0.25">
      <c r="A3610" s="16" t="str">
        <f>IF(Data!F2885="successful",Data!A2885,"")</f>
        <v/>
      </c>
      <c r="B3610" s="16" t="str">
        <f>IF(Data!F2885="successful",Data!N2885,"")</f>
        <v/>
      </c>
      <c r="D3610" s="16" t="str">
        <f>IF(Data!F3297="failed",Data!A3297,"")</f>
        <v/>
      </c>
      <c r="E3610" s="16" t="str">
        <f>IF(Data!F3297="failed",Data!N3297,"")</f>
        <v/>
      </c>
    </row>
    <row r="3611" spans="1:5" x14ac:dyDescent="0.25">
      <c r="A3611" s="16" t="str">
        <f>IF(Data!F2886="successful",Data!A2886,"")</f>
        <v/>
      </c>
      <c r="B3611" s="16" t="str">
        <f>IF(Data!F2886="successful",Data!N2886,"")</f>
        <v/>
      </c>
      <c r="D3611" s="16" t="str">
        <f>IF(Data!F3298="failed",Data!A3298,"")</f>
        <v/>
      </c>
      <c r="E3611" s="16" t="str">
        <f>IF(Data!F3298="failed",Data!N3298,"")</f>
        <v/>
      </c>
    </row>
    <row r="3612" spans="1:5" x14ac:dyDescent="0.25">
      <c r="A3612" s="16" t="str">
        <f>IF(Data!F2887="successful",Data!A2887,"")</f>
        <v/>
      </c>
      <c r="B3612" s="16" t="str">
        <f>IF(Data!F2887="successful",Data!N2887,"")</f>
        <v/>
      </c>
      <c r="D3612" s="16" t="str">
        <f>IF(Data!F3299="failed",Data!A3299,"")</f>
        <v/>
      </c>
      <c r="E3612" s="16" t="str">
        <f>IF(Data!F3299="failed",Data!N3299,"")</f>
        <v/>
      </c>
    </row>
    <row r="3613" spans="1:5" x14ac:dyDescent="0.25">
      <c r="A3613" s="16" t="str">
        <f>IF(Data!F2888="successful",Data!A2888,"")</f>
        <v/>
      </c>
      <c r="B3613" s="16" t="str">
        <f>IF(Data!F2888="successful",Data!N2888,"")</f>
        <v/>
      </c>
      <c r="D3613" s="16" t="str">
        <f>IF(Data!F3300="failed",Data!A3300,"")</f>
        <v/>
      </c>
      <c r="E3613" s="16" t="str">
        <f>IF(Data!F3300="failed",Data!N3300,"")</f>
        <v/>
      </c>
    </row>
    <row r="3614" spans="1:5" x14ac:dyDescent="0.25">
      <c r="A3614" s="16" t="str">
        <f>IF(Data!F2889="successful",Data!A2889,"")</f>
        <v/>
      </c>
      <c r="B3614" s="16" t="str">
        <f>IF(Data!F2889="successful",Data!N2889,"")</f>
        <v/>
      </c>
      <c r="D3614" s="16" t="str">
        <f>IF(Data!F3301="failed",Data!A3301,"")</f>
        <v/>
      </c>
      <c r="E3614" s="16" t="str">
        <f>IF(Data!F3301="failed",Data!N3301,"")</f>
        <v/>
      </c>
    </row>
    <row r="3615" spans="1:5" x14ac:dyDescent="0.25">
      <c r="A3615" s="16" t="str">
        <f>IF(Data!F2890="successful",Data!A2890,"")</f>
        <v/>
      </c>
      <c r="B3615" s="16" t="str">
        <f>IF(Data!F2890="successful",Data!N2890,"")</f>
        <v/>
      </c>
      <c r="D3615" s="16" t="str">
        <f>IF(Data!F3302="failed",Data!A3302,"")</f>
        <v/>
      </c>
      <c r="E3615" s="16" t="str">
        <f>IF(Data!F3302="failed",Data!N3302,"")</f>
        <v/>
      </c>
    </row>
    <row r="3616" spans="1:5" x14ac:dyDescent="0.25">
      <c r="A3616" s="16" t="str">
        <f>IF(Data!F2891="successful",Data!A2891,"")</f>
        <v/>
      </c>
      <c r="B3616" s="16" t="str">
        <f>IF(Data!F2891="successful",Data!N2891,"")</f>
        <v/>
      </c>
      <c r="D3616" s="16" t="str">
        <f>IF(Data!F3303="failed",Data!A3303,"")</f>
        <v/>
      </c>
      <c r="E3616" s="16" t="str">
        <f>IF(Data!F3303="failed",Data!N3303,"")</f>
        <v/>
      </c>
    </row>
    <row r="3617" spans="1:5" x14ac:dyDescent="0.25">
      <c r="A3617" s="16" t="str">
        <f>IF(Data!F2892="successful",Data!A2892,"")</f>
        <v/>
      </c>
      <c r="B3617" s="16" t="str">
        <f>IF(Data!F2892="successful",Data!N2892,"")</f>
        <v/>
      </c>
      <c r="D3617" s="16" t="str">
        <f>IF(Data!F3304="failed",Data!A3304,"")</f>
        <v/>
      </c>
      <c r="E3617" s="16" t="str">
        <f>IF(Data!F3304="failed",Data!N3304,"")</f>
        <v/>
      </c>
    </row>
    <row r="3618" spans="1:5" x14ac:dyDescent="0.25">
      <c r="A3618" s="16" t="str">
        <f>IF(Data!F2893="successful",Data!A2893,"")</f>
        <v/>
      </c>
      <c r="B3618" s="16" t="str">
        <f>IF(Data!F2893="successful",Data!N2893,"")</f>
        <v/>
      </c>
      <c r="D3618" s="16" t="str">
        <f>IF(Data!F3305="failed",Data!A3305,"")</f>
        <v/>
      </c>
      <c r="E3618" s="16" t="str">
        <f>IF(Data!F3305="failed",Data!N3305,"")</f>
        <v/>
      </c>
    </row>
    <row r="3619" spans="1:5" x14ac:dyDescent="0.25">
      <c r="A3619" s="16" t="str">
        <f>IF(Data!F2894="successful",Data!A2894,"")</f>
        <v/>
      </c>
      <c r="B3619" s="16" t="str">
        <f>IF(Data!F2894="successful",Data!N2894,"")</f>
        <v/>
      </c>
      <c r="D3619" s="16" t="str">
        <f>IF(Data!F3306="failed",Data!A3306,"")</f>
        <v/>
      </c>
      <c r="E3619" s="16" t="str">
        <f>IF(Data!F3306="failed",Data!N3306,"")</f>
        <v/>
      </c>
    </row>
    <row r="3620" spans="1:5" x14ac:dyDescent="0.25">
      <c r="A3620" s="16" t="str">
        <f>IF(Data!F2895="successful",Data!A2895,"")</f>
        <v/>
      </c>
      <c r="B3620" s="16" t="str">
        <f>IF(Data!F2895="successful",Data!N2895,"")</f>
        <v/>
      </c>
      <c r="D3620" s="16" t="str">
        <f>IF(Data!F3307="failed",Data!A3307,"")</f>
        <v/>
      </c>
      <c r="E3620" s="16" t="str">
        <f>IF(Data!F3307="failed",Data!N3307,"")</f>
        <v/>
      </c>
    </row>
    <row r="3621" spans="1:5" x14ac:dyDescent="0.25">
      <c r="A3621" s="16" t="str">
        <f>IF(Data!F2896="successful",Data!A2896,"")</f>
        <v/>
      </c>
      <c r="B3621" s="16" t="str">
        <f>IF(Data!F2896="successful",Data!N2896,"")</f>
        <v/>
      </c>
      <c r="D3621" s="16" t="str">
        <f>IF(Data!F3308="failed",Data!A3308,"")</f>
        <v/>
      </c>
      <c r="E3621" s="16" t="str">
        <f>IF(Data!F3308="failed",Data!N3308,"")</f>
        <v/>
      </c>
    </row>
    <row r="3622" spans="1:5" x14ac:dyDescent="0.25">
      <c r="A3622" s="16" t="str">
        <f>IF(Data!F2897="successful",Data!A2897,"")</f>
        <v/>
      </c>
      <c r="B3622" s="16" t="str">
        <f>IF(Data!F2897="successful",Data!N2897,"")</f>
        <v/>
      </c>
      <c r="D3622" s="16" t="str">
        <f>IF(Data!F3309="failed",Data!A3309,"")</f>
        <v/>
      </c>
      <c r="E3622" s="16" t="str">
        <f>IF(Data!F3309="failed",Data!N3309,"")</f>
        <v/>
      </c>
    </row>
    <row r="3623" spans="1:5" x14ac:dyDescent="0.25">
      <c r="A3623" s="16" t="str">
        <f>IF(Data!F2898="successful",Data!A2898,"")</f>
        <v/>
      </c>
      <c r="B3623" s="16" t="str">
        <f>IF(Data!F2898="successful",Data!N2898,"")</f>
        <v/>
      </c>
      <c r="D3623" s="16" t="str">
        <f>IF(Data!F3310="failed",Data!A3310,"")</f>
        <v/>
      </c>
      <c r="E3623" s="16" t="str">
        <f>IF(Data!F3310="failed",Data!N3310,"")</f>
        <v/>
      </c>
    </row>
    <row r="3624" spans="1:5" x14ac:dyDescent="0.25">
      <c r="A3624" s="16" t="str">
        <f>IF(Data!F2899="successful",Data!A2899,"")</f>
        <v/>
      </c>
      <c r="B3624" s="16" t="str">
        <f>IF(Data!F2899="successful",Data!N2899,"")</f>
        <v/>
      </c>
      <c r="D3624" s="16" t="str">
        <f>IF(Data!F3311="failed",Data!A3311,"")</f>
        <v/>
      </c>
      <c r="E3624" s="16" t="str">
        <f>IF(Data!F3311="failed",Data!N3311,"")</f>
        <v/>
      </c>
    </row>
    <row r="3625" spans="1:5" x14ac:dyDescent="0.25">
      <c r="A3625" s="16" t="str">
        <f>IF(Data!F2900="successful",Data!A2900,"")</f>
        <v/>
      </c>
      <c r="B3625" s="16" t="str">
        <f>IF(Data!F2900="successful",Data!N2900,"")</f>
        <v/>
      </c>
      <c r="D3625" s="16" t="str">
        <f>IF(Data!F3312="failed",Data!A3312,"")</f>
        <v/>
      </c>
      <c r="E3625" s="16" t="str">
        <f>IF(Data!F3312="failed",Data!N3312,"")</f>
        <v/>
      </c>
    </row>
    <row r="3626" spans="1:5" x14ac:dyDescent="0.25">
      <c r="A3626" s="16" t="str">
        <f>IF(Data!F2901="successful",Data!A2901,"")</f>
        <v/>
      </c>
      <c r="B3626" s="16" t="str">
        <f>IF(Data!F2901="successful",Data!N2901,"")</f>
        <v/>
      </c>
      <c r="D3626" s="16" t="str">
        <f>IF(Data!F3313="failed",Data!A3313,"")</f>
        <v/>
      </c>
      <c r="E3626" s="16" t="str">
        <f>IF(Data!F3313="failed",Data!N3313,"")</f>
        <v/>
      </c>
    </row>
    <row r="3627" spans="1:5" x14ac:dyDescent="0.25">
      <c r="A3627" s="16" t="str">
        <f>IF(Data!F2902="successful",Data!A2902,"")</f>
        <v/>
      </c>
      <c r="B3627" s="16" t="str">
        <f>IF(Data!F2902="successful",Data!N2902,"")</f>
        <v/>
      </c>
      <c r="D3627" s="16" t="str">
        <f>IF(Data!F3314="failed",Data!A3314,"")</f>
        <v/>
      </c>
      <c r="E3627" s="16" t="str">
        <f>IF(Data!F3314="failed",Data!N3314,"")</f>
        <v/>
      </c>
    </row>
    <row r="3628" spans="1:5" x14ac:dyDescent="0.25">
      <c r="A3628" s="16" t="str">
        <f>IF(Data!F2903="successful",Data!A2903,"")</f>
        <v/>
      </c>
      <c r="B3628" s="16" t="str">
        <f>IF(Data!F2903="successful",Data!N2903,"")</f>
        <v/>
      </c>
      <c r="D3628" s="16" t="str">
        <f>IF(Data!F3315="failed",Data!A3315,"")</f>
        <v/>
      </c>
      <c r="E3628" s="16" t="str">
        <f>IF(Data!F3315="failed",Data!N3315,"")</f>
        <v/>
      </c>
    </row>
    <row r="3629" spans="1:5" x14ac:dyDescent="0.25">
      <c r="A3629" s="16" t="str">
        <f>IF(Data!F2904="successful",Data!A2904,"")</f>
        <v/>
      </c>
      <c r="B3629" s="16" t="str">
        <f>IF(Data!F2904="successful",Data!N2904,"")</f>
        <v/>
      </c>
      <c r="D3629" s="16" t="str">
        <f>IF(Data!F3316="failed",Data!A3316,"")</f>
        <v/>
      </c>
      <c r="E3629" s="16" t="str">
        <f>IF(Data!F3316="failed",Data!N3316,"")</f>
        <v/>
      </c>
    </row>
    <row r="3630" spans="1:5" x14ac:dyDescent="0.25">
      <c r="A3630" s="16" t="str">
        <f>IF(Data!F2905="successful",Data!A2905,"")</f>
        <v/>
      </c>
      <c r="B3630" s="16" t="str">
        <f>IF(Data!F2905="successful",Data!N2905,"")</f>
        <v/>
      </c>
      <c r="D3630" s="16" t="str">
        <f>IF(Data!F3317="failed",Data!A3317,"")</f>
        <v/>
      </c>
      <c r="E3630" s="16" t="str">
        <f>IF(Data!F3317="failed",Data!N3317,"")</f>
        <v/>
      </c>
    </row>
    <row r="3631" spans="1:5" x14ac:dyDescent="0.25">
      <c r="A3631" s="16" t="str">
        <f>IF(Data!F2906="successful",Data!A2906,"")</f>
        <v/>
      </c>
      <c r="B3631" s="16" t="str">
        <f>IF(Data!F2906="successful",Data!N2906,"")</f>
        <v/>
      </c>
      <c r="D3631" s="16" t="str">
        <f>IF(Data!F3318="failed",Data!A3318,"")</f>
        <v/>
      </c>
      <c r="E3631" s="16" t="str">
        <f>IF(Data!F3318="failed",Data!N3318,"")</f>
        <v/>
      </c>
    </row>
    <row r="3632" spans="1:5" x14ac:dyDescent="0.25">
      <c r="A3632" s="16" t="str">
        <f>IF(Data!F2907="successful",Data!A2907,"")</f>
        <v/>
      </c>
      <c r="B3632" s="16" t="str">
        <f>IF(Data!F2907="successful",Data!N2907,"")</f>
        <v/>
      </c>
      <c r="D3632" s="16" t="str">
        <f>IF(Data!F3319="failed",Data!A3319,"")</f>
        <v/>
      </c>
      <c r="E3632" s="16" t="str">
        <f>IF(Data!F3319="failed",Data!N3319,"")</f>
        <v/>
      </c>
    </row>
    <row r="3633" spans="1:5" x14ac:dyDescent="0.25">
      <c r="A3633" s="16" t="str">
        <f>IF(Data!F2908="successful",Data!A2908,"")</f>
        <v/>
      </c>
      <c r="B3633" s="16" t="str">
        <f>IF(Data!F2908="successful",Data!N2908,"")</f>
        <v/>
      </c>
      <c r="D3633" s="16" t="str">
        <f>IF(Data!F3320="failed",Data!A3320,"")</f>
        <v/>
      </c>
      <c r="E3633" s="16" t="str">
        <f>IF(Data!F3320="failed",Data!N3320,"")</f>
        <v/>
      </c>
    </row>
    <row r="3634" spans="1:5" x14ac:dyDescent="0.25">
      <c r="A3634" s="16" t="str">
        <f>IF(Data!F2909="successful",Data!A2909,"")</f>
        <v/>
      </c>
      <c r="B3634" s="16" t="str">
        <f>IF(Data!F2909="successful",Data!N2909,"")</f>
        <v/>
      </c>
      <c r="D3634" s="16" t="str">
        <f>IF(Data!F3321="failed",Data!A3321,"")</f>
        <v/>
      </c>
      <c r="E3634" s="16" t="str">
        <f>IF(Data!F3321="failed",Data!N3321,"")</f>
        <v/>
      </c>
    </row>
    <row r="3635" spans="1:5" x14ac:dyDescent="0.25">
      <c r="A3635" s="16" t="str">
        <f>IF(Data!F2910="successful",Data!A2910,"")</f>
        <v/>
      </c>
      <c r="B3635" s="16" t="str">
        <f>IF(Data!F2910="successful",Data!N2910,"")</f>
        <v/>
      </c>
      <c r="D3635" s="16" t="str">
        <f>IF(Data!F3322="failed",Data!A3322,"")</f>
        <v/>
      </c>
      <c r="E3635" s="16" t="str">
        <f>IF(Data!F3322="failed",Data!N3322,"")</f>
        <v/>
      </c>
    </row>
    <row r="3636" spans="1:5" x14ac:dyDescent="0.25">
      <c r="A3636" s="16" t="str">
        <f>IF(Data!F2911="successful",Data!A2911,"")</f>
        <v/>
      </c>
      <c r="B3636" s="16" t="str">
        <f>IF(Data!F2911="successful",Data!N2911,"")</f>
        <v/>
      </c>
      <c r="D3636" s="16" t="str">
        <f>IF(Data!F3323="failed",Data!A3323,"")</f>
        <v/>
      </c>
      <c r="E3636" s="16" t="str">
        <f>IF(Data!F3323="failed",Data!N3323,"")</f>
        <v/>
      </c>
    </row>
    <row r="3637" spans="1:5" x14ac:dyDescent="0.25">
      <c r="A3637" s="16" t="str">
        <f>IF(Data!F2912="successful",Data!A2912,"")</f>
        <v/>
      </c>
      <c r="B3637" s="16" t="str">
        <f>IF(Data!F2912="successful",Data!N2912,"")</f>
        <v/>
      </c>
      <c r="D3637" s="16" t="str">
        <f>IF(Data!F3324="failed",Data!A3324,"")</f>
        <v/>
      </c>
      <c r="E3637" s="16" t="str">
        <f>IF(Data!F3324="failed",Data!N3324,"")</f>
        <v/>
      </c>
    </row>
    <row r="3638" spans="1:5" x14ac:dyDescent="0.25">
      <c r="A3638" s="16" t="str">
        <f>IF(Data!F2913="successful",Data!A2913,"")</f>
        <v/>
      </c>
      <c r="B3638" s="16" t="str">
        <f>IF(Data!F2913="successful",Data!N2913,"")</f>
        <v/>
      </c>
      <c r="D3638" s="16" t="str">
        <f>IF(Data!F3325="failed",Data!A3325,"")</f>
        <v/>
      </c>
      <c r="E3638" s="16" t="str">
        <f>IF(Data!F3325="failed",Data!N3325,"")</f>
        <v/>
      </c>
    </row>
    <row r="3639" spans="1:5" x14ac:dyDescent="0.25">
      <c r="A3639" s="16" t="str">
        <f>IF(Data!F2914="successful",Data!A2914,"")</f>
        <v/>
      </c>
      <c r="B3639" s="16" t="str">
        <f>IF(Data!F2914="successful",Data!N2914,"")</f>
        <v/>
      </c>
      <c r="D3639" s="16" t="str">
        <f>IF(Data!F3326="failed",Data!A3326,"")</f>
        <v/>
      </c>
      <c r="E3639" s="16" t="str">
        <f>IF(Data!F3326="failed",Data!N3326,"")</f>
        <v/>
      </c>
    </row>
    <row r="3640" spans="1:5" x14ac:dyDescent="0.25">
      <c r="A3640" s="16" t="str">
        <f>IF(Data!F2915="successful",Data!A2915,"")</f>
        <v/>
      </c>
      <c r="B3640" s="16" t="str">
        <f>IF(Data!F2915="successful",Data!N2915,"")</f>
        <v/>
      </c>
      <c r="D3640" s="16" t="str">
        <f>IF(Data!F3327="failed",Data!A3327,"")</f>
        <v/>
      </c>
      <c r="E3640" s="16" t="str">
        <f>IF(Data!F3327="failed",Data!N3327,"")</f>
        <v/>
      </c>
    </row>
    <row r="3641" spans="1:5" x14ac:dyDescent="0.25">
      <c r="A3641" s="16" t="str">
        <f>IF(Data!F2916="successful",Data!A2916,"")</f>
        <v/>
      </c>
      <c r="B3641" s="16" t="str">
        <f>IF(Data!F2916="successful",Data!N2916,"")</f>
        <v/>
      </c>
      <c r="D3641" s="16" t="str">
        <f>IF(Data!F3328="failed",Data!A3328,"")</f>
        <v/>
      </c>
      <c r="E3641" s="16" t="str">
        <f>IF(Data!F3328="failed",Data!N3328,"")</f>
        <v/>
      </c>
    </row>
    <row r="3642" spans="1:5" x14ac:dyDescent="0.25">
      <c r="A3642" s="16" t="str">
        <f>IF(Data!F2917="successful",Data!A2917,"")</f>
        <v/>
      </c>
      <c r="B3642" s="16" t="str">
        <f>IF(Data!F2917="successful",Data!N2917,"")</f>
        <v/>
      </c>
      <c r="D3642" s="16" t="str">
        <f>IF(Data!F3329="failed",Data!A3329,"")</f>
        <v/>
      </c>
      <c r="E3642" s="16" t="str">
        <f>IF(Data!F3329="failed",Data!N3329,"")</f>
        <v/>
      </c>
    </row>
    <row r="3643" spans="1:5" x14ac:dyDescent="0.25">
      <c r="A3643" s="16" t="str">
        <f>IF(Data!F2918="successful",Data!A2918,"")</f>
        <v/>
      </c>
      <c r="B3643" s="16" t="str">
        <f>IF(Data!F2918="successful",Data!N2918,"")</f>
        <v/>
      </c>
      <c r="D3643" s="16" t="str">
        <f>IF(Data!F3330="failed",Data!A3330,"")</f>
        <v/>
      </c>
      <c r="E3643" s="16" t="str">
        <f>IF(Data!F3330="failed",Data!N3330,"")</f>
        <v/>
      </c>
    </row>
    <row r="3644" spans="1:5" x14ac:dyDescent="0.25">
      <c r="A3644" s="16" t="str">
        <f>IF(Data!F2919="successful",Data!A2919,"")</f>
        <v/>
      </c>
      <c r="B3644" s="16" t="str">
        <f>IF(Data!F2919="successful",Data!N2919,"")</f>
        <v/>
      </c>
      <c r="D3644" s="16" t="str">
        <f>IF(Data!F3331="failed",Data!A3331,"")</f>
        <v/>
      </c>
      <c r="E3644" s="16" t="str">
        <f>IF(Data!F3331="failed",Data!N3331,"")</f>
        <v/>
      </c>
    </row>
    <row r="3645" spans="1:5" x14ac:dyDescent="0.25">
      <c r="A3645" s="16" t="str">
        <f>IF(Data!F2920="successful",Data!A2920,"")</f>
        <v/>
      </c>
      <c r="B3645" s="16" t="str">
        <f>IF(Data!F2920="successful",Data!N2920,"")</f>
        <v/>
      </c>
      <c r="D3645" s="16" t="str">
        <f>IF(Data!F3332="failed",Data!A3332,"")</f>
        <v/>
      </c>
      <c r="E3645" s="16" t="str">
        <f>IF(Data!F3332="failed",Data!N3332,"")</f>
        <v/>
      </c>
    </row>
    <row r="3646" spans="1:5" x14ac:dyDescent="0.25">
      <c r="A3646" s="16" t="str">
        <f>IF(Data!F2921="successful",Data!A2921,"")</f>
        <v/>
      </c>
      <c r="B3646" s="16" t="str">
        <f>IF(Data!F2921="successful",Data!N2921,"")</f>
        <v/>
      </c>
      <c r="D3646" s="16" t="str">
        <f>IF(Data!F3333="failed",Data!A3333,"")</f>
        <v/>
      </c>
      <c r="E3646" s="16" t="str">
        <f>IF(Data!F3333="failed",Data!N3333,"")</f>
        <v/>
      </c>
    </row>
    <row r="3647" spans="1:5" x14ac:dyDescent="0.25">
      <c r="A3647" s="16" t="str">
        <f>IF(Data!F2922="successful",Data!A2922,"")</f>
        <v/>
      </c>
      <c r="B3647" s="16" t="str">
        <f>IF(Data!F2922="successful",Data!N2922,"")</f>
        <v/>
      </c>
      <c r="D3647" s="16" t="str">
        <f>IF(Data!F3334="failed",Data!A3334,"")</f>
        <v/>
      </c>
      <c r="E3647" s="16" t="str">
        <f>IF(Data!F3334="failed",Data!N3334,"")</f>
        <v/>
      </c>
    </row>
    <row r="3648" spans="1:5" x14ac:dyDescent="0.25">
      <c r="A3648" s="16" t="str">
        <f>IF(Data!F2943="successful",Data!A2943,"")</f>
        <v/>
      </c>
      <c r="B3648" s="16" t="str">
        <f>IF(Data!F2943="successful",Data!N2943,"")</f>
        <v/>
      </c>
      <c r="D3648" s="16" t="str">
        <f>IF(Data!F3335="failed",Data!A3335,"")</f>
        <v/>
      </c>
      <c r="E3648" s="16" t="str">
        <f>IF(Data!F3335="failed",Data!N3335,"")</f>
        <v/>
      </c>
    </row>
    <row r="3649" spans="1:5" x14ac:dyDescent="0.25">
      <c r="A3649" s="16" t="str">
        <f>IF(Data!F2944="successful",Data!A2944,"")</f>
        <v/>
      </c>
      <c r="B3649" s="16" t="str">
        <f>IF(Data!F2944="successful",Data!N2944,"")</f>
        <v/>
      </c>
      <c r="D3649" s="16" t="str">
        <f>IF(Data!F3336="failed",Data!A3336,"")</f>
        <v/>
      </c>
      <c r="E3649" s="16" t="str">
        <f>IF(Data!F3336="failed",Data!N3336,"")</f>
        <v/>
      </c>
    </row>
    <row r="3650" spans="1:5" x14ac:dyDescent="0.25">
      <c r="A3650" s="16" t="str">
        <f>IF(Data!F2945="successful",Data!A2945,"")</f>
        <v/>
      </c>
      <c r="B3650" s="16" t="str">
        <f>IF(Data!F2945="successful",Data!N2945,"")</f>
        <v/>
      </c>
      <c r="D3650" s="16" t="str">
        <f>IF(Data!F3337="failed",Data!A3337,"")</f>
        <v/>
      </c>
      <c r="E3650" s="16" t="str">
        <f>IF(Data!F3337="failed",Data!N3337,"")</f>
        <v/>
      </c>
    </row>
    <row r="3651" spans="1:5" x14ac:dyDescent="0.25">
      <c r="A3651" s="16" t="str">
        <f>IF(Data!F2946="successful",Data!A2946,"")</f>
        <v/>
      </c>
      <c r="B3651" s="16" t="str">
        <f>IF(Data!F2946="successful",Data!N2946,"")</f>
        <v/>
      </c>
      <c r="D3651" s="16" t="str">
        <f>IF(Data!F3338="failed",Data!A3338,"")</f>
        <v/>
      </c>
      <c r="E3651" s="16" t="str">
        <f>IF(Data!F3338="failed",Data!N3338,"")</f>
        <v/>
      </c>
    </row>
    <row r="3652" spans="1:5" x14ac:dyDescent="0.25">
      <c r="A3652" s="16" t="str">
        <f>IF(Data!F2947="successful",Data!A2947,"")</f>
        <v/>
      </c>
      <c r="B3652" s="16" t="str">
        <f>IF(Data!F2947="successful",Data!N2947,"")</f>
        <v/>
      </c>
      <c r="D3652" s="16" t="str">
        <f>IF(Data!F3339="failed",Data!A3339,"")</f>
        <v/>
      </c>
      <c r="E3652" s="16" t="str">
        <f>IF(Data!F3339="failed",Data!N3339,"")</f>
        <v/>
      </c>
    </row>
    <row r="3653" spans="1:5" x14ac:dyDescent="0.25">
      <c r="A3653" s="16" t="str">
        <f>IF(Data!F2948="successful",Data!A2948,"")</f>
        <v/>
      </c>
      <c r="B3653" s="16" t="str">
        <f>IF(Data!F2948="successful",Data!N2948,"")</f>
        <v/>
      </c>
      <c r="D3653" s="16" t="str">
        <f>IF(Data!F3340="failed",Data!A3340,"")</f>
        <v/>
      </c>
      <c r="E3653" s="16" t="str">
        <f>IF(Data!F3340="failed",Data!N3340,"")</f>
        <v/>
      </c>
    </row>
    <row r="3654" spans="1:5" x14ac:dyDescent="0.25">
      <c r="A3654" s="16" t="str">
        <f>IF(Data!F2949="successful",Data!A2949,"")</f>
        <v/>
      </c>
      <c r="B3654" s="16" t="str">
        <f>IF(Data!F2949="successful",Data!N2949,"")</f>
        <v/>
      </c>
      <c r="D3654" s="16" t="str">
        <f>IF(Data!F3341="failed",Data!A3341,"")</f>
        <v/>
      </c>
      <c r="E3654" s="16" t="str">
        <f>IF(Data!F3341="failed",Data!N3341,"")</f>
        <v/>
      </c>
    </row>
    <row r="3655" spans="1:5" x14ac:dyDescent="0.25">
      <c r="A3655" s="16" t="str">
        <f>IF(Data!F2950="successful",Data!A2950,"")</f>
        <v/>
      </c>
      <c r="B3655" s="16" t="str">
        <f>IF(Data!F2950="successful",Data!N2950,"")</f>
        <v/>
      </c>
      <c r="D3655" s="16" t="str">
        <f>IF(Data!F3342="failed",Data!A3342,"")</f>
        <v/>
      </c>
      <c r="E3655" s="16" t="str">
        <f>IF(Data!F3342="failed",Data!N3342,"")</f>
        <v/>
      </c>
    </row>
    <row r="3656" spans="1:5" x14ac:dyDescent="0.25">
      <c r="A3656" s="16" t="str">
        <f>IF(Data!F2951="successful",Data!A2951,"")</f>
        <v/>
      </c>
      <c r="B3656" s="16" t="str">
        <f>IF(Data!F2951="successful",Data!N2951,"")</f>
        <v/>
      </c>
      <c r="D3656" s="16" t="str">
        <f>IF(Data!F3343="failed",Data!A3343,"")</f>
        <v/>
      </c>
      <c r="E3656" s="16" t="str">
        <f>IF(Data!F3343="failed",Data!N3343,"")</f>
        <v/>
      </c>
    </row>
    <row r="3657" spans="1:5" x14ac:dyDescent="0.25">
      <c r="A3657" s="16" t="str">
        <f>IF(Data!F2952="successful",Data!A2952,"")</f>
        <v/>
      </c>
      <c r="B3657" s="16" t="str">
        <f>IF(Data!F2952="successful",Data!N2952,"")</f>
        <v/>
      </c>
      <c r="D3657" s="16" t="str">
        <f>IF(Data!F3344="failed",Data!A3344,"")</f>
        <v/>
      </c>
      <c r="E3657" s="16" t="str">
        <f>IF(Data!F3344="failed",Data!N3344,"")</f>
        <v/>
      </c>
    </row>
    <row r="3658" spans="1:5" x14ac:dyDescent="0.25">
      <c r="A3658" s="16" t="str">
        <f>IF(Data!F2953="successful",Data!A2953,"")</f>
        <v/>
      </c>
      <c r="B3658" s="16" t="str">
        <f>IF(Data!F2953="successful",Data!N2953,"")</f>
        <v/>
      </c>
      <c r="D3658" s="16" t="str">
        <f>IF(Data!F3345="failed",Data!A3345,"")</f>
        <v/>
      </c>
      <c r="E3658" s="16" t="str">
        <f>IF(Data!F3345="failed",Data!N3345,"")</f>
        <v/>
      </c>
    </row>
    <row r="3659" spans="1:5" x14ac:dyDescent="0.25">
      <c r="A3659" s="16" t="str">
        <f>IF(Data!F2954="successful",Data!A2954,"")</f>
        <v/>
      </c>
      <c r="B3659" s="16" t="str">
        <f>IF(Data!F2954="successful",Data!N2954,"")</f>
        <v/>
      </c>
      <c r="D3659" s="16" t="str">
        <f>IF(Data!F3346="failed",Data!A3346,"")</f>
        <v/>
      </c>
      <c r="E3659" s="16" t="str">
        <f>IF(Data!F3346="failed",Data!N3346,"")</f>
        <v/>
      </c>
    </row>
    <row r="3660" spans="1:5" x14ac:dyDescent="0.25">
      <c r="A3660" s="16" t="str">
        <f>IF(Data!F2955="successful",Data!A2955,"")</f>
        <v/>
      </c>
      <c r="B3660" s="16" t="str">
        <f>IF(Data!F2955="successful",Data!N2955,"")</f>
        <v/>
      </c>
      <c r="D3660" s="16" t="str">
        <f>IF(Data!F3347="failed",Data!A3347,"")</f>
        <v/>
      </c>
      <c r="E3660" s="16" t="str">
        <f>IF(Data!F3347="failed",Data!N3347,"")</f>
        <v/>
      </c>
    </row>
    <row r="3661" spans="1:5" x14ac:dyDescent="0.25">
      <c r="A3661" s="16" t="str">
        <f>IF(Data!F2956="successful",Data!A2956,"")</f>
        <v/>
      </c>
      <c r="B3661" s="16" t="str">
        <f>IF(Data!F2956="successful",Data!N2956,"")</f>
        <v/>
      </c>
      <c r="D3661" s="16" t="str">
        <f>IF(Data!F3348="failed",Data!A3348,"")</f>
        <v/>
      </c>
      <c r="E3661" s="16" t="str">
        <f>IF(Data!F3348="failed",Data!N3348,"")</f>
        <v/>
      </c>
    </row>
    <row r="3662" spans="1:5" x14ac:dyDescent="0.25">
      <c r="A3662" s="16" t="str">
        <f>IF(Data!F2957="successful",Data!A2957,"")</f>
        <v/>
      </c>
      <c r="B3662" s="16" t="str">
        <f>IF(Data!F2957="successful",Data!N2957,"")</f>
        <v/>
      </c>
      <c r="D3662" s="16" t="str">
        <f>IF(Data!F3349="failed",Data!A3349,"")</f>
        <v/>
      </c>
      <c r="E3662" s="16" t="str">
        <f>IF(Data!F3349="failed",Data!N3349,"")</f>
        <v/>
      </c>
    </row>
    <row r="3663" spans="1:5" x14ac:dyDescent="0.25">
      <c r="A3663" s="16" t="str">
        <f>IF(Data!F2958="successful",Data!A2958,"")</f>
        <v/>
      </c>
      <c r="B3663" s="16" t="str">
        <f>IF(Data!F2958="successful",Data!N2958,"")</f>
        <v/>
      </c>
      <c r="D3663" s="16" t="str">
        <f>IF(Data!F3350="failed",Data!A3350,"")</f>
        <v/>
      </c>
      <c r="E3663" s="16" t="str">
        <f>IF(Data!F3350="failed",Data!N3350,"")</f>
        <v/>
      </c>
    </row>
    <row r="3664" spans="1:5" x14ac:dyDescent="0.25">
      <c r="A3664" s="16" t="str">
        <f>IF(Data!F2959="successful",Data!A2959,"")</f>
        <v/>
      </c>
      <c r="B3664" s="16" t="str">
        <f>IF(Data!F2959="successful",Data!N2959,"")</f>
        <v/>
      </c>
      <c r="D3664" s="16" t="str">
        <f>IF(Data!F3351="failed",Data!A3351,"")</f>
        <v/>
      </c>
      <c r="E3664" s="16" t="str">
        <f>IF(Data!F3351="failed",Data!N3351,"")</f>
        <v/>
      </c>
    </row>
    <row r="3665" spans="1:5" x14ac:dyDescent="0.25">
      <c r="A3665" s="16" t="str">
        <f>IF(Data!F2960="successful",Data!A2960,"")</f>
        <v/>
      </c>
      <c r="B3665" s="16" t="str">
        <f>IF(Data!F2960="successful",Data!N2960,"")</f>
        <v/>
      </c>
      <c r="D3665" s="16" t="str">
        <f>IF(Data!F3352="failed",Data!A3352,"")</f>
        <v/>
      </c>
      <c r="E3665" s="16" t="str">
        <f>IF(Data!F3352="failed",Data!N3352,"")</f>
        <v/>
      </c>
    </row>
    <row r="3666" spans="1:5" x14ac:dyDescent="0.25">
      <c r="A3666" s="16" t="str">
        <f>IF(Data!F2961="successful",Data!A2961,"")</f>
        <v/>
      </c>
      <c r="B3666" s="16" t="str">
        <f>IF(Data!F2961="successful",Data!N2961,"")</f>
        <v/>
      </c>
      <c r="D3666" s="16" t="str">
        <f>IF(Data!F3353="failed",Data!A3353,"")</f>
        <v/>
      </c>
      <c r="E3666" s="16" t="str">
        <f>IF(Data!F3353="failed",Data!N3353,"")</f>
        <v/>
      </c>
    </row>
    <row r="3667" spans="1:5" x14ac:dyDescent="0.25">
      <c r="A3667" s="16" t="str">
        <f>IF(Data!F2962="successful",Data!A2962,"")</f>
        <v/>
      </c>
      <c r="B3667" s="16" t="str">
        <f>IF(Data!F2962="successful",Data!N2962,"")</f>
        <v/>
      </c>
      <c r="D3667" s="16" t="str">
        <f>IF(Data!F3354="failed",Data!A3354,"")</f>
        <v/>
      </c>
      <c r="E3667" s="16" t="str">
        <f>IF(Data!F3354="failed",Data!N3354,"")</f>
        <v/>
      </c>
    </row>
    <row r="3668" spans="1:5" x14ac:dyDescent="0.25">
      <c r="A3668" s="16" t="str">
        <f>IF(Data!F3053="successful",Data!A3053,"")</f>
        <v/>
      </c>
      <c r="B3668" s="16" t="str">
        <f>IF(Data!F3053="successful",Data!N3053,"")</f>
        <v/>
      </c>
      <c r="D3668" s="16" t="str">
        <f>IF(Data!F3355="failed",Data!A3355,"")</f>
        <v/>
      </c>
      <c r="E3668" s="16" t="str">
        <f>IF(Data!F3355="failed",Data!N3355,"")</f>
        <v/>
      </c>
    </row>
    <row r="3669" spans="1:5" x14ac:dyDescent="0.25">
      <c r="A3669" s="16" t="str">
        <f>IF(Data!F3054="successful",Data!A3054,"")</f>
        <v/>
      </c>
      <c r="B3669" s="16" t="str">
        <f>IF(Data!F3054="successful",Data!N3054,"")</f>
        <v/>
      </c>
      <c r="D3669" s="16" t="str">
        <f>IF(Data!F3356="failed",Data!A3356,"")</f>
        <v/>
      </c>
      <c r="E3669" s="16" t="str">
        <f>IF(Data!F3356="failed",Data!N3356,"")</f>
        <v/>
      </c>
    </row>
    <row r="3670" spans="1:5" x14ac:dyDescent="0.25">
      <c r="A3670" s="16" t="str">
        <f>IF(Data!F3055="successful",Data!A3055,"")</f>
        <v/>
      </c>
      <c r="B3670" s="16" t="str">
        <f>IF(Data!F3055="successful",Data!N3055,"")</f>
        <v/>
      </c>
      <c r="D3670" s="16" t="str">
        <f>IF(Data!F3357="failed",Data!A3357,"")</f>
        <v/>
      </c>
      <c r="E3670" s="16" t="str">
        <f>IF(Data!F3357="failed",Data!N3357,"")</f>
        <v/>
      </c>
    </row>
    <row r="3671" spans="1:5" x14ac:dyDescent="0.25">
      <c r="A3671" s="16" t="str">
        <f>IF(Data!F3056="successful",Data!A3056,"")</f>
        <v/>
      </c>
      <c r="B3671" s="16" t="str">
        <f>IF(Data!F3056="successful",Data!N3056,"")</f>
        <v/>
      </c>
      <c r="D3671" s="16" t="str">
        <f>IF(Data!F3358="failed",Data!A3358,"")</f>
        <v/>
      </c>
      <c r="E3671" s="16" t="str">
        <f>IF(Data!F3358="failed",Data!N3358,"")</f>
        <v/>
      </c>
    </row>
    <row r="3672" spans="1:5" x14ac:dyDescent="0.25">
      <c r="A3672" s="16" t="str">
        <f>IF(Data!F3057="successful",Data!A3057,"")</f>
        <v/>
      </c>
      <c r="B3672" s="16" t="str">
        <f>IF(Data!F3057="successful",Data!N3057,"")</f>
        <v/>
      </c>
      <c r="D3672" s="16" t="str">
        <f>IF(Data!F3359="failed",Data!A3359,"")</f>
        <v/>
      </c>
      <c r="E3672" s="16" t="str">
        <f>IF(Data!F3359="failed",Data!N3359,"")</f>
        <v/>
      </c>
    </row>
    <row r="3673" spans="1:5" x14ac:dyDescent="0.25">
      <c r="A3673" s="16" t="str">
        <f>IF(Data!F3058="successful",Data!A3058,"")</f>
        <v/>
      </c>
      <c r="B3673" s="16" t="str">
        <f>IF(Data!F3058="successful",Data!N3058,"")</f>
        <v/>
      </c>
      <c r="D3673" s="16" t="str">
        <f>IF(Data!F3360="failed",Data!A3360,"")</f>
        <v/>
      </c>
      <c r="E3673" s="16" t="str">
        <f>IF(Data!F3360="failed",Data!N3360,"")</f>
        <v/>
      </c>
    </row>
    <row r="3674" spans="1:5" x14ac:dyDescent="0.25">
      <c r="A3674" s="16" t="str">
        <f>IF(Data!F3059="successful",Data!A3059,"")</f>
        <v/>
      </c>
      <c r="B3674" s="16" t="str">
        <f>IF(Data!F3059="successful",Data!N3059,"")</f>
        <v/>
      </c>
      <c r="D3674" s="16" t="str">
        <f>IF(Data!F3361="failed",Data!A3361,"")</f>
        <v/>
      </c>
      <c r="E3674" s="16" t="str">
        <f>IF(Data!F3361="failed",Data!N3361,"")</f>
        <v/>
      </c>
    </row>
    <row r="3675" spans="1:5" x14ac:dyDescent="0.25">
      <c r="A3675" s="16" t="str">
        <f>IF(Data!F3060="successful",Data!A3060,"")</f>
        <v/>
      </c>
      <c r="B3675" s="16" t="str">
        <f>IF(Data!F3060="successful",Data!N3060,"")</f>
        <v/>
      </c>
      <c r="D3675" s="16" t="str">
        <f>IF(Data!F3362="failed",Data!A3362,"")</f>
        <v/>
      </c>
      <c r="E3675" s="16" t="str">
        <f>IF(Data!F3362="failed",Data!N3362,"")</f>
        <v/>
      </c>
    </row>
    <row r="3676" spans="1:5" x14ac:dyDescent="0.25">
      <c r="A3676" s="16" t="str">
        <f>IF(Data!F3061="successful",Data!A3061,"")</f>
        <v/>
      </c>
      <c r="B3676" s="16" t="str">
        <f>IF(Data!F3061="successful",Data!N3061,"")</f>
        <v/>
      </c>
      <c r="D3676" s="16" t="str">
        <f>IF(Data!F3363="failed",Data!A3363,"")</f>
        <v/>
      </c>
      <c r="E3676" s="16" t="str">
        <f>IF(Data!F3363="failed",Data!N3363,"")</f>
        <v/>
      </c>
    </row>
    <row r="3677" spans="1:5" x14ac:dyDescent="0.25">
      <c r="A3677" s="16" t="str">
        <f>IF(Data!F3062="successful",Data!A3062,"")</f>
        <v/>
      </c>
      <c r="B3677" s="16" t="str">
        <f>IF(Data!F3062="successful",Data!N3062,"")</f>
        <v/>
      </c>
      <c r="D3677" s="16" t="str">
        <f>IF(Data!F3364="failed",Data!A3364,"")</f>
        <v/>
      </c>
      <c r="E3677" s="16" t="str">
        <f>IF(Data!F3364="failed",Data!N3364,"")</f>
        <v/>
      </c>
    </row>
    <row r="3678" spans="1:5" x14ac:dyDescent="0.25">
      <c r="A3678" s="16" t="str">
        <f>IF(Data!F3063="successful",Data!A3063,"")</f>
        <v/>
      </c>
      <c r="B3678" s="16" t="str">
        <f>IF(Data!F3063="successful",Data!N3063,"")</f>
        <v/>
      </c>
      <c r="D3678" s="16" t="str">
        <f>IF(Data!F3365="failed",Data!A3365,"")</f>
        <v/>
      </c>
      <c r="E3678" s="16" t="str">
        <f>IF(Data!F3365="failed",Data!N3365,"")</f>
        <v/>
      </c>
    </row>
    <row r="3679" spans="1:5" x14ac:dyDescent="0.25">
      <c r="A3679" s="16" t="str">
        <f>IF(Data!F3064="successful",Data!A3064,"")</f>
        <v/>
      </c>
      <c r="B3679" s="16" t="str">
        <f>IF(Data!F3064="successful",Data!N3064,"")</f>
        <v/>
      </c>
      <c r="D3679" s="16" t="str">
        <f>IF(Data!F3366="failed",Data!A3366,"")</f>
        <v/>
      </c>
      <c r="E3679" s="16" t="str">
        <f>IF(Data!F3366="failed",Data!N3366,"")</f>
        <v/>
      </c>
    </row>
    <row r="3680" spans="1:5" x14ac:dyDescent="0.25">
      <c r="A3680" s="16" t="str">
        <f>IF(Data!F3065="successful",Data!A3065,"")</f>
        <v/>
      </c>
      <c r="B3680" s="16" t="str">
        <f>IF(Data!F3065="successful",Data!N3065,"")</f>
        <v/>
      </c>
      <c r="D3680" s="16" t="str">
        <f>IF(Data!F3367="failed",Data!A3367,"")</f>
        <v/>
      </c>
      <c r="E3680" s="16" t="str">
        <f>IF(Data!F3367="failed",Data!N3367,"")</f>
        <v/>
      </c>
    </row>
    <row r="3681" spans="1:5" x14ac:dyDescent="0.25">
      <c r="A3681" s="16" t="str">
        <f>IF(Data!F3066="successful",Data!A3066,"")</f>
        <v/>
      </c>
      <c r="B3681" s="16" t="str">
        <f>IF(Data!F3066="successful",Data!N3066,"")</f>
        <v/>
      </c>
      <c r="D3681" s="16" t="str">
        <f>IF(Data!F3368="failed",Data!A3368,"")</f>
        <v/>
      </c>
      <c r="E3681" s="16" t="str">
        <f>IF(Data!F3368="failed",Data!N3368,"")</f>
        <v/>
      </c>
    </row>
    <row r="3682" spans="1:5" x14ac:dyDescent="0.25">
      <c r="A3682" s="16" t="str">
        <f>IF(Data!F3067="successful",Data!A3067,"")</f>
        <v/>
      </c>
      <c r="B3682" s="16" t="str">
        <f>IF(Data!F3067="successful",Data!N3067,"")</f>
        <v/>
      </c>
      <c r="D3682" s="16" t="str">
        <f>IF(Data!F3369="failed",Data!A3369,"")</f>
        <v/>
      </c>
      <c r="E3682" s="16" t="str">
        <f>IF(Data!F3369="failed",Data!N3369,"")</f>
        <v/>
      </c>
    </row>
    <row r="3683" spans="1:5" x14ac:dyDescent="0.25">
      <c r="A3683" s="16" t="str">
        <f>IF(Data!F3068="successful",Data!A3068,"")</f>
        <v/>
      </c>
      <c r="B3683" s="16" t="str">
        <f>IF(Data!F3068="successful",Data!N3068,"")</f>
        <v/>
      </c>
      <c r="D3683" s="16" t="str">
        <f>IF(Data!F3370="failed",Data!A3370,"")</f>
        <v/>
      </c>
      <c r="E3683" s="16" t="str">
        <f>IF(Data!F3370="failed",Data!N3370,"")</f>
        <v/>
      </c>
    </row>
    <row r="3684" spans="1:5" x14ac:dyDescent="0.25">
      <c r="A3684" s="16" t="str">
        <f>IF(Data!F3069="successful",Data!A3069,"")</f>
        <v/>
      </c>
      <c r="B3684" s="16" t="str">
        <f>IF(Data!F3069="successful",Data!N3069,"")</f>
        <v/>
      </c>
      <c r="D3684" s="16" t="str">
        <f>IF(Data!F3371="failed",Data!A3371,"")</f>
        <v/>
      </c>
      <c r="E3684" s="16" t="str">
        <f>IF(Data!F3371="failed",Data!N3371,"")</f>
        <v/>
      </c>
    </row>
    <row r="3685" spans="1:5" x14ac:dyDescent="0.25">
      <c r="A3685" s="16" t="str">
        <f>IF(Data!F3070="successful",Data!A3070,"")</f>
        <v/>
      </c>
      <c r="B3685" s="16" t="str">
        <f>IF(Data!F3070="successful",Data!N3070,"")</f>
        <v/>
      </c>
      <c r="D3685" s="16" t="str">
        <f>IF(Data!F3372="failed",Data!A3372,"")</f>
        <v/>
      </c>
      <c r="E3685" s="16" t="str">
        <f>IF(Data!F3372="failed",Data!N3372,"")</f>
        <v/>
      </c>
    </row>
    <row r="3686" spans="1:5" x14ac:dyDescent="0.25">
      <c r="A3686" s="16" t="str">
        <f>IF(Data!F3071="successful",Data!A3071,"")</f>
        <v/>
      </c>
      <c r="B3686" s="16" t="str">
        <f>IF(Data!F3071="successful",Data!N3071,"")</f>
        <v/>
      </c>
      <c r="D3686" s="16" t="str">
        <f>IF(Data!F3373="failed",Data!A3373,"")</f>
        <v/>
      </c>
      <c r="E3686" s="16" t="str">
        <f>IF(Data!F3373="failed",Data!N3373,"")</f>
        <v/>
      </c>
    </row>
    <row r="3687" spans="1:5" x14ac:dyDescent="0.25">
      <c r="A3687" s="16" t="str">
        <f>IF(Data!F3072="successful",Data!A3072,"")</f>
        <v/>
      </c>
      <c r="B3687" s="16" t="str">
        <f>IF(Data!F3072="successful",Data!N3072,"")</f>
        <v/>
      </c>
      <c r="D3687" s="16" t="str">
        <f>IF(Data!F3374="failed",Data!A3374,"")</f>
        <v/>
      </c>
      <c r="E3687" s="16" t="str">
        <f>IF(Data!F3374="failed",Data!N3374,"")</f>
        <v/>
      </c>
    </row>
    <row r="3688" spans="1:5" x14ac:dyDescent="0.25">
      <c r="A3688" s="16" t="str">
        <f>IF(Data!F3073="successful",Data!A3073,"")</f>
        <v/>
      </c>
      <c r="B3688" s="16" t="str">
        <f>IF(Data!F3073="successful",Data!N3073,"")</f>
        <v/>
      </c>
      <c r="D3688" s="16" t="str">
        <f>IF(Data!F3375="failed",Data!A3375,"")</f>
        <v/>
      </c>
      <c r="E3688" s="16" t="str">
        <f>IF(Data!F3375="failed",Data!N3375,"")</f>
        <v/>
      </c>
    </row>
    <row r="3689" spans="1:5" x14ac:dyDescent="0.25">
      <c r="A3689" s="16" t="str">
        <f>IF(Data!F3074="successful",Data!A3074,"")</f>
        <v/>
      </c>
      <c r="B3689" s="16" t="str">
        <f>IF(Data!F3074="successful",Data!N3074,"")</f>
        <v/>
      </c>
      <c r="D3689" s="16" t="str">
        <f>IF(Data!F3376="failed",Data!A3376,"")</f>
        <v/>
      </c>
      <c r="E3689" s="16" t="str">
        <f>IF(Data!F3376="failed",Data!N3376,"")</f>
        <v/>
      </c>
    </row>
    <row r="3690" spans="1:5" x14ac:dyDescent="0.25">
      <c r="A3690" s="16" t="str">
        <f>IF(Data!F3075="successful",Data!A3075,"")</f>
        <v/>
      </c>
      <c r="B3690" s="16" t="str">
        <f>IF(Data!F3075="successful",Data!N3075,"")</f>
        <v/>
      </c>
      <c r="D3690" s="16" t="str">
        <f>IF(Data!F3377="failed",Data!A3377,"")</f>
        <v/>
      </c>
      <c r="E3690" s="16" t="str">
        <f>IF(Data!F3377="failed",Data!N3377,"")</f>
        <v/>
      </c>
    </row>
    <row r="3691" spans="1:5" x14ac:dyDescent="0.25">
      <c r="A3691" s="16" t="str">
        <f>IF(Data!F3076="successful",Data!A3076,"")</f>
        <v/>
      </c>
      <c r="B3691" s="16" t="str">
        <f>IF(Data!F3076="successful",Data!N3076,"")</f>
        <v/>
      </c>
      <c r="D3691" s="16" t="str">
        <f>IF(Data!F3378="failed",Data!A3378,"")</f>
        <v/>
      </c>
      <c r="E3691" s="16" t="str">
        <f>IF(Data!F3378="failed",Data!N3378,"")</f>
        <v/>
      </c>
    </row>
    <row r="3692" spans="1:5" x14ac:dyDescent="0.25">
      <c r="A3692" s="16" t="str">
        <f>IF(Data!F3077="successful",Data!A3077,"")</f>
        <v/>
      </c>
      <c r="B3692" s="16" t="str">
        <f>IF(Data!F3077="successful",Data!N3077,"")</f>
        <v/>
      </c>
      <c r="D3692" s="16" t="str">
        <f>IF(Data!F3379="failed",Data!A3379,"")</f>
        <v/>
      </c>
      <c r="E3692" s="16" t="str">
        <f>IF(Data!F3379="failed",Data!N3379,"")</f>
        <v/>
      </c>
    </row>
    <row r="3693" spans="1:5" x14ac:dyDescent="0.25">
      <c r="A3693" s="16" t="str">
        <f>IF(Data!F3078="successful",Data!A3078,"")</f>
        <v/>
      </c>
      <c r="B3693" s="16" t="str">
        <f>IF(Data!F3078="successful",Data!N3078,"")</f>
        <v/>
      </c>
      <c r="D3693" s="16" t="str">
        <f>IF(Data!F3380="failed",Data!A3380,"")</f>
        <v/>
      </c>
      <c r="E3693" s="16" t="str">
        <f>IF(Data!F3380="failed",Data!N3380,"")</f>
        <v/>
      </c>
    </row>
    <row r="3694" spans="1:5" x14ac:dyDescent="0.25">
      <c r="A3694" s="16" t="str">
        <f>IF(Data!F3079="successful",Data!A3079,"")</f>
        <v/>
      </c>
      <c r="B3694" s="16" t="str">
        <f>IF(Data!F3079="successful",Data!N3079,"")</f>
        <v/>
      </c>
      <c r="D3694" s="16" t="str">
        <f>IF(Data!F3381="failed",Data!A3381,"")</f>
        <v/>
      </c>
      <c r="E3694" s="16" t="str">
        <f>IF(Data!F3381="failed",Data!N3381,"")</f>
        <v/>
      </c>
    </row>
    <row r="3695" spans="1:5" x14ac:dyDescent="0.25">
      <c r="A3695" s="16" t="str">
        <f>IF(Data!F3080="successful",Data!A3080,"")</f>
        <v/>
      </c>
      <c r="B3695" s="16" t="str">
        <f>IF(Data!F3080="successful",Data!N3080,"")</f>
        <v/>
      </c>
      <c r="D3695" s="16" t="str">
        <f>IF(Data!F3382="failed",Data!A3382,"")</f>
        <v/>
      </c>
      <c r="E3695" s="16" t="str">
        <f>IF(Data!F3382="failed",Data!N3382,"")</f>
        <v/>
      </c>
    </row>
    <row r="3696" spans="1:5" x14ac:dyDescent="0.25">
      <c r="A3696" s="16" t="str">
        <f>IF(Data!F3081="successful",Data!A3081,"")</f>
        <v/>
      </c>
      <c r="B3696" s="16" t="str">
        <f>IF(Data!F3081="successful",Data!N3081,"")</f>
        <v/>
      </c>
      <c r="D3696" s="16" t="str">
        <f>IF(Data!F3383="failed",Data!A3383,"")</f>
        <v/>
      </c>
      <c r="E3696" s="16" t="str">
        <f>IF(Data!F3383="failed",Data!N3383,"")</f>
        <v/>
      </c>
    </row>
    <row r="3697" spans="1:5" x14ac:dyDescent="0.25">
      <c r="A3697" s="16" t="str">
        <f>IF(Data!F3082="successful",Data!A3082,"")</f>
        <v/>
      </c>
      <c r="B3697" s="16" t="str">
        <f>IF(Data!F3082="successful",Data!N3082,"")</f>
        <v/>
      </c>
      <c r="D3697" s="16" t="str">
        <f>IF(Data!F3384="failed",Data!A3384,"")</f>
        <v/>
      </c>
      <c r="E3697" s="16" t="str">
        <f>IF(Data!F3384="failed",Data!N3384,"")</f>
        <v/>
      </c>
    </row>
    <row r="3698" spans="1:5" x14ac:dyDescent="0.25">
      <c r="A3698" s="16" t="str">
        <f>IF(Data!F3083="successful",Data!A3083,"")</f>
        <v/>
      </c>
      <c r="B3698" s="16" t="str">
        <f>IF(Data!F3083="successful",Data!N3083,"")</f>
        <v/>
      </c>
      <c r="D3698" s="16" t="str">
        <f>IF(Data!F3385="failed",Data!A3385,"")</f>
        <v/>
      </c>
      <c r="E3698" s="16" t="str">
        <f>IF(Data!F3385="failed",Data!N3385,"")</f>
        <v/>
      </c>
    </row>
    <row r="3699" spans="1:5" x14ac:dyDescent="0.25">
      <c r="A3699" s="16" t="str">
        <f>IF(Data!F3084="successful",Data!A3084,"")</f>
        <v/>
      </c>
      <c r="B3699" s="16" t="str">
        <f>IF(Data!F3084="successful",Data!N3084,"")</f>
        <v/>
      </c>
      <c r="D3699" s="16" t="str">
        <f>IF(Data!F3386="failed",Data!A3386,"")</f>
        <v/>
      </c>
      <c r="E3699" s="16" t="str">
        <f>IF(Data!F3386="failed",Data!N3386,"")</f>
        <v/>
      </c>
    </row>
    <row r="3700" spans="1:5" x14ac:dyDescent="0.25">
      <c r="A3700" s="16" t="str">
        <f>IF(Data!F3085="successful",Data!A3085,"")</f>
        <v/>
      </c>
      <c r="B3700" s="16" t="str">
        <f>IF(Data!F3085="successful",Data!N3085,"")</f>
        <v/>
      </c>
      <c r="D3700" s="16" t="str">
        <f>IF(Data!F3387="failed",Data!A3387,"")</f>
        <v/>
      </c>
      <c r="E3700" s="16" t="str">
        <f>IF(Data!F3387="failed",Data!N3387,"")</f>
        <v/>
      </c>
    </row>
    <row r="3701" spans="1:5" x14ac:dyDescent="0.25">
      <c r="A3701" s="16" t="str">
        <f>IF(Data!F3086="successful",Data!A3086,"")</f>
        <v/>
      </c>
      <c r="B3701" s="16" t="str">
        <f>IF(Data!F3086="successful",Data!N3086,"")</f>
        <v/>
      </c>
      <c r="D3701" s="16" t="str">
        <f>IF(Data!F3388="failed",Data!A3388,"")</f>
        <v/>
      </c>
      <c r="E3701" s="16" t="str">
        <f>IF(Data!F3388="failed",Data!N3388,"")</f>
        <v/>
      </c>
    </row>
    <row r="3702" spans="1:5" x14ac:dyDescent="0.25">
      <c r="A3702" s="16" t="str">
        <f>IF(Data!F3087="successful",Data!A3087,"")</f>
        <v/>
      </c>
      <c r="B3702" s="16" t="str">
        <f>IF(Data!F3087="successful",Data!N3087,"")</f>
        <v/>
      </c>
      <c r="D3702" s="16" t="str">
        <f>IF(Data!F3389="failed",Data!A3389,"")</f>
        <v/>
      </c>
      <c r="E3702" s="16" t="str">
        <f>IF(Data!F3389="failed",Data!N3389,"")</f>
        <v/>
      </c>
    </row>
    <row r="3703" spans="1:5" x14ac:dyDescent="0.25">
      <c r="A3703" s="16" t="str">
        <f>IF(Data!F3088="successful",Data!A3088,"")</f>
        <v/>
      </c>
      <c r="B3703" s="16" t="str">
        <f>IF(Data!F3088="successful",Data!N3088,"")</f>
        <v/>
      </c>
      <c r="D3703" s="16" t="str">
        <f>IF(Data!F3390="failed",Data!A3390,"")</f>
        <v/>
      </c>
      <c r="E3703" s="16" t="str">
        <f>IF(Data!F3390="failed",Data!N3390,"")</f>
        <v/>
      </c>
    </row>
    <row r="3704" spans="1:5" x14ac:dyDescent="0.25">
      <c r="A3704" s="16" t="str">
        <f>IF(Data!F3089="successful",Data!A3089,"")</f>
        <v/>
      </c>
      <c r="B3704" s="16" t="str">
        <f>IF(Data!F3089="successful",Data!N3089,"")</f>
        <v/>
      </c>
      <c r="D3704" s="16" t="str">
        <f>IF(Data!F3391="failed",Data!A3391,"")</f>
        <v/>
      </c>
      <c r="E3704" s="16" t="str">
        <f>IF(Data!F3391="failed",Data!N3391,"")</f>
        <v/>
      </c>
    </row>
    <row r="3705" spans="1:5" x14ac:dyDescent="0.25">
      <c r="A3705" s="16" t="str">
        <f>IF(Data!F3090="successful",Data!A3090,"")</f>
        <v/>
      </c>
      <c r="B3705" s="16" t="str">
        <f>IF(Data!F3090="successful",Data!N3090,"")</f>
        <v/>
      </c>
      <c r="D3705" s="16" t="str">
        <f>IF(Data!F3392="failed",Data!A3392,"")</f>
        <v/>
      </c>
      <c r="E3705" s="16" t="str">
        <f>IF(Data!F3392="failed",Data!N3392,"")</f>
        <v/>
      </c>
    </row>
    <row r="3706" spans="1:5" x14ac:dyDescent="0.25">
      <c r="A3706" s="16" t="str">
        <f>IF(Data!F3091="successful",Data!A3091,"")</f>
        <v/>
      </c>
      <c r="B3706" s="16" t="str">
        <f>IF(Data!F3091="successful",Data!N3091,"")</f>
        <v/>
      </c>
      <c r="D3706" s="16" t="str">
        <f>IF(Data!F3393="failed",Data!A3393,"")</f>
        <v/>
      </c>
      <c r="E3706" s="16" t="str">
        <f>IF(Data!F3393="failed",Data!N3393,"")</f>
        <v/>
      </c>
    </row>
    <row r="3707" spans="1:5" x14ac:dyDescent="0.25">
      <c r="A3707" s="16" t="str">
        <f>IF(Data!F3092="successful",Data!A3092,"")</f>
        <v/>
      </c>
      <c r="B3707" s="16" t="str">
        <f>IF(Data!F3092="successful",Data!N3092,"")</f>
        <v/>
      </c>
      <c r="D3707" s="16" t="str">
        <f>IF(Data!F3394="failed",Data!A3394,"")</f>
        <v/>
      </c>
      <c r="E3707" s="16" t="str">
        <f>IF(Data!F3394="failed",Data!N3394,"")</f>
        <v/>
      </c>
    </row>
    <row r="3708" spans="1:5" x14ac:dyDescent="0.25">
      <c r="A3708" s="16" t="str">
        <f>IF(Data!F3093="successful",Data!A3093,"")</f>
        <v/>
      </c>
      <c r="B3708" s="16" t="str">
        <f>IF(Data!F3093="successful",Data!N3093,"")</f>
        <v/>
      </c>
      <c r="D3708" s="16" t="str">
        <f>IF(Data!F3395="failed",Data!A3395,"")</f>
        <v/>
      </c>
      <c r="E3708" s="16" t="str">
        <f>IF(Data!F3395="failed",Data!N3395,"")</f>
        <v/>
      </c>
    </row>
    <row r="3709" spans="1:5" x14ac:dyDescent="0.25">
      <c r="A3709" s="16" t="str">
        <f>IF(Data!F3094="successful",Data!A3094,"")</f>
        <v/>
      </c>
      <c r="B3709" s="16" t="str">
        <f>IF(Data!F3094="successful",Data!N3094,"")</f>
        <v/>
      </c>
      <c r="D3709" s="16" t="str">
        <f>IF(Data!F3396="failed",Data!A3396,"")</f>
        <v/>
      </c>
      <c r="E3709" s="16" t="str">
        <f>IF(Data!F3396="failed",Data!N3396,"")</f>
        <v/>
      </c>
    </row>
    <row r="3710" spans="1:5" x14ac:dyDescent="0.25">
      <c r="A3710" s="16" t="str">
        <f>IF(Data!F3095="successful",Data!A3095,"")</f>
        <v/>
      </c>
      <c r="B3710" s="16" t="str">
        <f>IF(Data!F3095="successful",Data!N3095,"")</f>
        <v/>
      </c>
      <c r="D3710" s="16" t="str">
        <f>IF(Data!F3397="failed",Data!A3397,"")</f>
        <v/>
      </c>
      <c r="E3710" s="16" t="str">
        <f>IF(Data!F3397="failed",Data!N3397,"")</f>
        <v/>
      </c>
    </row>
    <row r="3711" spans="1:5" x14ac:dyDescent="0.25">
      <c r="A3711" s="16" t="str">
        <f>IF(Data!F3096="successful",Data!A3096,"")</f>
        <v/>
      </c>
      <c r="B3711" s="16" t="str">
        <f>IF(Data!F3096="successful",Data!N3096,"")</f>
        <v/>
      </c>
      <c r="D3711" s="16" t="str">
        <f>IF(Data!F3398="failed",Data!A3398,"")</f>
        <v/>
      </c>
      <c r="E3711" s="16" t="str">
        <f>IF(Data!F3398="failed",Data!N3398,"")</f>
        <v/>
      </c>
    </row>
    <row r="3712" spans="1:5" x14ac:dyDescent="0.25">
      <c r="A3712" s="16" t="str">
        <f>IF(Data!F3097="successful",Data!A3097,"")</f>
        <v/>
      </c>
      <c r="B3712" s="16" t="str">
        <f>IF(Data!F3097="successful",Data!N3097,"")</f>
        <v/>
      </c>
      <c r="D3712" s="16" t="str">
        <f>IF(Data!F3399="failed",Data!A3399,"")</f>
        <v/>
      </c>
      <c r="E3712" s="16" t="str">
        <f>IF(Data!F3399="failed",Data!N3399,"")</f>
        <v/>
      </c>
    </row>
    <row r="3713" spans="1:5" x14ac:dyDescent="0.25">
      <c r="A3713" s="16" t="str">
        <f>IF(Data!F3098="successful",Data!A3098,"")</f>
        <v/>
      </c>
      <c r="B3713" s="16" t="str">
        <f>IF(Data!F3098="successful",Data!N3098,"")</f>
        <v/>
      </c>
      <c r="D3713" s="16" t="str">
        <f>IF(Data!F3400="failed",Data!A3400,"")</f>
        <v/>
      </c>
      <c r="E3713" s="16" t="str">
        <f>IF(Data!F3400="failed",Data!N3400,"")</f>
        <v/>
      </c>
    </row>
    <row r="3714" spans="1:5" x14ac:dyDescent="0.25">
      <c r="A3714" s="16" t="str">
        <f>IF(Data!F3099="successful",Data!A3099,"")</f>
        <v/>
      </c>
      <c r="B3714" s="16" t="str">
        <f>IF(Data!F3099="successful",Data!N3099,"")</f>
        <v/>
      </c>
      <c r="D3714" s="16" t="str">
        <f>IF(Data!F3401="failed",Data!A3401,"")</f>
        <v/>
      </c>
      <c r="E3714" s="16" t="str">
        <f>IF(Data!F3401="failed",Data!N3401,"")</f>
        <v/>
      </c>
    </row>
    <row r="3715" spans="1:5" x14ac:dyDescent="0.25">
      <c r="A3715" s="16" t="str">
        <f>IF(Data!F3100="successful",Data!A3100,"")</f>
        <v/>
      </c>
      <c r="B3715" s="16" t="str">
        <f>IF(Data!F3100="successful",Data!N3100,"")</f>
        <v/>
      </c>
      <c r="D3715" s="16" t="str">
        <f>IF(Data!F3402="failed",Data!A3402,"")</f>
        <v/>
      </c>
      <c r="E3715" s="16" t="str">
        <f>IF(Data!F3402="failed",Data!N3402,"")</f>
        <v/>
      </c>
    </row>
    <row r="3716" spans="1:5" x14ac:dyDescent="0.25">
      <c r="A3716" s="16" t="str">
        <f>IF(Data!F3101="successful",Data!A3101,"")</f>
        <v/>
      </c>
      <c r="B3716" s="16" t="str">
        <f>IF(Data!F3101="successful",Data!N3101,"")</f>
        <v/>
      </c>
      <c r="D3716" s="16" t="str">
        <f>IF(Data!F3403="failed",Data!A3403,"")</f>
        <v/>
      </c>
      <c r="E3716" s="16" t="str">
        <f>IF(Data!F3403="failed",Data!N3403,"")</f>
        <v/>
      </c>
    </row>
    <row r="3717" spans="1:5" x14ac:dyDescent="0.25">
      <c r="A3717" s="16" t="str">
        <f>IF(Data!F3102="successful",Data!A3102,"")</f>
        <v/>
      </c>
      <c r="B3717" s="16" t="str">
        <f>IF(Data!F3102="successful",Data!N3102,"")</f>
        <v/>
      </c>
      <c r="D3717" s="16" t="str">
        <f>IF(Data!F3404="failed",Data!A3404,"")</f>
        <v/>
      </c>
      <c r="E3717" s="16" t="str">
        <f>IF(Data!F3404="failed",Data!N3404,"")</f>
        <v/>
      </c>
    </row>
    <row r="3718" spans="1:5" x14ac:dyDescent="0.25">
      <c r="A3718" s="16" t="str">
        <f>IF(Data!F3103="successful",Data!A3103,"")</f>
        <v/>
      </c>
      <c r="B3718" s="16" t="str">
        <f>IF(Data!F3103="successful",Data!N3103,"")</f>
        <v/>
      </c>
      <c r="D3718" s="16" t="str">
        <f>IF(Data!F3405="failed",Data!A3405,"")</f>
        <v/>
      </c>
      <c r="E3718" s="16" t="str">
        <f>IF(Data!F3405="failed",Data!N3405,"")</f>
        <v/>
      </c>
    </row>
    <row r="3719" spans="1:5" x14ac:dyDescent="0.25">
      <c r="A3719" s="16" t="str">
        <f>IF(Data!F3104="successful",Data!A3104,"")</f>
        <v/>
      </c>
      <c r="B3719" s="16" t="str">
        <f>IF(Data!F3104="successful",Data!N3104,"")</f>
        <v/>
      </c>
      <c r="D3719" s="16" t="str">
        <f>IF(Data!F3406="failed",Data!A3406,"")</f>
        <v/>
      </c>
      <c r="E3719" s="16" t="str">
        <f>IF(Data!F3406="failed",Data!N3406,"")</f>
        <v/>
      </c>
    </row>
    <row r="3720" spans="1:5" x14ac:dyDescent="0.25">
      <c r="A3720" s="16" t="str">
        <f>IF(Data!F3105="successful",Data!A3105,"")</f>
        <v/>
      </c>
      <c r="B3720" s="16" t="str">
        <f>IF(Data!F3105="successful",Data!N3105,"")</f>
        <v/>
      </c>
      <c r="D3720" s="16" t="str">
        <f>IF(Data!F3407="failed",Data!A3407,"")</f>
        <v/>
      </c>
      <c r="E3720" s="16" t="str">
        <f>IF(Data!F3407="failed",Data!N3407,"")</f>
        <v/>
      </c>
    </row>
    <row r="3721" spans="1:5" x14ac:dyDescent="0.25">
      <c r="A3721" s="16" t="str">
        <f>IF(Data!F3106="successful",Data!A3106,"")</f>
        <v/>
      </c>
      <c r="B3721" s="16" t="str">
        <f>IF(Data!F3106="successful",Data!N3106,"")</f>
        <v/>
      </c>
      <c r="D3721" s="16" t="str">
        <f>IF(Data!F3408="failed",Data!A3408,"")</f>
        <v/>
      </c>
      <c r="E3721" s="16" t="str">
        <f>IF(Data!F3408="failed",Data!N3408,"")</f>
        <v/>
      </c>
    </row>
    <row r="3722" spans="1:5" x14ac:dyDescent="0.25">
      <c r="A3722" s="16" t="str">
        <f>IF(Data!F3107="successful",Data!A3107,"")</f>
        <v/>
      </c>
      <c r="B3722" s="16" t="str">
        <f>IF(Data!F3107="successful",Data!N3107,"")</f>
        <v/>
      </c>
      <c r="D3722" s="16" t="str">
        <f>IF(Data!F3409="failed",Data!A3409,"")</f>
        <v/>
      </c>
      <c r="E3722" s="16" t="str">
        <f>IF(Data!F3409="failed",Data!N3409,"")</f>
        <v/>
      </c>
    </row>
    <row r="3723" spans="1:5" x14ac:dyDescent="0.25">
      <c r="A3723" s="16" t="str">
        <f>IF(Data!F3108="successful",Data!A3108,"")</f>
        <v/>
      </c>
      <c r="B3723" s="16" t="str">
        <f>IF(Data!F3108="successful",Data!N3108,"")</f>
        <v/>
      </c>
      <c r="D3723" s="16" t="str">
        <f>IF(Data!F3410="failed",Data!A3410,"")</f>
        <v/>
      </c>
      <c r="E3723" s="16" t="str">
        <f>IF(Data!F3410="failed",Data!N3410,"")</f>
        <v/>
      </c>
    </row>
    <row r="3724" spans="1:5" x14ac:dyDescent="0.25">
      <c r="A3724" s="16" t="str">
        <f>IF(Data!F3109="successful",Data!A3109,"")</f>
        <v/>
      </c>
      <c r="B3724" s="16" t="str">
        <f>IF(Data!F3109="successful",Data!N3109,"")</f>
        <v/>
      </c>
      <c r="D3724" s="16" t="str">
        <f>IF(Data!F3411="failed",Data!A3411,"")</f>
        <v/>
      </c>
      <c r="E3724" s="16" t="str">
        <f>IF(Data!F3411="failed",Data!N3411,"")</f>
        <v/>
      </c>
    </row>
    <row r="3725" spans="1:5" x14ac:dyDescent="0.25">
      <c r="A3725" s="16" t="str">
        <f>IF(Data!F3110="successful",Data!A3110,"")</f>
        <v/>
      </c>
      <c r="B3725" s="16" t="str">
        <f>IF(Data!F3110="successful",Data!N3110,"")</f>
        <v/>
      </c>
      <c r="D3725" s="16" t="str">
        <f>IF(Data!F3412="failed",Data!A3412,"")</f>
        <v/>
      </c>
      <c r="E3725" s="16" t="str">
        <f>IF(Data!F3412="failed",Data!N3412,"")</f>
        <v/>
      </c>
    </row>
    <row r="3726" spans="1:5" x14ac:dyDescent="0.25">
      <c r="A3726" s="16" t="str">
        <f>IF(Data!F3111="successful",Data!A3111,"")</f>
        <v/>
      </c>
      <c r="B3726" s="16" t="str">
        <f>IF(Data!F3111="successful",Data!N3111,"")</f>
        <v/>
      </c>
      <c r="D3726" s="16" t="str">
        <f>IF(Data!F3413="failed",Data!A3413,"")</f>
        <v/>
      </c>
      <c r="E3726" s="16" t="str">
        <f>IF(Data!F3413="failed",Data!N3413,"")</f>
        <v/>
      </c>
    </row>
    <row r="3727" spans="1:5" x14ac:dyDescent="0.25">
      <c r="A3727" s="16" t="str">
        <f>IF(Data!F3112="successful",Data!A3112,"")</f>
        <v/>
      </c>
      <c r="B3727" s="16" t="str">
        <f>IF(Data!F3112="successful",Data!N3112,"")</f>
        <v/>
      </c>
      <c r="D3727" s="16" t="str">
        <f>IF(Data!F3414="failed",Data!A3414,"")</f>
        <v/>
      </c>
      <c r="E3727" s="16" t="str">
        <f>IF(Data!F3414="failed",Data!N3414,"")</f>
        <v/>
      </c>
    </row>
    <row r="3728" spans="1:5" x14ac:dyDescent="0.25">
      <c r="A3728" s="16" t="str">
        <f>IF(Data!F3113="successful",Data!A3113,"")</f>
        <v/>
      </c>
      <c r="B3728" s="16" t="str">
        <f>IF(Data!F3113="successful",Data!N3113,"")</f>
        <v/>
      </c>
      <c r="D3728" s="16" t="str">
        <f>IF(Data!F3415="failed",Data!A3415,"")</f>
        <v/>
      </c>
      <c r="E3728" s="16" t="str">
        <f>IF(Data!F3415="failed",Data!N3415,"")</f>
        <v/>
      </c>
    </row>
    <row r="3729" spans="1:5" x14ac:dyDescent="0.25">
      <c r="A3729" s="16" t="str">
        <f>IF(Data!F3114="successful",Data!A3114,"")</f>
        <v/>
      </c>
      <c r="B3729" s="16" t="str">
        <f>IF(Data!F3114="successful",Data!N3114,"")</f>
        <v/>
      </c>
      <c r="D3729" s="16" t="str">
        <f>IF(Data!F3416="failed",Data!A3416,"")</f>
        <v/>
      </c>
      <c r="E3729" s="16" t="str">
        <f>IF(Data!F3416="failed",Data!N3416,"")</f>
        <v/>
      </c>
    </row>
    <row r="3730" spans="1:5" x14ac:dyDescent="0.25">
      <c r="A3730" s="16" t="str">
        <f>IF(Data!F3115="successful",Data!A3115,"")</f>
        <v/>
      </c>
      <c r="B3730" s="16" t="str">
        <f>IF(Data!F3115="successful",Data!N3115,"")</f>
        <v/>
      </c>
      <c r="D3730" s="16" t="str">
        <f>IF(Data!F3417="failed",Data!A3417,"")</f>
        <v/>
      </c>
      <c r="E3730" s="16" t="str">
        <f>IF(Data!F3417="failed",Data!N3417,"")</f>
        <v/>
      </c>
    </row>
    <row r="3731" spans="1:5" x14ac:dyDescent="0.25">
      <c r="A3731" s="16" t="str">
        <f>IF(Data!F3116="successful",Data!A3116,"")</f>
        <v/>
      </c>
      <c r="B3731" s="16" t="str">
        <f>IF(Data!F3116="successful",Data!N3116,"")</f>
        <v/>
      </c>
      <c r="D3731" s="16" t="str">
        <f>IF(Data!F3418="failed",Data!A3418,"")</f>
        <v/>
      </c>
      <c r="E3731" s="16" t="str">
        <f>IF(Data!F3418="failed",Data!N3418,"")</f>
        <v/>
      </c>
    </row>
    <row r="3732" spans="1:5" x14ac:dyDescent="0.25">
      <c r="A3732" s="16" t="str">
        <f>IF(Data!F3117="successful",Data!A3117,"")</f>
        <v/>
      </c>
      <c r="B3732" s="16" t="str">
        <f>IF(Data!F3117="successful",Data!N3117,"")</f>
        <v/>
      </c>
      <c r="D3732" s="16" t="str">
        <f>IF(Data!F3419="failed",Data!A3419,"")</f>
        <v/>
      </c>
      <c r="E3732" s="16" t="str">
        <f>IF(Data!F3419="failed",Data!N3419,"")</f>
        <v/>
      </c>
    </row>
    <row r="3733" spans="1:5" x14ac:dyDescent="0.25">
      <c r="A3733" s="16" t="str">
        <f>IF(Data!F3118="successful",Data!A3118,"")</f>
        <v/>
      </c>
      <c r="B3733" s="16" t="str">
        <f>IF(Data!F3118="successful",Data!N3118,"")</f>
        <v/>
      </c>
      <c r="D3733" s="16" t="str">
        <f>IF(Data!F3420="failed",Data!A3420,"")</f>
        <v/>
      </c>
      <c r="E3733" s="16" t="str">
        <f>IF(Data!F3420="failed",Data!N3420,"")</f>
        <v/>
      </c>
    </row>
    <row r="3734" spans="1:5" x14ac:dyDescent="0.25">
      <c r="A3734" s="16" t="str">
        <f>IF(Data!F3119="successful",Data!A3119,"")</f>
        <v/>
      </c>
      <c r="B3734" s="16" t="str">
        <f>IF(Data!F3119="successful",Data!N3119,"")</f>
        <v/>
      </c>
      <c r="D3734" s="16" t="str">
        <f>IF(Data!F3421="failed",Data!A3421,"")</f>
        <v/>
      </c>
      <c r="E3734" s="16" t="str">
        <f>IF(Data!F3421="failed",Data!N3421,"")</f>
        <v/>
      </c>
    </row>
    <row r="3735" spans="1:5" x14ac:dyDescent="0.25">
      <c r="A3735" s="16" t="str">
        <f>IF(Data!F3120="successful",Data!A3120,"")</f>
        <v/>
      </c>
      <c r="B3735" s="16" t="str">
        <f>IF(Data!F3120="successful",Data!N3120,"")</f>
        <v/>
      </c>
      <c r="D3735" s="16" t="str">
        <f>IF(Data!F3422="failed",Data!A3422,"")</f>
        <v/>
      </c>
      <c r="E3735" s="16" t="str">
        <f>IF(Data!F3422="failed",Data!N3422,"")</f>
        <v/>
      </c>
    </row>
    <row r="3736" spans="1:5" x14ac:dyDescent="0.25">
      <c r="A3736" s="16" t="str">
        <f>IF(Data!F3121="successful",Data!A3121,"")</f>
        <v/>
      </c>
      <c r="B3736" s="16" t="str">
        <f>IF(Data!F3121="successful",Data!N3121,"")</f>
        <v/>
      </c>
      <c r="D3736" s="16" t="str">
        <f>IF(Data!F3423="failed",Data!A3423,"")</f>
        <v/>
      </c>
      <c r="E3736" s="16" t="str">
        <f>IF(Data!F3423="failed",Data!N3423,"")</f>
        <v/>
      </c>
    </row>
    <row r="3737" spans="1:5" x14ac:dyDescent="0.25">
      <c r="A3737" s="16" t="str">
        <f>IF(Data!F3122="successful",Data!A3122,"")</f>
        <v/>
      </c>
      <c r="B3737" s="16" t="str">
        <f>IF(Data!F3122="successful",Data!N3122,"")</f>
        <v/>
      </c>
      <c r="D3737" s="16" t="str">
        <f>IF(Data!F3424="failed",Data!A3424,"")</f>
        <v/>
      </c>
      <c r="E3737" s="16" t="str">
        <f>IF(Data!F3424="failed",Data!N3424,"")</f>
        <v/>
      </c>
    </row>
    <row r="3738" spans="1:5" x14ac:dyDescent="0.25">
      <c r="A3738" s="16" t="str">
        <f>IF(Data!F3123="successful",Data!A3123,"")</f>
        <v/>
      </c>
      <c r="B3738" s="16" t="str">
        <f>IF(Data!F3123="successful",Data!N3123,"")</f>
        <v/>
      </c>
      <c r="D3738" s="16" t="str">
        <f>IF(Data!F3425="failed",Data!A3425,"")</f>
        <v/>
      </c>
      <c r="E3738" s="16" t="str">
        <f>IF(Data!F3425="failed",Data!N3425,"")</f>
        <v/>
      </c>
    </row>
    <row r="3739" spans="1:5" x14ac:dyDescent="0.25">
      <c r="A3739" s="16" t="str">
        <f>IF(Data!F3124="successful",Data!A3124,"")</f>
        <v/>
      </c>
      <c r="B3739" s="16" t="str">
        <f>IF(Data!F3124="successful",Data!N3124,"")</f>
        <v/>
      </c>
      <c r="D3739" s="16" t="str">
        <f>IF(Data!F3426="failed",Data!A3426,"")</f>
        <v/>
      </c>
      <c r="E3739" s="16" t="str">
        <f>IF(Data!F3426="failed",Data!N3426,"")</f>
        <v/>
      </c>
    </row>
    <row r="3740" spans="1:5" x14ac:dyDescent="0.25">
      <c r="A3740" s="16" t="str">
        <f>IF(Data!F3125="successful",Data!A3125,"")</f>
        <v/>
      </c>
      <c r="B3740" s="16" t="str">
        <f>IF(Data!F3125="successful",Data!N3125,"")</f>
        <v/>
      </c>
      <c r="D3740" s="16" t="str">
        <f>IF(Data!F3427="failed",Data!A3427,"")</f>
        <v/>
      </c>
      <c r="E3740" s="16" t="str">
        <f>IF(Data!F3427="failed",Data!N3427,"")</f>
        <v/>
      </c>
    </row>
    <row r="3741" spans="1:5" x14ac:dyDescent="0.25">
      <c r="A3741" s="16" t="str">
        <f>IF(Data!F3126="successful",Data!A3126,"")</f>
        <v/>
      </c>
      <c r="B3741" s="16" t="str">
        <f>IF(Data!F3126="successful",Data!N3126,"")</f>
        <v/>
      </c>
      <c r="D3741" s="16" t="str">
        <f>IF(Data!F3428="failed",Data!A3428,"")</f>
        <v/>
      </c>
      <c r="E3741" s="16" t="str">
        <f>IF(Data!F3428="failed",Data!N3428,"")</f>
        <v/>
      </c>
    </row>
    <row r="3742" spans="1:5" x14ac:dyDescent="0.25">
      <c r="A3742" s="16" t="str">
        <f>IF(Data!F3127="successful",Data!A3127,"")</f>
        <v/>
      </c>
      <c r="B3742" s="16" t="str">
        <f>IF(Data!F3127="successful",Data!N3127,"")</f>
        <v/>
      </c>
      <c r="D3742" s="16" t="str">
        <f>IF(Data!F3429="failed",Data!A3429,"")</f>
        <v/>
      </c>
      <c r="E3742" s="16" t="str">
        <f>IF(Data!F3429="failed",Data!N3429,"")</f>
        <v/>
      </c>
    </row>
    <row r="3743" spans="1:5" x14ac:dyDescent="0.25">
      <c r="A3743" s="16" t="str">
        <f>IF(Data!F3128="successful",Data!A3128,"")</f>
        <v/>
      </c>
      <c r="B3743" s="16" t="str">
        <f>IF(Data!F3128="successful",Data!N3128,"")</f>
        <v/>
      </c>
      <c r="D3743" s="16" t="str">
        <f>IF(Data!F3430="failed",Data!A3430,"")</f>
        <v/>
      </c>
      <c r="E3743" s="16" t="str">
        <f>IF(Data!F3430="failed",Data!N3430,"")</f>
        <v/>
      </c>
    </row>
    <row r="3744" spans="1:5" x14ac:dyDescent="0.25">
      <c r="A3744" s="16" t="str">
        <f>IF(Data!F3129="successful",Data!A3129,"")</f>
        <v/>
      </c>
      <c r="B3744" s="16" t="str">
        <f>IF(Data!F3129="successful",Data!N3129,"")</f>
        <v/>
      </c>
      <c r="D3744" s="16" t="str">
        <f>IF(Data!F3431="failed",Data!A3431,"")</f>
        <v/>
      </c>
      <c r="E3744" s="16" t="str">
        <f>IF(Data!F3431="failed",Data!N3431,"")</f>
        <v/>
      </c>
    </row>
    <row r="3745" spans="1:5" x14ac:dyDescent="0.25">
      <c r="A3745" s="16" t="str">
        <f>IF(Data!F3130="successful",Data!A3130,"")</f>
        <v/>
      </c>
      <c r="B3745" s="16" t="str">
        <f>IF(Data!F3130="successful",Data!N3130,"")</f>
        <v/>
      </c>
      <c r="D3745" s="16" t="str">
        <f>IF(Data!F3432="failed",Data!A3432,"")</f>
        <v/>
      </c>
      <c r="E3745" s="16" t="str">
        <f>IF(Data!F3432="failed",Data!N3432,"")</f>
        <v/>
      </c>
    </row>
    <row r="3746" spans="1:5" x14ac:dyDescent="0.25">
      <c r="A3746" s="16" t="str">
        <f>IF(Data!F3131="successful",Data!A3131,"")</f>
        <v/>
      </c>
      <c r="B3746" s="16" t="str">
        <f>IF(Data!F3131="successful",Data!N3131,"")</f>
        <v/>
      </c>
      <c r="D3746" s="16" t="str">
        <f>IF(Data!F3433="failed",Data!A3433,"")</f>
        <v/>
      </c>
      <c r="E3746" s="16" t="str">
        <f>IF(Data!F3433="failed",Data!N3433,"")</f>
        <v/>
      </c>
    </row>
    <row r="3747" spans="1:5" x14ac:dyDescent="0.25">
      <c r="A3747" s="16" t="str">
        <f>IF(Data!F3132="successful",Data!A3132,"")</f>
        <v/>
      </c>
      <c r="B3747" s="16" t="str">
        <f>IF(Data!F3132="successful",Data!N3132,"")</f>
        <v/>
      </c>
      <c r="D3747" s="16" t="str">
        <f>IF(Data!F3434="failed",Data!A3434,"")</f>
        <v/>
      </c>
      <c r="E3747" s="16" t="str">
        <f>IF(Data!F3434="failed",Data!N3434,"")</f>
        <v/>
      </c>
    </row>
    <row r="3748" spans="1:5" x14ac:dyDescent="0.25">
      <c r="A3748" s="16" t="str">
        <f>IF(Data!F3133="successful",Data!A3133,"")</f>
        <v/>
      </c>
      <c r="B3748" s="16" t="str">
        <f>IF(Data!F3133="successful",Data!N3133,"")</f>
        <v/>
      </c>
      <c r="D3748" s="16" t="str">
        <f>IF(Data!F3435="failed",Data!A3435,"")</f>
        <v/>
      </c>
      <c r="E3748" s="16" t="str">
        <f>IF(Data!F3435="failed",Data!N3435,"")</f>
        <v/>
      </c>
    </row>
    <row r="3749" spans="1:5" x14ac:dyDescent="0.25">
      <c r="A3749" s="16" t="str">
        <f>IF(Data!F3134="successful",Data!A3134,"")</f>
        <v/>
      </c>
      <c r="B3749" s="16" t="str">
        <f>IF(Data!F3134="successful",Data!N3134,"")</f>
        <v/>
      </c>
      <c r="D3749" s="16" t="str">
        <f>IF(Data!F3436="failed",Data!A3436,"")</f>
        <v/>
      </c>
      <c r="E3749" s="16" t="str">
        <f>IF(Data!F3436="failed",Data!N3436,"")</f>
        <v/>
      </c>
    </row>
    <row r="3750" spans="1:5" x14ac:dyDescent="0.25">
      <c r="A3750" s="16" t="str">
        <f>IF(Data!F3135="successful",Data!A3135,"")</f>
        <v/>
      </c>
      <c r="B3750" s="16" t="str">
        <f>IF(Data!F3135="successful",Data!N3135,"")</f>
        <v/>
      </c>
      <c r="D3750" s="16" t="str">
        <f>IF(Data!F3437="failed",Data!A3437,"")</f>
        <v/>
      </c>
      <c r="E3750" s="16" t="str">
        <f>IF(Data!F3437="failed",Data!N3437,"")</f>
        <v/>
      </c>
    </row>
    <row r="3751" spans="1:5" x14ac:dyDescent="0.25">
      <c r="A3751" s="16" t="str">
        <f>IF(Data!F3136="successful",Data!A3136,"")</f>
        <v/>
      </c>
      <c r="B3751" s="16" t="str">
        <f>IF(Data!F3136="successful",Data!N3136,"")</f>
        <v/>
      </c>
      <c r="D3751" s="16" t="str">
        <f>IF(Data!F3438="failed",Data!A3438,"")</f>
        <v/>
      </c>
      <c r="E3751" s="16" t="str">
        <f>IF(Data!F3438="failed",Data!N3438,"")</f>
        <v/>
      </c>
    </row>
    <row r="3752" spans="1:5" x14ac:dyDescent="0.25">
      <c r="A3752" s="16" t="str">
        <f>IF(Data!F3137="successful",Data!A3137,"")</f>
        <v/>
      </c>
      <c r="B3752" s="16" t="str">
        <f>IF(Data!F3137="successful",Data!N3137,"")</f>
        <v/>
      </c>
      <c r="D3752" s="16" t="str">
        <f>IF(Data!F3439="failed",Data!A3439,"")</f>
        <v/>
      </c>
      <c r="E3752" s="16" t="str">
        <f>IF(Data!F3439="failed",Data!N3439,"")</f>
        <v/>
      </c>
    </row>
    <row r="3753" spans="1:5" x14ac:dyDescent="0.25">
      <c r="A3753" s="16" t="str">
        <f>IF(Data!F3138="successful",Data!A3138,"")</f>
        <v/>
      </c>
      <c r="B3753" s="16" t="str">
        <f>IF(Data!F3138="successful",Data!N3138,"")</f>
        <v/>
      </c>
      <c r="D3753" s="16" t="str">
        <f>IF(Data!F3440="failed",Data!A3440,"")</f>
        <v/>
      </c>
      <c r="E3753" s="16" t="str">
        <f>IF(Data!F3440="failed",Data!N3440,"")</f>
        <v/>
      </c>
    </row>
    <row r="3754" spans="1:5" x14ac:dyDescent="0.25">
      <c r="A3754" s="16" t="str">
        <f>IF(Data!F3139="successful",Data!A3139,"")</f>
        <v/>
      </c>
      <c r="B3754" s="16" t="str">
        <f>IF(Data!F3139="successful",Data!N3139,"")</f>
        <v/>
      </c>
      <c r="D3754" s="16" t="str">
        <f>IF(Data!F3441="failed",Data!A3441,"")</f>
        <v/>
      </c>
      <c r="E3754" s="16" t="str">
        <f>IF(Data!F3441="failed",Data!N3441,"")</f>
        <v/>
      </c>
    </row>
    <row r="3755" spans="1:5" x14ac:dyDescent="0.25">
      <c r="A3755" s="16" t="str">
        <f>IF(Data!F3140="successful",Data!A3140,"")</f>
        <v/>
      </c>
      <c r="B3755" s="16" t="str">
        <f>IF(Data!F3140="successful",Data!N3140,"")</f>
        <v/>
      </c>
      <c r="D3755" s="16" t="str">
        <f>IF(Data!F3442="failed",Data!A3442,"")</f>
        <v/>
      </c>
      <c r="E3755" s="16" t="str">
        <f>IF(Data!F3442="failed",Data!N3442,"")</f>
        <v/>
      </c>
    </row>
    <row r="3756" spans="1:5" x14ac:dyDescent="0.25">
      <c r="A3756" s="16" t="str">
        <f>IF(Data!F3141="successful",Data!A3141,"")</f>
        <v/>
      </c>
      <c r="B3756" s="16" t="str">
        <f>IF(Data!F3141="successful",Data!N3141,"")</f>
        <v/>
      </c>
      <c r="D3756" s="16" t="str">
        <f>IF(Data!F3443="failed",Data!A3443,"")</f>
        <v/>
      </c>
      <c r="E3756" s="16" t="str">
        <f>IF(Data!F3443="failed",Data!N3443,"")</f>
        <v/>
      </c>
    </row>
    <row r="3757" spans="1:5" x14ac:dyDescent="0.25">
      <c r="A3757" s="16" t="str">
        <f>IF(Data!F3142="successful",Data!A3142,"")</f>
        <v/>
      </c>
      <c r="B3757" s="16" t="str">
        <f>IF(Data!F3142="successful",Data!N3142,"")</f>
        <v/>
      </c>
      <c r="D3757" s="16" t="str">
        <f>IF(Data!F3444="failed",Data!A3444,"")</f>
        <v/>
      </c>
      <c r="E3757" s="16" t="str">
        <f>IF(Data!F3444="failed",Data!N3444,"")</f>
        <v/>
      </c>
    </row>
    <row r="3758" spans="1:5" x14ac:dyDescent="0.25">
      <c r="A3758" s="16" t="str">
        <f>IF(Data!F3143="successful",Data!A3143,"")</f>
        <v/>
      </c>
      <c r="B3758" s="16" t="str">
        <f>IF(Data!F3143="successful",Data!N3143,"")</f>
        <v/>
      </c>
      <c r="D3758" s="16" t="str">
        <f>IF(Data!F3445="failed",Data!A3445,"")</f>
        <v/>
      </c>
      <c r="E3758" s="16" t="str">
        <f>IF(Data!F3445="failed",Data!N3445,"")</f>
        <v/>
      </c>
    </row>
    <row r="3759" spans="1:5" x14ac:dyDescent="0.25">
      <c r="A3759" s="16" t="str">
        <f>IF(Data!F3144="successful",Data!A3144,"")</f>
        <v/>
      </c>
      <c r="B3759" s="16" t="str">
        <f>IF(Data!F3144="successful",Data!N3144,"")</f>
        <v/>
      </c>
      <c r="D3759" s="16" t="str">
        <f>IF(Data!F3446="failed",Data!A3446,"")</f>
        <v/>
      </c>
      <c r="E3759" s="16" t="str">
        <f>IF(Data!F3446="failed",Data!N3446,"")</f>
        <v/>
      </c>
    </row>
    <row r="3760" spans="1:5" x14ac:dyDescent="0.25">
      <c r="A3760" s="16" t="str">
        <f>IF(Data!F3145="successful",Data!A3145,"")</f>
        <v/>
      </c>
      <c r="B3760" s="16" t="str">
        <f>IF(Data!F3145="successful",Data!N3145,"")</f>
        <v/>
      </c>
      <c r="D3760" s="16" t="str">
        <f>IF(Data!F3447="failed",Data!A3447,"")</f>
        <v/>
      </c>
      <c r="E3760" s="16" t="str">
        <f>IF(Data!F3447="failed",Data!N3447,"")</f>
        <v/>
      </c>
    </row>
    <row r="3761" spans="1:5" x14ac:dyDescent="0.25">
      <c r="A3761" s="16" t="str">
        <f>IF(Data!F3146="successful",Data!A3146,"")</f>
        <v/>
      </c>
      <c r="B3761" s="16" t="str">
        <f>IF(Data!F3146="successful",Data!N3146,"")</f>
        <v/>
      </c>
      <c r="D3761" s="16" t="str">
        <f>IF(Data!F3448="failed",Data!A3448,"")</f>
        <v/>
      </c>
      <c r="E3761" s="16" t="str">
        <f>IF(Data!F3448="failed",Data!N3448,"")</f>
        <v/>
      </c>
    </row>
    <row r="3762" spans="1:5" x14ac:dyDescent="0.25">
      <c r="A3762" s="16" t="str">
        <f>IF(Data!F3147="successful",Data!A3147,"")</f>
        <v/>
      </c>
      <c r="B3762" s="16" t="str">
        <f>IF(Data!F3147="successful",Data!N3147,"")</f>
        <v/>
      </c>
      <c r="D3762" s="16" t="str">
        <f>IF(Data!F3449="failed",Data!A3449,"")</f>
        <v/>
      </c>
      <c r="E3762" s="16" t="str">
        <f>IF(Data!F3449="failed",Data!N3449,"")</f>
        <v/>
      </c>
    </row>
    <row r="3763" spans="1:5" x14ac:dyDescent="0.25">
      <c r="A3763" s="16" t="str">
        <f>IF(Data!F3148="successful",Data!A3148,"")</f>
        <v/>
      </c>
      <c r="B3763" s="16" t="str">
        <f>IF(Data!F3148="successful",Data!N3148,"")</f>
        <v/>
      </c>
      <c r="D3763" s="16" t="str">
        <f>IF(Data!F3450="failed",Data!A3450,"")</f>
        <v/>
      </c>
      <c r="E3763" s="16" t="str">
        <f>IF(Data!F3450="failed",Data!N3450,"")</f>
        <v/>
      </c>
    </row>
    <row r="3764" spans="1:5" x14ac:dyDescent="0.25">
      <c r="A3764" s="16" t="str">
        <f>IF(Data!F3190="successful",Data!A3190,"")</f>
        <v/>
      </c>
      <c r="B3764" s="16" t="str">
        <f>IF(Data!F3190="successful",Data!N3190,"")</f>
        <v/>
      </c>
      <c r="D3764" s="16" t="str">
        <f>IF(Data!F3451="failed",Data!A3451,"")</f>
        <v/>
      </c>
      <c r="E3764" s="16" t="str">
        <f>IF(Data!F3451="failed",Data!N3451,"")</f>
        <v/>
      </c>
    </row>
    <row r="3765" spans="1:5" x14ac:dyDescent="0.25">
      <c r="A3765" s="16" t="str">
        <f>IF(Data!F3191="successful",Data!A3191,"")</f>
        <v/>
      </c>
      <c r="B3765" s="16" t="str">
        <f>IF(Data!F3191="successful",Data!N3191,"")</f>
        <v/>
      </c>
      <c r="D3765" s="16" t="str">
        <f>IF(Data!F3452="failed",Data!A3452,"")</f>
        <v/>
      </c>
      <c r="E3765" s="16" t="str">
        <f>IF(Data!F3452="failed",Data!N3452,"")</f>
        <v/>
      </c>
    </row>
    <row r="3766" spans="1:5" x14ac:dyDescent="0.25">
      <c r="A3766" s="16" t="str">
        <f>IF(Data!F3192="successful",Data!A3192,"")</f>
        <v/>
      </c>
      <c r="B3766" s="16" t="str">
        <f>IF(Data!F3192="successful",Data!N3192,"")</f>
        <v/>
      </c>
      <c r="D3766" s="16" t="str">
        <f>IF(Data!F3453="failed",Data!A3453,"")</f>
        <v/>
      </c>
      <c r="E3766" s="16" t="str">
        <f>IF(Data!F3453="failed",Data!N3453,"")</f>
        <v/>
      </c>
    </row>
    <row r="3767" spans="1:5" x14ac:dyDescent="0.25">
      <c r="A3767" s="16" t="str">
        <f>IF(Data!F3193="successful",Data!A3193,"")</f>
        <v/>
      </c>
      <c r="B3767" s="16" t="str">
        <f>IF(Data!F3193="successful",Data!N3193,"")</f>
        <v/>
      </c>
      <c r="D3767" s="16" t="str">
        <f>IF(Data!F3454="failed",Data!A3454,"")</f>
        <v/>
      </c>
      <c r="E3767" s="16" t="str">
        <f>IF(Data!F3454="failed",Data!N3454,"")</f>
        <v/>
      </c>
    </row>
    <row r="3768" spans="1:5" x14ac:dyDescent="0.25">
      <c r="A3768" s="16" t="str">
        <f>IF(Data!F3194="successful",Data!A3194,"")</f>
        <v/>
      </c>
      <c r="B3768" s="16" t="str">
        <f>IF(Data!F3194="successful",Data!N3194,"")</f>
        <v/>
      </c>
      <c r="D3768" s="16" t="str">
        <f>IF(Data!F3455="failed",Data!A3455,"")</f>
        <v/>
      </c>
      <c r="E3768" s="16" t="str">
        <f>IF(Data!F3455="failed",Data!N3455,"")</f>
        <v/>
      </c>
    </row>
    <row r="3769" spans="1:5" x14ac:dyDescent="0.25">
      <c r="A3769" s="16" t="str">
        <f>IF(Data!F3195="successful",Data!A3195,"")</f>
        <v/>
      </c>
      <c r="B3769" s="16" t="str">
        <f>IF(Data!F3195="successful",Data!N3195,"")</f>
        <v/>
      </c>
      <c r="D3769" s="16" t="str">
        <f>IF(Data!F3456="failed",Data!A3456,"")</f>
        <v/>
      </c>
      <c r="E3769" s="16" t="str">
        <f>IF(Data!F3456="failed",Data!N3456,"")</f>
        <v/>
      </c>
    </row>
    <row r="3770" spans="1:5" x14ac:dyDescent="0.25">
      <c r="A3770" s="16" t="str">
        <f>IF(Data!F3196="successful",Data!A3196,"")</f>
        <v/>
      </c>
      <c r="B3770" s="16" t="str">
        <f>IF(Data!F3196="successful",Data!N3196,"")</f>
        <v/>
      </c>
      <c r="D3770" s="16" t="str">
        <f>IF(Data!F3457="failed",Data!A3457,"")</f>
        <v/>
      </c>
      <c r="E3770" s="16" t="str">
        <f>IF(Data!F3457="failed",Data!N3457,"")</f>
        <v/>
      </c>
    </row>
    <row r="3771" spans="1:5" x14ac:dyDescent="0.25">
      <c r="A3771" s="16" t="str">
        <f>IF(Data!F3197="successful",Data!A3197,"")</f>
        <v/>
      </c>
      <c r="B3771" s="16" t="str">
        <f>IF(Data!F3197="successful",Data!N3197,"")</f>
        <v/>
      </c>
      <c r="D3771" s="16" t="str">
        <f>IF(Data!F3458="failed",Data!A3458,"")</f>
        <v/>
      </c>
      <c r="E3771" s="16" t="str">
        <f>IF(Data!F3458="failed",Data!N3458,"")</f>
        <v/>
      </c>
    </row>
    <row r="3772" spans="1:5" x14ac:dyDescent="0.25">
      <c r="A3772" s="16" t="str">
        <f>IF(Data!F3198="successful",Data!A3198,"")</f>
        <v/>
      </c>
      <c r="B3772" s="16" t="str">
        <f>IF(Data!F3198="successful",Data!N3198,"")</f>
        <v/>
      </c>
      <c r="D3772" s="16" t="str">
        <f>IF(Data!F3459="failed",Data!A3459,"")</f>
        <v/>
      </c>
      <c r="E3772" s="16" t="str">
        <f>IF(Data!F3459="failed",Data!N3459,"")</f>
        <v/>
      </c>
    </row>
    <row r="3773" spans="1:5" x14ac:dyDescent="0.25">
      <c r="A3773" s="16" t="str">
        <f>IF(Data!F3199="successful",Data!A3199,"")</f>
        <v/>
      </c>
      <c r="B3773" s="16" t="str">
        <f>IF(Data!F3199="successful",Data!N3199,"")</f>
        <v/>
      </c>
      <c r="D3773" s="16" t="str">
        <f>IF(Data!F3460="failed",Data!A3460,"")</f>
        <v/>
      </c>
      <c r="E3773" s="16" t="str">
        <f>IF(Data!F3460="failed",Data!N3460,"")</f>
        <v/>
      </c>
    </row>
    <row r="3774" spans="1:5" x14ac:dyDescent="0.25">
      <c r="A3774" s="16" t="str">
        <f>IF(Data!F3200="successful",Data!A3200,"")</f>
        <v/>
      </c>
      <c r="B3774" s="16" t="str">
        <f>IF(Data!F3200="successful",Data!N3200,"")</f>
        <v/>
      </c>
      <c r="D3774" s="16" t="str">
        <f>IF(Data!F3461="failed",Data!A3461,"")</f>
        <v/>
      </c>
      <c r="E3774" s="16" t="str">
        <f>IF(Data!F3461="failed",Data!N3461,"")</f>
        <v/>
      </c>
    </row>
    <row r="3775" spans="1:5" x14ac:dyDescent="0.25">
      <c r="A3775" s="16" t="str">
        <f>IF(Data!F3201="successful",Data!A3201,"")</f>
        <v/>
      </c>
      <c r="B3775" s="16" t="str">
        <f>IF(Data!F3201="successful",Data!N3201,"")</f>
        <v/>
      </c>
      <c r="D3775" s="16" t="str">
        <f>IF(Data!F3462="failed",Data!A3462,"")</f>
        <v/>
      </c>
      <c r="E3775" s="16" t="str">
        <f>IF(Data!F3462="failed",Data!N3462,"")</f>
        <v/>
      </c>
    </row>
    <row r="3776" spans="1:5" x14ac:dyDescent="0.25">
      <c r="A3776" s="16" t="str">
        <f>IF(Data!F3202="successful",Data!A3202,"")</f>
        <v/>
      </c>
      <c r="B3776" s="16" t="str">
        <f>IF(Data!F3202="successful",Data!N3202,"")</f>
        <v/>
      </c>
      <c r="D3776" s="16" t="str">
        <f>IF(Data!F3463="failed",Data!A3463,"")</f>
        <v/>
      </c>
      <c r="E3776" s="16" t="str">
        <f>IF(Data!F3463="failed",Data!N3463,"")</f>
        <v/>
      </c>
    </row>
    <row r="3777" spans="1:5" x14ac:dyDescent="0.25">
      <c r="A3777" s="16" t="str">
        <f>IF(Data!F3203="successful",Data!A3203,"")</f>
        <v/>
      </c>
      <c r="B3777" s="16" t="str">
        <f>IF(Data!F3203="successful",Data!N3203,"")</f>
        <v/>
      </c>
      <c r="D3777" s="16" t="str">
        <f>IF(Data!F3464="failed",Data!A3464,"")</f>
        <v/>
      </c>
      <c r="E3777" s="16" t="str">
        <f>IF(Data!F3464="failed",Data!N3464,"")</f>
        <v/>
      </c>
    </row>
    <row r="3778" spans="1:5" x14ac:dyDescent="0.25">
      <c r="A3778" s="16" t="str">
        <f>IF(Data!F3204="successful",Data!A3204,"")</f>
        <v/>
      </c>
      <c r="B3778" s="16" t="str">
        <f>IF(Data!F3204="successful",Data!N3204,"")</f>
        <v/>
      </c>
      <c r="D3778" s="16" t="str">
        <f>IF(Data!F3465="failed",Data!A3465,"")</f>
        <v/>
      </c>
      <c r="E3778" s="16" t="str">
        <f>IF(Data!F3465="failed",Data!N3465,"")</f>
        <v/>
      </c>
    </row>
    <row r="3779" spans="1:5" x14ac:dyDescent="0.25">
      <c r="A3779" s="16" t="str">
        <f>IF(Data!F3205="successful",Data!A3205,"")</f>
        <v/>
      </c>
      <c r="B3779" s="16" t="str">
        <f>IF(Data!F3205="successful",Data!N3205,"")</f>
        <v/>
      </c>
      <c r="D3779" s="16" t="str">
        <f>IF(Data!F3466="failed",Data!A3466,"")</f>
        <v/>
      </c>
      <c r="E3779" s="16" t="str">
        <f>IF(Data!F3466="failed",Data!N3466,"")</f>
        <v/>
      </c>
    </row>
    <row r="3780" spans="1:5" x14ac:dyDescent="0.25">
      <c r="A3780" s="16" t="str">
        <f>IF(Data!F3206="successful",Data!A3206,"")</f>
        <v/>
      </c>
      <c r="B3780" s="16" t="str">
        <f>IF(Data!F3206="successful",Data!N3206,"")</f>
        <v/>
      </c>
      <c r="D3780" s="16" t="str">
        <f>IF(Data!F3467="failed",Data!A3467,"")</f>
        <v/>
      </c>
      <c r="E3780" s="16" t="str">
        <f>IF(Data!F3467="failed",Data!N3467,"")</f>
        <v/>
      </c>
    </row>
    <row r="3781" spans="1:5" x14ac:dyDescent="0.25">
      <c r="A3781" s="16" t="str">
        <f>IF(Data!F3207="successful",Data!A3207,"")</f>
        <v/>
      </c>
      <c r="B3781" s="16" t="str">
        <f>IF(Data!F3207="successful",Data!N3207,"")</f>
        <v/>
      </c>
      <c r="D3781" s="16" t="str">
        <f>IF(Data!F3468="failed",Data!A3468,"")</f>
        <v/>
      </c>
      <c r="E3781" s="16" t="str">
        <f>IF(Data!F3468="failed",Data!N3468,"")</f>
        <v/>
      </c>
    </row>
    <row r="3782" spans="1:5" x14ac:dyDescent="0.25">
      <c r="A3782" s="16" t="str">
        <f>IF(Data!F3208="successful",Data!A3208,"")</f>
        <v/>
      </c>
      <c r="B3782" s="16" t="str">
        <f>IF(Data!F3208="successful",Data!N3208,"")</f>
        <v/>
      </c>
      <c r="D3782" s="16" t="str">
        <f>IF(Data!F3469="failed",Data!A3469,"")</f>
        <v/>
      </c>
      <c r="E3782" s="16" t="str">
        <f>IF(Data!F3469="failed",Data!N3469,"")</f>
        <v/>
      </c>
    </row>
    <row r="3783" spans="1:5" x14ac:dyDescent="0.25">
      <c r="A3783" s="16" t="str">
        <f>IF(Data!F3209="successful",Data!A3209,"")</f>
        <v/>
      </c>
      <c r="B3783" s="16" t="str">
        <f>IF(Data!F3209="successful",Data!N3209,"")</f>
        <v/>
      </c>
      <c r="D3783" s="16" t="str">
        <f>IF(Data!F3470="failed",Data!A3470,"")</f>
        <v/>
      </c>
      <c r="E3783" s="16" t="str">
        <f>IF(Data!F3470="failed",Data!N3470,"")</f>
        <v/>
      </c>
    </row>
    <row r="3784" spans="1:5" x14ac:dyDescent="0.25">
      <c r="A3784" s="16" t="str">
        <f>IF(Data!F3630="successful",Data!A3630,"")</f>
        <v/>
      </c>
      <c r="B3784" s="16" t="str">
        <f>IF(Data!F3630="successful",Data!N3630,"")</f>
        <v/>
      </c>
      <c r="D3784" s="16" t="str">
        <f>IF(Data!F3471="failed",Data!A3471,"")</f>
        <v/>
      </c>
      <c r="E3784" s="16" t="str">
        <f>IF(Data!F3471="failed",Data!N3471,"")</f>
        <v/>
      </c>
    </row>
    <row r="3785" spans="1:5" x14ac:dyDescent="0.25">
      <c r="A3785" s="16" t="str">
        <f>IF(Data!F3631="successful",Data!A3631,"")</f>
        <v/>
      </c>
      <c r="B3785" s="16" t="str">
        <f>IF(Data!F3631="successful",Data!N3631,"")</f>
        <v/>
      </c>
      <c r="D3785" s="16" t="str">
        <f>IF(Data!F3472="failed",Data!A3472,"")</f>
        <v/>
      </c>
      <c r="E3785" s="16" t="str">
        <f>IF(Data!F3472="failed",Data!N3472,"")</f>
        <v/>
      </c>
    </row>
    <row r="3786" spans="1:5" x14ac:dyDescent="0.25">
      <c r="A3786" s="16" t="str">
        <f>IF(Data!F3632="successful",Data!A3632,"")</f>
        <v/>
      </c>
      <c r="B3786" s="16" t="str">
        <f>IF(Data!F3632="successful",Data!N3632,"")</f>
        <v/>
      </c>
      <c r="D3786" s="16" t="str">
        <f>IF(Data!F3473="failed",Data!A3473,"")</f>
        <v/>
      </c>
      <c r="E3786" s="16" t="str">
        <f>IF(Data!F3473="failed",Data!N3473,"")</f>
        <v/>
      </c>
    </row>
    <row r="3787" spans="1:5" x14ac:dyDescent="0.25">
      <c r="A3787" s="16" t="str">
        <f>IF(Data!F3633="successful",Data!A3633,"")</f>
        <v/>
      </c>
      <c r="B3787" s="16" t="str">
        <f>IF(Data!F3633="successful",Data!N3633,"")</f>
        <v/>
      </c>
      <c r="D3787" s="16" t="str">
        <f>IF(Data!F3474="failed",Data!A3474,"")</f>
        <v/>
      </c>
      <c r="E3787" s="16" t="str">
        <f>IF(Data!F3474="failed",Data!N3474,"")</f>
        <v/>
      </c>
    </row>
    <row r="3788" spans="1:5" x14ac:dyDescent="0.25">
      <c r="A3788" s="16" t="str">
        <f>IF(Data!F3634="successful",Data!A3634,"")</f>
        <v/>
      </c>
      <c r="B3788" s="16" t="str">
        <f>IF(Data!F3634="successful",Data!N3634,"")</f>
        <v/>
      </c>
      <c r="D3788" s="16" t="str">
        <f>IF(Data!F3475="failed",Data!A3475,"")</f>
        <v/>
      </c>
      <c r="E3788" s="16" t="str">
        <f>IF(Data!F3475="failed",Data!N3475,"")</f>
        <v/>
      </c>
    </row>
    <row r="3789" spans="1:5" x14ac:dyDescent="0.25">
      <c r="A3789" s="16" t="str">
        <f>IF(Data!F3635="successful",Data!A3635,"")</f>
        <v/>
      </c>
      <c r="B3789" s="16" t="str">
        <f>IF(Data!F3635="successful",Data!N3635,"")</f>
        <v/>
      </c>
      <c r="D3789" s="16" t="str">
        <f>IF(Data!F3476="failed",Data!A3476,"")</f>
        <v/>
      </c>
      <c r="E3789" s="16" t="str">
        <f>IF(Data!F3476="failed",Data!N3476,"")</f>
        <v/>
      </c>
    </row>
    <row r="3790" spans="1:5" x14ac:dyDescent="0.25">
      <c r="A3790" s="16" t="str">
        <f>IF(Data!F3636="successful",Data!A3636,"")</f>
        <v/>
      </c>
      <c r="B3790" s="16" t="str">
        <f>IF(Data!F3636="successful",Data!N3636,"")</f>
        <v/>
      </c>
      <c r="D3790" s="16" t="str">
        <f>IF(Data!F3477="failed",Data!A3477,"")</f>
        <v/>
      </c>
      <c r="E3790" s="16" t="str">
        <f>IF(Data!F3477="failed",Data!N3477,"")</f>
        <v/>
      </c>
    </row>
    <row r="3791" spans="1:5" x14ac:dyDescent="0.25">
      <c r="A3791" s="16" t="str">
        <f>IF(Data!F3637="successful",Data!A3637,"")</f>
        <v/>
      </c>
      <c r="B3791" s="16" t="str">
        <f>IF(Data!F3637="successful",Data!N3637,"")</f>
        <v/>
      </c>
      <c r="D3791" s="16" t="str">
        <f>IF(Data!F3478="failed",Data!A3478,"")</f>
        <v/>
      </c>
      <c r="E3791" s="16" t="str">
        <f>IF(Data!F3478="failed",Data!N3478,"")</f>
        <v/>
      </c>
    </row>
    <row r="3792" spans="1:5" x14ac:dyDescent="0.25">
      <c r="A3792" s="16" t="str">
        <f>IF(Data!F3638="successful",Data!A3638,"")</f>
        <v/>
      </c>
      <c r="B3792" s="16" t="str">
        <f>IF(Data!F3638="successful",Data!N3638,"")</f>
        <v/>
      </c>
      <c r="D3792" s="16" t="str">
        <f>IF(Data!F3479="failed",Data!A3479,"")</f>
        <v/>
      </c>
      <c r="E3792" s="16" t="str">
        <f>IF(Data!F3479="failed",Data!N3479,"")</f>
        <v/>
      </c>
    </row>
    <row r="3793" spans="1:5" x14ac:dyDescent="0.25">
      <c r="A3793" s="16" t="str">
        <f>IF(Data!F3639="successful",Data!A3639,"")</f>
        <v/>
      </c>
      <c r="B3793" s="16" t="str">
        <f>IF(Data!F3639="successful",Data!N3639,"")</f>
        <v/>
      </c>
      <c r="D3793" s="16" t="str">
        <f>IF(Data!F3480="failed",Data!A3480,"")</f>
        <v/>
      </c>
      <c r="E3793" s="16" t="str">
        <f>IF(Data!F3480="failed",Data!N3480,"")</f>
        <v/>
      </c>
    </row>
    <row r="3794" spans="1:5" x14ac:dyDescent="0.25">
      <c r="A3794" s="16" t="str">
        <f>IF(Data!F3640="successful",Data!A3640,"")</f>
        <v/>
      </c>
      <c r="B3794" s="16" t="str">
        <f>IF(Data!F3640="successful",Data!N3640,"")</f>
        <v/>
      </c>
      <c r="D3794" s="16" t="str">
        <f>IF(Data!F3481="failed",Data!A3481,"")</f>
        <v/>
      </c>
      <c r="E3794" s="16" t="str">
        <f>IF(Data!F3481="failed",Data!N3481,"")</f>
        <v/>
      </c>
    </row>
    <row r="3795" spans="1:5" x14ac:dyDescent="0.25">
      <c r="A3795" s="16" t="str">
        <f>IF(Data!F3641="successful",Data!A3641,"")</f>
        <v/>
      </c>
      <c r="B3795" s="16" t="str">
        <f>IF(Data!F3641="successful",Data!N3641,"")</f>
        <v/>
      </c>
      <c r="D3795" s="16" t="str">
        <f>IF(Data!F3482="failed",Data!A3482,"")</f>
        <v/>
      </c>
      <c r="E3795" s="16" t="str">
        <f>IF(Data!F3482="failed",Data!N3482,"")</f>
        <v/>
      </c>
    </row>
    <row r="3796" spans="1:5" x14ac:dyDescent="0.25">
      <c r="A3796" s="16" t="str">
        <f>IF(Data!F3642="successful",Data!A3642,"")</f>
        <v/>
      </c>
      <c r="B3796" s="16" t="str">
        <f>IF(Data!F3642="successful",Data!N3642,"")</f>
        <v/>
      </c>
      <c r="D3796" s="16" t="str">
        <f>IF(Data!F3483="failed",Data!A3483,"")</f>
        <v/>
      </c>
      <c r="E3796" s="16" t="str">
        <f>IF(Data!F3483="failed",Data!N3483,"")</f>
        <v/>
      </c>
    </row>
    <row r="3797" spans="1:5" x14ac:dyDescent="0.25">
      <c r="A3797" s="16" t="str">
        <f>IF(Data!F3643="successful",Data!A3643,"")</f>
        <v/>
      </c>
      <c r="B3797" s="16" t="str">
        <f>IF(Data!F3643="successful",Data!N3643,"")</f>
        <v/>
      </c>
      <c r="D3797" s="16" t="str">
        <f>IF(Data!F3484="failed",Data!A3484,"")</f>
        <v/>
      </c>
      <c r="E3797" s="16" t="str">
        <f>IF(Data!F3484="failed",Data!N3484,"")</f>
        <v/>
      </c>
    </row>
    <row r="3798" spans="1:5" x14ac:dyDescent="0.25">
      <c r="A3798" s="16" t="str">
        <f>IF(Data!F3644="successful",Data!A3644,"")</f>
        <v/>
      </c>
      <c r="B3798" s="16" t="str">
        <f>IF(Data!F3644="successful",Data!N3644,"")</f>
        <v/>
      </c>
      <c r="D3798" s="16" t="str">
        <f>IF(Data!F3485="failed",Data!A3485,"")</f>
        <v/>
      </c>
      <c r="E3798" s="16" t="str">
        <f>IF(Data!F3485="failed",Data!N3485,"")</f>
        <v/>
      </c>
    </row>
    <row r="3799" spans="1:5" x14ac:dyDescent="0.25">
      <c r="A3799" s="16" t="str">
        <f>IF(Data!F3645="successful",Data!A3645,"")</f>
        <v/>
      </c>
      <c r="B3799" s="16" t="str">
        <f>IF(Data!F3645="successful",Data!N3645,"")</f>
        <v/>
      </c>
      <c r="D3799" s="16" t="str">
        <f>IF(Data!F3486="failed",Data!A3486,"")</f>
        <v/>
      </c>
      <c r="E3799" s="16" t="str">
        <f>IF(Data!F3486="failed",Data!N3486,"")</f>
        <v/>
      </c>
    </row>
    <row r="3800" spans="1:5" x14ac:dyDescent="0.25">
      <c r="A3800" s="16" t="str">
        <f>IF(Data!F3646="successful",Data!A3646,"")</f>
        <v/>
      </c>
      <c r="B3800" s="16" t="str">
        <f>IF(Data!F3646="successful",Data!N3646,"")</f>
        <v/>
      </c>
      <c r="D3800" s="16" t="str">
        <f>IF(Data!F3487="failed",Data!A3487,"")</f>
        <v/>
      </c>
      <c r="E3800" s="16" t="str">
        <f>IF(Data!F3487="failed",Data!N3487,"")</f>
        <v/>
      </c>
    </row>
    <row r="3801" spans="1:5" x14ac:dyDescent="0.25">
      <c r="A3801" s="16" t="str">
        <f>IF(Data!F3647="successful",Data!A3647,"")</f>
        <v/>
      </c>
      <c r="B3801" s="16" t="str">
        <f>IF(Data!F3647="successful",Data!N3647,"")</f>
        <v/>
      </c>
      <c r="D3801" s="16" t="str">
        <f>IF(Data!F3488="failed",Data!A3488,"")</f>
        <v/>
      </c>
      <c r="E3801" s="16" t="str">
        <f>IF(Data!F3488="failed",Data!N3488,"")</f>
        <v/>
      </c>
    </row>
    <row r="3802" spans="1:5" x14ac:dyDescent="0.25">
      <c r="A3802" s="16" t="str">
        <f>IF(Data!F3648="successful",Data!A3648,"")</f>
        <v/>
      </c>
      <c r="B3802" s="16" t="str">
        <f>IF(Data!F3648="successful",Data!N3648,"")</f>
        <v/>
      </c>
      <c r="D3802" s="16" t="str">
        <f>IF(Data!F3489="failed",Data!A3489,"")</f>
        <v/>
      </c>
      <c r="E3802" s="16" t="str">
        <f>IF(Data!F3489="failed",Data!N3489,"")</f>
        <v/>
      </c>
    </row>
    <row r="3803" spans="1:5" x14ac:dyDescent="0.25">
      <c r="A3803" s="16" t="str">
        <f>IF(Data!F3649="successful",Data!A3649,"")</f>
        <v/>
      </c>
      <c r="B3803" s="16" t="str">
        <f>IF(Data!F3649="successful",Data!N3649,"")</f>
        <v/>
      </c>
      <c r="D3803" s="16" t="str">
        <f>IF(Data!F3490="failed",Data!A3490,"")</f>
        <v/>
      </c>
      <c r="E3803" s="16" t="str">
        <f>IF(Data!F3490="failed",Data!N3490,"")</f>
        <v/>
      </c>
    </row>
    <row r="3804" spans="1:5" x14ac:dyDescent="0.25">
      <c r="A3804" s="16" t="str">
        <f>IF(Data!F3730="successful",Data!A3730,"")</f>
        <v/>
      </c>
      <c r="B3804" s="16" t="str">
        <f>IF(Data!F3730="successful",Data!N3730,"")</f>
        <v/>
      </c>
      <c r="D3804" s="16" t="str">
        <f>IF(Data!F3491="failed",Data!A3491,"")</f>
        <v/>
      </c>
      <c r="E3804" s="16" t="str">
        <f>IF(Data!F3491="failed",Data!N3491,"")</f>
        <v/>
      </c>
    </row>
    <row r="3805" spans="1:5" x14ac:dyDescent="0.25">
      <c r="A3805" s="16" t="str">
        <f>IF(Data!F3731="successful",Data!A3731,"")</f>
        <v/>
      </c>
      <c r="B3805" s="16" t="str">
        <f>IF(Data!F3731="successful",Data!N3731,"")</f>
        <v/>
      </c>
      <c r="D3805" s="16" t="str">
        <f>IF(Data!F3492="failed",Data!A3492,"")</f>
        <v/>
      </c>
      <c r="E3805" s="16" t="str">
        <f>IF(Data!F3492="failed",Data!N3492,"")</f>
        <v/>
      </c>
    </row>
    <row r="3806" spans="1:5" x14ac:dyDescent="0.25">
      <c r="A3806" s="16" t="str">
        <f>IF(Data!F3732="successful",Data!A3732,"")</f>
        <v/>
      </c>
      <c r="B3806" s="16" t="str">
        <f>IF(Data!F3732="successful",Data!N3732,"")</f>
        <v/>
      </c>
      <c r="D3806" s="16" t="str">
        <f>IF(Data!F3493="failed",Data!A3493,"")</f>
        <v/>
      </c>
      <c r="E3806" s="16" t="str">
        <f>IF(Data!F3493="failed",Data!N3493,"")</f>
        <v/>
      </c>
    </row>
    <row r="3807" spans="1:5" x14ac:dyDescent="0.25">
      <c r="A3807" s="16" t="str">
        <f>IF(Data!F3733="successful",Data!A3733,"")</f>
        <v/>
      </c>
      <c r="B3807" s="16" t="str">
        <f>IF(Data!F3733="successful",Data!N3733,"")</f>
        <v/>
      </c>
      <c r="D3807" s="16" t="str">
        <f>IF(Data!F3494="failed",Data!A3494,"")</f>
        <v/>
      </c>
      <c r="E3807" s="16" t="str">
        <f>IF(Data!F3494="failed",Data!N3494,"")</f>
        <v/>
      </c>
    </row>
    <row r="3808" spans="1:5" x14ac:dyDescent="0.25">
      <c r="A3808" s="16" t="str">
        <f>IF(Data!F3734="successful",Data!A3734,"")</f>
        <v/>
      </c>
      <c r="B3808" s="16" t="str">
        <f>IF(Data!F3734="successful",Data!N3734,"")</f>
        <v/>
      </c>
      <c r="D3808" s="16" t="str">
        <f>IF(Data!F3495="failed",Data!A3495,"")</f>
        <v/>
      </c>
      <c r="E3808" s="16" t="str">
        <f>IF(Data!F3495="failed",Data!N3495,"")</f>
        <v/>
      </c>
    </row>
    <row r="3809" spans="1:5" x14ac:dyDescent="0.25">
      <c r="A3809" s="16" t="str">
        <f>IF(Data!F3735="successful",Data!A3735,"")</f>
        <v/>
      </c>
      <c r="B3809" s="16" t="str">
        <f>IF(Data!F3735="successful",Data!N3735,"")</f>
        <v/>
      </c>
      <c r="D3809" s="16" t="str">
        <f>IF(Data!F3496="failed",Data!A3496,"")</f>
        <v/>
      </c>
      <c r="E3809" s="16" t="str">
        <f>IF(Data!F3496="failed",Data!N3496,"")</f>
        <v/>
      </c>
    </row>
    <row r="3810" spans="1:5" x14ac:dyDescent="0.25">
      <c r="A3810" s="16" t="str">
        <f>IF(Data!F3736="successful",Data!A3736,"")</f>
        <v/>
      </c>
      <c r="B3810" s="16" t="str">
        <f>IF(Data!F3736="successful",Data!N3736,"")</f>
        <v/>
      </c>
      <c r="D3810" s="16" t="str">
        <f>IF(Data!F3497="failed",Data!A3497,"")</f>
        <v/>
      </c>
      <c r="E3810" s="16" t="str">
        <f>IF(Data!F3497="failed",Data!N3497,"")</f>
        <v/>
      </c>
    </row>
    <row r="3811" spans="1:5" x14ac:dyDescent="0.25">
      <c r="A3811" s="16" t="str">
        <f>IF(Data!F3737="successful",Data!A3737,"")</f>
        <v/>
      </c>
      <c r="B3811" s="16" t="str">
        <f>IF(Data!F3737="successful",Data!N3737,"")</f>
        <v/>
      </c>
      <c r="D3811" s="16" t="str">
        <f>IF(Data!F3498="failed",Data!A3498,"")</f>
        <v/>
      </c>
      <c r="E3811" s="16" t="str">
        <f>IF(Data!F3498="failed",Data!N3498,"")</f>
        <v/>
      </c>
    </row>
    <row r="3812" spans="1:5" x14ac:dyDescent="0.25">
      <c r="A3812" s="16" t="str">
        <f>IF(Data!F3738="successful",Data!A3738,"")</f>
        <v/>
      </c>
      <c r="B3812" s="16" t="str">
        <f>IF(Data!F3738="successful",Data!N3738,"")</f>
        <v/>
      </c>
      <c r="D3812" s="16" t="str">
        <f>IF(Data!F3499="failed",Data!A3499,"")</f>
        <v/>
      </c>
      <c r="E3812" s="16" t="str">
        <f>IF(Data!F3499="failed",Data!N3499,"")</f>
        <v/>
      </c>
    </row>
    <row r="3813" spans="1:5" x14ac:dyDescent="0.25">
      <c r="A3813" s="16" t="str">
        <f>IF(Data!F3739="successful",Data!A3739,"")</f>
        <v/>
      </c>
      <c r="B3813" s="16" t="str">
        <f>IF(Data!F3739="successful",Data!N3739,"")</f>
        <v/>
      </c>
      <c r="D3813" s="16" t="str">
        <f>IF(Data!F3500="failed",Data!A3500,"")</f>
        <v/>
      </c>
      <c r="E3813" s="16" t="str">
        <f>IF(Data!F3500="failed",Data!N3500,"")</f>
        <v/>
      </c>
    </row>
    <row r="3814" spans="1:5" x14ac:dyDescent="0.25">
      <c r="A3814" s="16" t="str">
        <f>IF(Data!F3740="successful",Data!A3740,"")</f>
        <v/>
      </c>
      <c r="B3814" s="16" t="str">
        <f>IF(Data!F3740="successful",Data!N3740,"")</f>
        <v/>
      </c>
      <c r="D3814" s="16" t="str">
        <f>IF(Data!F3501="failed",Data!A3501,"")</f>
        <v/>
      </c>
      <c r="E3814" s="16" t="str">
        <f>IF(Data!F3501="failed",Data!N3501,"")</f>
        <v/>
      </c>
    </row>
    <row r="3815" spans="1:5" x14ac:dyDescent="0.25">
      <c r="A3815" s="16" t="str">
        <f>IF(Data!F3741="successful",Data!A3741,"")</f>
        <v/>
      </c>
      <c r="B3815" s="16" t="str">
        <f>IF(Data!F3741="successful",Data!N3741,"")</f>
        <v/>
      </c>
      <c r="D3815" s="16" t="str">
        <f>IF(Data!F3502="failed",Data!A3502,"")</f>
        <v/>
      </c>
      <c r="E3815" s="16" t="str">
        <f>IF(Data!F3502="failed",Data!N3502,"")</f>
        <v/>
      </c>
    </row>
    <row r="3816" spans="1:5" x14ac:dyDescent="0.25">
      <c r="A3816" s="16" t="str">
        <f>IF(Data!F3742="successful",Data!A3742,"")</f>
        <v/>
      </c>
      <c r="B3816" s="16" t="str">
        <f>IF(Data!F3742="successful",Data!N3742,"")</f>
        <v/>
      </c>
      <c r="D3816" s="16" t="str">
        <f>IF(Data!F3503="failed",Data!A3503,"")</f>
        <v/>
      </c>
      <c r="E3816" s="16" t="str">
        <f>IF(Data!F3503="failed",Data!N3503,"")</f>
        <v/>
      </c>
    </row>
    <row r="3817" spans="1:5" x14ac:dyDescent="0.25">
      <c r="A3817" s="16" t="str">
        <f>IF(Data!F3743="successful",Data!A3743,"")</f>
        <v/>
      </c>
      <c r="B3817" s="16" t="str">
        <f>IF(Data!F3743="successful",Data!N3743,"")</f>
        <v/>
      </c>
      <c r="D3817" s="16" t="str">
        <f>IF(Data!F3504="failed",Data!A3504,"")</f>
        <v/>
      </c>
      <c r="E3817" s="16" t="str">
        <f>IF(Data!F3504="failed",Data!N3504,"")</f>
        <v/>
      </c>
    </row>
    <row r="3818" spans="1:5" x14ac:dyDescent="0.25">
      <c r="A3818" s="16" t="str">
        <f>IF(Data!F3744="successful",Data!A3744,"")</f>
        <v/>
      </c>
      <c r="B3818" s="16" t="str">
        <f>IF(Data!F3744="successful",Data!N3744,"")</f>
        <v/>
      </c>
      <c r="D3818" s="16" t="str">
        <f>IF(Data!F3505="failed",Data!A3505,"")</f>
        <v/>
      </c>
      <c r="E3818" s="16" t="str">
        <f>IF(Data!F3505="failed",Data!N3505,"")</f>
        <v/>
      </c>
    </row>
    <row r="3819" spans="1:5" x14ac:dyDescent="0.25">
      <c r="A3819" s="16" t="str">
        <f>IF(Data!F3745="successful",Data!A3745,"")</f>
        <v/>
      </c>
      <c r="B3819" s="16" t="str">
        <f>IF(Data!F3745="successful",Data!N3745,"")</f>
        <v/>
      </c>
      <c r="D3819" s="16" t="str">
        <f>IF(Data!F3506="failed",Data!A3506,"")</f>
        <v/>
      </c>
      <c r="E3819" s="16" t="str">
        <f>IF(Data!F3506="failed",Data!N3506,"")</f>
        <v/>
      </c>
    </row>
    <row r="3820" spans="1:5" x14ac:dyDescent="0.25">
      <c r="A3820" s="16" t="str">
        <f>IF(Data!F3746="successful",Data!A3746,"")</f>
        <v/>
      </c>
      <c r="B3820" s="16" t="str">
        <f>IF(Data!F3746="successful",Data!N3746,"")</f>
        <v/>
      </c>
      <c r="D3820" s="16" t="str">
        <f>IF(Data!F3507="failed",Data!A3507,"")</f>
        <v/>
      </c>
      <c r="E3820" s="16" t="str">
        <f>IF(Data!F3507="failed",Data!N3507,"")</f>
        <v/>
      </c>
    </row>
    <row r="3821" spans="1:5" x14ac:dyDescent="0.25">
      <c r="A3821" s="16" t="str">
        <f>IF(Data!F3747="successful",Data!A3747,"")</f>
        <v/>
      </c>
      <c r="B3821" s="16" t="str">
        <f>IF(Data!F3747="successful",Data!N3747,"")</f>
        <v/>
      </c>
      <c r="D3821" s="16" t="str">
        <f>IF(Data!F3508="failed",Data!A3508,"")</f>
        <v/>
      </c>
      <c r="E3821" s="16" t="str">
        <f>IF(Data!F3508="failed",Data!N3508,"")</f>
        <v/>
      </c>
    </row>
    <row r="3822" spans="1:5" x14ac:dyDescent="0.25">
      <c r="A3822" s="16" t="str">
        <f>IF(Data!F3748="successful",Data!A3748,"")</f>
        <v/>
      </c>
      <c r="B3822" s="16" t="str">
        <f>IF(Data!F3748="successful",Data!N3748,"")</f>
        <v/>
      </c>
      <c r="D3822" s="16" t="str">
        <f>IF(Data!F3509="failed",Data!A3509,"")</f>
        <v/>
      </c>
      <c r="E3822" s="16" t="str">
        <f>IF(Data!F3509="failed",Data!N3509,"")</f>
        <v/>
      </c>
    </row>
    <row r="3823" spans="1:5" x14ac:dyDescent="0.25">
      <c r="A3823" s="16" t="str">
        <f>IF(Data!F3749="successful",Data!A3749,"")</f>
        <v/>
      </c>
      <c r="B3823" s="16" t="str">
        <f>IF(Data!F3749="successful",Data!N3749,"")</f>
        <v/>
      </c>
      <c r="D3823" s="16" t="str">
        <f>IF(Data!F3510="failed",Data!A3510,"")</f>
        <v/>
      </c>
      <c r="E3823" s="16" t="str">
        <f>IF(Data!F3510="failed",Data!N3510,"")</f>
        <v/>
      </c>
    </row>
    <row r="3824" spans="1:5" x14ac:dyDescent="0.25">
      <c r="A3824" s="16" t="str">
        <f>IF(Data!F3790="successful",Data!A3790,"")</f>
        <v/>
      </c>
      <c r="B3824" s="16" t="str">
        <f>IF(Data!F3790="successful",Data!N3790,"")</f>
        <v/>
      </c>
      <c r="D3824" s="16" t="str">
        <f>IF(Data!F3511="failed",Data!A3511,"")</f>
        <v/>
      </c>
      <c r="E3824" s="16" t="str">
        <f>IF(Data!F3511="failed",Data!N3511,"")</f>
        <v/>
      </c>
    </row>
    <row r="3825" spans="1:5" x14ac:dyDescent="0.25">
      <c r="A3825" s="16" t="str">
        <f>IF(Data!F3791="successful",Data!A3791,"")</f>
        <v/>
      </c>
      <c r="B3825" s="16" t="str">
        <f>IF(Data!F3791="successful",Data!N3791,"")</f>
        <v/>
      </c>
      <c r="D3825" s="16" t="str">
        <f>IF(Data!F3512="failed",Data!A3512,"")</f>
        <v/>
      </c>
      <c r="E3825" s="16" t="str">
        <f>IF(Data!F3512="failed",Data!N3512,"")</f>
        <v/>
      </c>
    </row>
    <row r="3826" spans="1:5" x14ac:dyDescent="0.25">
      <c r="A3826" s="16" t="str">
        <f>IF(Data!F3792="successful",Data!A3792,"")</f>
        <v/>
      </c>
      <c r="B3826" s="16" t="str">
        <f>IF(Data!F3792="successful",Data!N3792,"")</f>
        <v/>
      </c>
      <c r="D3826" s="16" t="str">
        <f>IF(Data!F3513="failed",Data!A3513,"")</f>
        <v/>
      </c>
      <c r="E3826" s="16" t="str">
        <f>IF(Data!F3513="failed",Data!N3513,"")</f>
        <v/>
      </c>
    </row>
    <row r="3827" spans="1:5" x14ac:dyDescent="0.25">
      <c r="A3827" s="16" t="str">
        <f>IF(Data!F3793="successful",Data!A3793,"")</f>
        <v/>
      </c>
      <c r="B3827" s="16" t="str">
        <f>IF(Data!F3793="successful",Data!N3793,"")</f>
        <v/>
      </c>
      <c r="D3827" s="16" t="str">
        <f>IF(Data!F3514="failed",Data!A3514,"")</f>
        <v/>
      </c>
      <c r="E3827" s="16" t="str">
        <f>IF(Data!F3514="failed",Data!N3514,"")</f>
        <v/>
      </c>
    </row>
    <row r="3828" spans="1:5" x14ac:dyDescent="0.25">
      <c r="A3828" s="16" t="str">
        <f>IF(Data!F3794="successful",Data!A3794,"")</f>
        <v/>
      </c>
      <c r="B3828" s="16" t="str">
        <f>IF(Data!F3794="successful",Data!N3794,"")</f>
        <v/>
      </c>
      <c r="D3828" s="16" t="str">
        <f>IF(Data!F3515="failed",Data!A3515,"")</f>
        <v/>
      </c>
      <c r="E3828" s="16" t="str">
        <f>IF(Data!F3515="failed",Data!N3515,"")</f>
        <v/>
      </c>
    </row>
    <row r="3829" spans="1:5" x14ac:dyDescent="0.25">
      <c r="A3829" s="16" t="str">
        <f>IF(Data!F3795="successful",Data!A3795,"")</f>
        <v/>
      </c>
      <c r="B3829" s="16" t="str">
        <f>IF(Data!F3795="successful",Data!N3795,"")</f>
        <v/>
      </c>
      <c r="D3829" s="16" t="str">
        <f>IF(Data!F3516="failed",Data!A3516,"")</f>
        <v/>
      </c>
      <c r="E3829" s="16" t="str">
        <f>IF(Data!F3516="failed",Data!N3516,"")</f>
        <v/>
      </c>
    </row>
    <row r="3830" spans="1:5" x14ac:dyDescent="0.25">
      <c r="A3830" s="16" t="str">
        <f>IF(Data!F3796="successful",Data!A3796,"")</f>
        <v/>
      </c>
      <c r="B3830" s="16" t="str">
        <f>IF(Data!F3796="successful",Data!N3796,"")</f>
        <v/>
      </c>
      <c r="D3830" s="16" t="str">
        <f>IF(Data!F3517="failed",Data!A3517,"")</f>
        <v/>
      </c>
      <c r="E3830" s="16" t="str">
        <f>IF(Data!F3517="failed",Data!N3517,"")</f>
        <v/>
      </c>
    </row>
    <row r="3831" spans="1:5" x14ac:dyDescent="0.25">
      <c r="A3831" s="16" t="str">
        <f>IF(Data!F3797="successful",Data!A3797,"")</f>
        <v/>
      </c>
      <c r="B3831" s="16" t="str">
        <f>IF(Data!F3797="successful",Data!N3797,"")</f>
        <v/>
      </c>
      <c r="D3831" s="16" t="str">
        <f>IF(Data!F3518="failed",Data!A3518,"")</f>
        <v/>
      </c>
      <c r="E3831" s="16" t="str">
        <f>IF(Data!F3518="failed",Data!N3518,"")</f>
        <v/>
      </c>
    </row>
    <row r="3832" spans="1:5" x14ac:dyDescent="0.25">
      <c r="A3832" s="16" t="str">
        <f>IF(Data!F3798="successful",Data!A3798,"")</f>
        <v/>
      </c>
      <c r="B3832" s="16" t="str">
        <f>IF(Data!F3798="successful",Data!N3798,"")</f>
        <v/>
      </c>
      <c r="D3832" s="16" t="str">
        <f>IF(Data!F3519="failed",Data!A3519,"")</f>
        <v/>
      </c>
      <c r="E3832" s="16" t="str">
        <f>IF(Data!F3519="failed",Data!N3519,"")</f>
        <v/>
      </c>
    </row>
    <row r="3833" spans="1:5" x14ac:dyDescent="0.25">
      <c r="A3833" s="16" t="str">
        <f>IF(Data!F3799="successful",Data!A3799,"")</f>
        <v/>
      </c>
      <c r="B3833" s="16" t="str">
        <f>IF(Data!F3799="successful",Data!N3799,"")</f>
        <v/>
      </c>
      <c r="D3833" s="16" t="str">
        <f>IF(Data!F3520="failed",Data!A3520,"")</f>
        <v/>
      </c>
      <c r="E3833" s="16" t="str">
        <f>IF(Data!F3520="failed",Data!N3520,"")</f>
        <v/>
      </c>
    </row>
    <row r="3834" spans="1:5" x14ac:dyDescent="0.25">
      <c r="A3834" s="16" t="str">
        <f>IF(Data!F3800="successful",Data!A3800,"")</f>
        <v/>
      </c>
      <c r="B3834" s="16" t="str">
        <f>IF(Data!F3800="successful",Data!N3800,"")</f>
        <v/>
      </c>
      <c r="D3834" s="16" t="str">
        <f>IF(Data!F3521="failed",Data!A3521,"")</f>
        <v/>
      </c>
      <c r="E3834" s="16" t="str">
        <f>IF(Data!F3521="failed",Data!N3521,"")</f>
        <v/>
      </c>
    </row>
    <row r="3835" spans="1:5" x14ac:dyDescent="0.25">
      <c r="A3835" s="16" t="str">
        <f>IF(Data!F3801="successful",Data!A3801,"")</f>
        <v/>
      </c>
      <c r="B3835" s="16" t="str">
        <f>IF(Data!F3801="successful",Data!N3801,"")</f>
        <v/>
      </c>
      <c r="D3835" s="16" t="str">
        <f>IF(Data!F3522="failed",Data!A3522,"")</f>
        <v/>
      </c>
      <c r="E3835" s="16" t="str">
        <f>IF(Data!F3522="failed",Data!N3522,"")</f>
        <v/>
      </c>
    </row>
    <row r="3836" spans="1:5" x14ac:dyDescent="0.25">
      <c r="A3836" s="16" t="str">
        <f>IF(Data!F3802="successful",Data!A3802,"")</f>
        <v/>
      </c>
      <c r="B3836" s="16" t="str">
        <f>IF(Data!F3802="successful",Data!N3802,"")</f>
        <v/>
      </c>
      <c r="D3836" s="16" t="str">
        <f>IF(Data!F3523="failed",Data!A3523,"")</f>
        <v/>
      </c>
      <c r="E3836" s="16" t="str">
        <f>IF(Data!F3523="failed",Data!N3523,"")</f>
        <v/>
      </c>
    </row>
    <row r="3837" spans="1:5" x14ac:dyDescent="0.25">
      <c r="A3837" s="16" t="str">
        <f>IF(Data!F3803="successful",Data!A3803,"")</f>
        <v/>
      </c>
      <c r="B3837" s="16" t="str">
        <f>IF(Data!F3803="successful",Data!N3803,"")</f>
        <v/>
      </c>
      <c r="D3837" s="16" t="str">
        <f>IF(Data!F3524="failed",Data!A3524,"")</f>
        <v/>
      </c>
      <c r="E3837" s="16" t="str">
        <f>IF(Data!F3524="failed",Data!N3524,"")</f>
        <v/>
      </c>
    </row>
    <row r="3838" spans="1:5" x14ac:dyDescent="0.25">
      <c r="A3838" s="16" t="str">
        <f>IF(Data!F3804="successful",Data!A3804,"")</f>
        <v/>
      </c>
      <c r="B3838" s="16" t="str">
        <f>IF(Data!F3804="successful",Data!N3804,"")</f>
        <v/>
      </c>
      <c r="D3838" s="16" t="str">
        <f>IF(Data!F3525="failed",Data!A3525,"")</f>
        <v/>
      </c>
      <c r="E3838" s="16" t="str">
        <f>IF(Data!F3525="failed",Data!N3525,"")</f>
        <v/>
      </c>
    </row>
    <row r="3839" spans="1:5" x14ac:dyDescent="0.25">
      <c r="A3839" s="16" t="str">
        <f>IF(Data!F3805="successful",Data!A3805,"")</f>
        <v/>
      </c>
      <c r="B3839" s="16" t="str">
        <f>IF(Data!F3805="successful",Data!N3805,"")</f>
        <v/>
      </c>
      <c r="D3839" s="16" t="str">
        <f>IF(Data!F3526="failed",Data!A3526,"")</f>
        <v/>
      </c>
      <c r="E3839" s="16" t="str">
        <f>IF(Data!F3526="failed",Data!N3526,"")</f>
        <v/>
      </c>
    </row>
    <row r="3840" spans="1:5" x14ac:dyDescent="0.25">
      <c r="A3840" s="16" t="str">
        <f>IF(Data!F3806="successful",Data!A3806,"")</f>
        <v/>
      </c>
      <c r="B3840" s="16" t="str">
        <f>IF(Data!F3806="successful",Data!N3806,"")</f>
        <v/>
      </c>
      <c r="D3840" s="16" t="str">
        <f>IF(Data!F3527="failed",Data!A3527,"")</f>
        <v/>
      </c>
      <c r="E3840" s="16" t="str">
        <f>IF(Data!F3527="failed",Data!N3527,"")</f>
        <v/>
      </c>
    </row>
    <row r="3841" spans="1:5" x14ac:dyDescent="0.25">
      <c r="A3841" s="16" t="str">
        <f>IF(Data!F3807="successful",Data!A3807,"")</f>
        <v/>
      </c>
      <c r="B3841" s="16" t="str">
        <f>IF(Data!F3807="successful",Data!N3807,"")</f>
        <v/>
      </c>
      <c r="D3841" s="16" t="str">
        <f>IF(Data!F3528="failed",Data!A3528,"")</f>
        <v/>
      </c>
      <c r="E3841" s="16" t="str">
        <f>IF(Data!F3528="failed",Data!N3528,"")</f>
        <v/>
      </c>
    </row>
    <row r="3842" spans="1:5" x14ac:dyDescent="0.25">
      <c r="A3842" s="16" t="str">
        <f>IF(Data!F3808="successful",Data!A3808,"")</f>
        <v/>
      </c>
      <c r="B3842" s="16" t="str">
        <f>IF(Data!F3808="successful",Data!N3808,"")</f>
        <v/>
      </c>
      <c r="D3842" s="16" t="str">
        <f>IF(Data!F3529="failed",Data!A3529,"")</f>
        <v/>
      </c>
      <c r="E3842" s="16" t="str">
        <f>IF(Data!F3529="failed",Data!N3529,"")</f>
        <v/>
      </c>
    </row>
    <row r="3843" spans="1:5" x14ac:dyDescent="0.25">
      <c r="A3843" s="16" t="str">
        <f>IF(Data!F3809="successful",Data!A3809,"")</f>
        <v/>
      </c>
      <c r="B3843" s="16" t="str">
        <f>IF(Data!F3809="successful",Data!N3809,"")</f>
        <v/>
      </c>
      <c r="D3843" s="16" t="str">
        <f>IF(Data!F3530="failed",Data!A3530,"")</f>
        <v/>
      </c>
      <c r="E3843" s="16" t="str">
        <f>IF(Data!F3530="failed",Data!N3530,"")</f>
        <v/>
      </c>
    </row>
    <row r="3844" spans="1:5" x14ac:dyDescent="0.25">
      <c r="A3844" s="16" t="str">
        <f>IF(Data!F3843="successful",Data!A3843,"")</f>
        <v/>
      </c>
      <c r="B3844" s="16" t="str">
        <f>IF(Data!F3843="successful",Data!N3843,"")</f>
        <v/>
      </c>
      <c r="D3844" s="16" t="str">
        <f>IF(Data!F3531="failed",Data!A3531,"")</f>
        <v/>
      </c>
      <c r="E3844" s="16" t="str">
        <f>IF(Data!F3531="failed",Data!N3531,"")</f>
        <v/>
      </c>
    </row>
    <row r="3845" spans="1:5" x14ac:dyDescent="0.25">
      <c r="A3845" s="16" t="str">
        <f>IF(Data!F3844="successful",Data!A3844,"")</f>
        <v/>
      </c>
      <c r="B3845" s="16" t="str">
        <f>IF(Data!F3844="successful",Data!N3844,"")</f>
        <v/>
      </c>
      <c r="D3845" s="16" t="str">
        <f>IF(Data!F3532="failed",Data!A3532,"")</f>
        <v/>
      </c>
      <c r="E3845" s="16" t="str">
        <f>IF(Data!F3532="failed",Data!N3532,"")</f>
        <v/>
      </c>
    </row>
    <row r="3846" spans="1:5" x14ac:dyDescent="0.25">
      <c r="A3846" s="16" t="str">
        <f>IF(Data!F3845="successful",Data!A3845,"")</f>
        <v/>
      </c>
      <c r="B3846" s="16" t="str">
        <f>IF(Data!F3845="successful",Data!N3845,"")</f>
        <v/>
      </c>
      <c r="D3846" s="16" t="str">
        <f>IF(Data!F3533="failed",Data!A3533,"")</f>
        <v/>
      </c>
      <c r="E3846" s="16" t="str">
        <f>IF(Data!F3533="failed",Data!N3533,"")</f>
        <v/>
      </c>
    </row>
    <row r="3847" spans="1:5" x14ac:dyDescent="0.25">
      <c r="A3847" s="16" t="str">
        <f>IF(Data!F3846="successful",Data!A3846,"")</f>
        <v/>
      </c>
      <c r="B3847" s="16" t="str">
        <f>IF(Data!F3846="successful",Data!N3846,"")</f>
        <v/>
      </c>
      <c r="D3847" s="16" t="str">
        <f>IF(Data!F3534="failed",Data!A3534,"")</f>
        <v/>
      </c>
      <c r="E3847" s="16" t="str">
        <f>IF(Data!F3534="failed",Data!N3534,"")</f>
        <v/>
      </c>
    </row>
    <row r="3848" spans="1:5" x14ac:dyDescent="0.25">
      <c r="A3848" s="16" t="str">
        <f>IF(Data!F3847="successful",Data!A3847,"")</f>
        <v/>
      </c>
      <c r="B3848" s="16" t="str">
        <f>IF(Data!F3847="successful",Data!N3847,"")</f>
        <v/>
      </c>
      <c r="D3848" s="16" t="str">
        <f>IF(Data!F3535="failed",Data!A3535,"")</f>
        <v/>
      </c>
      <c r="E3848" s="16" t="str">
        <f>IF(Data!F3535="failed",Data!N3535,"")</f>
        <v/>
      </c>
    </row>
    <row r="3849" spans="1:5" x14ac:dyDescent="0.25">
      <c r="A3849" s="16" t="str">
        <f>IF(Data!F3848="successful",Data!A3848,"")</f>
        <v/>
      </c>
      <c r="B3849" s="16" t="str">
        <f>IF(Data!F3848="successful",Data!N3848,"")</f>
        <v/>
      </c>
      <c r="D3849" s="16" t="str">
        <f>IF(Data!F3536="failed",Data!A3536,"")</f>
        <v/>
      </c>
      <c r="E3849" s="16" t="str">
        <f>IF(Data!F3536="failed",Data!N3536,"")</f>
        <v/>
      </c>
    </row>
    <row r="3850" spans="1:5" x14ac:dyDescent="0.25">
      <c r="A3850" s="16" t="str">
        <f>IF(Data!F3849="successful",Data!A3849,"")</f>
        <v/>
      </c>
      <c r="B3850" s="16" t="str">
        <f>IF(Data!F3849="successful",Data!N3849,"")</f>
        <v/>
      </c>
      <c r="D3850" s="16" t="str">
        <f>IF(Data!F3537="failed",Data!A3537,"")</f>
        <v/>
      </c>
      <c r="E3850" s="16" t="str">
        <f>IF(Data!F3537="failed",Data!N3537,"")</f>
        <v/>
      </c>
    </row>
    <row r="3851" spans="1:5" x14ac:dyDescent="0.25">
      <c r="A3851" s="16" t="str">
        <f>IF(Data!F3850="successful",Data!A3850,"")</f>
        <v/>
      </c>
      <c r="B3851" s="16" t="str">
        <f>IF(Data!F3850="successful",Data!N3850,"")</f>
        <v/>
      </c>
      <c r="D3851" s="16" t="str">
        <f>IF(Data!F3538="failed",Data!A3538,"")</f>
        <v/>
      </c>
      <c r="E3851" s="16" t="str">
        <f>IF(Data!F3538="failed",Data!N3538,"")</f>
        <v/>
      </c>
    </row>
    <row r="3852" spans="1:5" x14ac:dyDescent="0.25">
      <c r="A3852" s="16" t="str">
        <f>IF(Data!F3851="successful",Data!A3851,"")</f>
        <v/>
      </c>
      <c r="B3852" s="16" t="str">
        <f>IF(Data!F3851="successful",Data!N3851,"")</f>
        <v/>
      </c>
      <c r="D3852" s="16" t="str">
        <f>IF(Data!F3539="failed",Data!A3539,"")</f>
        <v/>
      </c>
      <c r="E3852" s="16" t="str">
        <f>IF(Data!F3539="failed",Data!N3539,"")</f>
        <v/>
      </c>
    </row>
    <row r="3853" spans="1:5" x14ac:dyDescent="0.25">
      <c r="A3853" s="16" t="str">
        <f>IF(Data!F3852="successful",Data!A3852,"")</f>
        <v/>
      </c>
      <c r="B3853" s="16" t="str">
        <f>IF(Data!F3852="successful",Data!N3852,"")</f>
        <v/>
      </c>
      <c r="D3853" s="16" t="str">
        <f>IF(Data!F3540="failed",Data!A3540,"")</f>
        <v/>
      </c>
      <c r="E3853" s="16" t="str">
        <f>IF(Data!F3540="failed",Data!N3540,"")</f>
        <v/>
      </c>
    </row>
    <row r="3854" spans="1:5" x14ac:dyDescent="0.25">
      <c r="A3854" s="16" t="str">
        <f>IF(Data!F3853="successful",Data!A3853,"")</f>
        <v/>
      </c>
      <c r="B3854" s="16" t="str">
        <f>IF(Data!F3853="successful",Data!N3853,"")</f>
        <v/>
      </c>
      <c r="D3854" s="16" t="str">
        <f>IF(Data!F3541="failed",Data!A3541,"")</f>
        <v/>
      </c>
      <c r="E3854" s="16" t="str">
        <f>IF(Data!F3541="failed",Data!N3541,"")</f>
        <v/>
      </c>
    </row>
    <row r="3855" spans="1:5" x14ac:dyDescent="0.25">
      <c r="A3855" s="16" t="str">
        <f>IF(Data!F3854="successful",Data!A3854,"")</f>
        <v/>
      </c>
      <c r="B3855" s="16" t="str">
        <f>IF(Data!F3854="successful",Data!N3854,"")</f>
        <v/>
      </c>
      <c r="D3855" s="16" t="str">
        <f>IF(Data!F3542="failed",Data!A3542,"")</f>
        <v/>
      </c>
      <c r="E3855" s="16" t="str">
        <f>IF(Data!F3542="failed",Data!N3542,"")</f>
        <v/>
      </c>
    </row>
    <row r="3856" spans="1:5" x14ac:dyDescent="0.25">
      <c r="A3856" s="16" t="str">
        <f>IF(Data!F3855="successful",Data!A3855,"")</f>
        <v/>
      </c>
      <c r="B3856" s="16" t="str">
        <f>IF(Data!F3855="successful",Data!N3855,"")</f>
        <v/>
      </c>
      <c r="D3856" s="16" t="str">
        <f>IF(Data!F3543="failed",Data!A3543,"")</f>
        <v/>
      </c>
      <c r="E3856" s="16" t="str">
        <f>IF(Data!F3543="failed",Data!N3543,"")</f>
        <v/>
      </c>
    </row>
    <row r="3857" spans="1:5" x14ac:dyDescent="0.25">
      <c r="A3857" s="16" t="str">
        <f>IF(Data!F3856="successful",Data!A3856,"")</f>
        <v/>
      </c>
      <c r="B3857" s="16" t="str">
        <f>IF(Data!F3856="successful",Data!N3856,"")</f>
        <v/>
      </c>
      <c r="D3857" s="16" t="str">
        <f>IF(Data!F3544="failed",Data!A3544,"")</f>
        <v/>
      </c>
      <c r="E3857" s="16" t="str">
        <f>IF(Data!F3544="failed",Data!N3544,"")</f>
        <v/>
      </c>
    </row>
    <row r="3858" spans="1:5" x14ac:dyDescent="0.25">
      <c r="A3858" s="16" t="str">
        <f>IF(Data!F3857="successful",Data!A3857,"")</f>
        <v/>
      </c>
      <c r="B3858" s="16" t="str">
        <f>IF(Data!F3857="successful",Data!N3857,"")</f>
        <v/>
      </c>
      <c r="D3858" s="16" t="str">
        <f>IF(Data!F3545="failed",Data!A3545,"")</f>
        <v/>
      </c>
      <c r="E3858" s="16" t="str">
        <f>IF(Data!F3545="failed",Data!N3545,"")</f>
        <v/>
      </c>
    </row>
    <row r="3859" spans="1:5" x14ac:dyDescent="0.25">
      <c r="A3859" s="16" t="str">
        <f>IF(Data!F3858="successful",Data!A3858,"")</f>
        <v/>
      </c>
      <c r="B3859" s="16" t="str">
        <f>IF(Data!F3858="successful",Data!N3858,"")</f>
        <v/>
      </c>
      <c r="D3859" s="16" t="str">
        <f>IF(Data!F3546="failed",Data!A3546,"")</f>
        <v/>
      </c>
      <c r="E3859" s="16" t="str">
        <f>IF(Data!F3546="failed",Data!N3546,"")</f>
        <v/>
      </c>
    </row>
    <row r="3860" spans="1:5" x14ac:dyDescent="0.25">
      <c r="A3860" s="16" t="str">
        <f>IF(Data!F3859="successful",Data!A3859,"")</f>
        <v/>
      </c>
      <c r="B3860" s="16" t="str">
        <f>IF(Data!F3859="successful",Data!N3859,"")</f>
        <v/>
      </c>
      <c r="D3860" s="16" t="str">
        <f>IF(Data!F3547="failed",Data!A3547,"")</f>
        <v/>
      </c>
      <c r="E3860" s="16" t="str">
        <f>IF(Data!F3547="failed",Data!N3547,"")</f>
        <v/>
      </c>
    </row>
    <row r="3861" spans="1:5" x14ac:dyDescent="0.25">
      <c r="A3861" s="16" t="str">
        <f>IF(Data!F3860="successful",Data!A3860,"")</f>
        <v/>
      </c>
      <c r="B3861" s="16" t="str">
        <f>IF(Data!F3860="successful",Data!N3860,"")</f>
        <v/>
      </c>
      <c r="D3861" s="16" t="str">
        <f>IF(Data!F3548="failed",Data!A3548,"")</f>
        <v/>
      </c>
      <c r="E3861" s="16" t="str">
        <f>IF(Data!F3548="failed",Data!N3548,"")</f>
        <v/>
      </c>
    </row>
    <row r="3862" spans="1:5" x14ac:dyDescent="0.25">
      <c r="A3862" s="16" t="str">
        <f>IF(Data!F3861="successful",Data!A3861,"")</f>
        <v/>
      </c>
      <c r="B3862" s="16" t="str">
        <f>IF(Data!F3861="successful",Data!N3861,"")</f>
        <v/>
      </c>
      <c r="D3862" s="16" t="str">
        <f>IF(Data!F3549="failed",Data!A3549,"")</f>
        <v/>
      </c>
      <c r="E3862" s="16" t="str">
        <f>IF(Data!F3549="failed",Data!N3549,"")</f>
        <v/>
      </c>
    </row>
    <row r="3863" spans="1:5" x14ac:dyDescent="0.25">
      <c r="A3863" s="16" t="str">
        <f>IF(Data!F3862="successful",Data!A3862,"")</f>
        <v/>
      </c>
      <c r="B3863" s="16" t="str">
        <f>IF(Data!F3862="successful",Data!N3862,"")</f>
        <v/>
      </c>
      <c r="D3863" s="16" t="str">
        <f>IF(Data!F3550="failed",Data!A3550,"")</f>
        <v/>
      </c>
      <c r="E3863" s="16" t="str">
        <f>IF(Data!F3550="failed",Data!N3550,"")</f>
        <v/>
      </c>
    </row>
    <row r="3864" spans="1:5" x14ac:dyDescent="0.25">
      <c r="A3864" s="16" t="str">
        <f>IF(Data!F3863="successful",Data!A3863,"")</f>
        <v/>
      </c>
      <c r="B3864" s="16" t="str">
        <f>IF(Data!F3863="successful",Data!N3863,"")</f>
        <v/>
      </c>
      <c r="D3864" s="16" t="str">
        <f>IF(Data!F3551="failed",Data!A3551,"")</f>
        <v/>
      </c>
      <c r="E3864" s="16" t="str">
        <f>IF(Data!F3551="failed",Data!N3551,"")</f>
        <v/>
      </c>
    </row>
    <row r="3865" spans="1:5" x14ac:dyDescent="0.25">
      <c r="A3865" s="16" t="str">
        <f>IF(Data!F3864="successful",Data!A3864,"")</f>
        <v/>
      </c>
      <c r="B3865" s="16" t="str">
        <f>IF(Data!F3864="successful",Data!N3864,"")</f>
        <v/>
      </c>
      <c r="D3865" s="16" t="str">
        <f>IF(Data!F3552="failed",Data!A3552,"")</f>
        <v/>
      </c>
      <c r="E3865" s="16" t="str">
        <f>IF(Data!F3552="failed",Data!N3552,"")</f>
        <v/>
      </c>
    </row>
    <row r="3866" spans="1:5" x14ac:dyDescent="0.25">
      <c r="A3866" s="16" t="str">
        <f>IF(Data!F3865="successful",Data!A3865,"")</f>
        <v/>
      </c>
      <c r="B3866" s="16" t="str">
        <f>IF(Data!F3865="successful",Data!N3865,"")</f>
        <v/>
      </c>
      <c r="D3866" s="16" t="str">
        <f>IF(Data!F3553="failed",Data!A3553,"")</f>
        <v/>
      </c>
      <c r="E3866" s="16" t="str">
        <f>IF(Data!F3553="failed",Data!N3553,"")</f>
        <v/>
      </c>
    </row>
    <row r="3867" spans="1:5" x14ac:dyDescent="0.25">
      <c r="A3867" s="16" t="str">
        <f>IF(Data!F3866="successful",Data!A3866,"")</f>
        <v/>
      </c>
      <c r="B3867" s="16" t="str">
        <f>IF(Data!F3866="successful",Data!N3866,"")</f>
        <v/>
      </c>
      <c r="D3867" s="16" t="str">
        <f>IF(Data!F3554="failed",Data!A3554,"")</f>
        <v/>
      </c>
      <c r="E3867" s="16" t="str">
        <f>IF(Data!F3554="failed",Data!N3554,"")</f>
        <v/>
      </c>
    </row>
    <row r="3868" spans="1:5" x14ac:dyDescent="0.25">
      <c r="A3868" s="16" t="str">
        <f>IF(Data!F3867="successful",Data!A3867,"")</f>
        <v/>
      </c>
      <c r="B3868" s="16" t="str">
        <f>IF(Data!F3867="successful",Data!N3867,"")</f>
        <v/>
      </c>
      <c r="D3868" s="16" t="str">
        <f>IF(Data!F3555="failed",Data!A3555,"")</f>
        <v/>
      </c>
      <c r="E3868" s="16" t="str">
        <f>IF(Data!F3555="failed",Data!N3555,"")</f>
        <v/>
      </c>
    </row>
    <row r="3869" spans="1:5" x14ac:dyDescent="0.25">
      <c r="A3869" s="16" t="str">
        <f>IF(Data!F3868="successful",Data!A3868,"")</f>
        <v/>
      </c>
      <c r="B3869" s="16" t="str">
        <f>IF(Data!F3868="successful",Data!N3868,"")</f>
        <v/>
      </c>
      <c r="D3869" s="16" t="str">
        <f>IF(Data!F3556="failed",Data!A3556,"")</f>
        <v/>
      </c>
      <c r="E3869" s="16" t="str">
        <f>IF(Data!F3556="failed",Data!N3556,"")</f>
        <v/>
      </c>
    </row>
    <row r="3870" spans="1:5" x14ac:dyDescent="0.25">
      <c r="A3870" s="16" t="str">
        <f>IF(Data!F3869="successful",Data!A3869,"")</f>
        <v/>
      </c>
      <c r="B3870" s="16" t="str">
        <f>IF(Data!F3869="successful",Data!N3869,"")</f>
        <v/>
      </c>
      <c r="D3870" s="16" t="str">
        <f>IF(Data!F3557="failed",Data!A3557,"")</f>
        <v/>
      </c>
      <c r="E3870" s="16" t="str">
        <f>IF(Data!F3557="failed",Data!N3557,"")</f>
        <v/>
      </c>
    </row>
    <row r="3871" spans="1:5" x14ac:dyDescent="0.25">
      <c r="A3871" s="16" t="str">
        <f>IF(Data!F3870="successful",Data!A3870,"")</f>
        <v/>
      </c>
      <c r="B3871" s="16" t="str">
        <f>IF(Data!F3870="successful",Data!N3870,"")</f>
        <v/>
      </c>
      <c r="D3871" s="16" t="str">
        <f>IF(Data!F3558="failed",Data!A3558,"")</f>
        <v/>
      </c>
      <c r="E3871" s="16" t="str">
        <f>IF(Data!F3558="failed",Data!N3558,"")</f>
        <v/>
      </c>
    </row>
    <row r="3872" spans="1:5" x14ac:dyDescent="0.25">
      <c r="A3872" s="16" t="str">
        <f>IF(Data!F3871="successful",Data!A3871,"")</f>
        <v/>
      </c>
      <c r="B3872" s="16" t="str">
        <f>IF(Data!F3871="successful",Data!N3871,"")</f>
        <v/>
      </c>
      <c r="D3872" s="16" t="str">
        <f>IF(Data!F3559="failed",Data!A3559,"")</f>
        <v/>
      </c>
      <c r="E3872" s="16" t="str">
        <f>IF(Data!F3559="failed",Data!N3559,"")</f>
        <v/>
      </c>
    </row>
    <row r="3873" spans="1:5" x14ac:dyDescent="0.25">
      <c r="A3873" s="16" t="str">
        <f>IF(Data!F3872="successful",Data!A3872,"")</f>
        <v/>
      </c>
      <c r="B3873" s="16" t="str">
        <f>IF(Data!F3872="successful",Data!N3872,"")</f>
        <v/>
      </c>
      <c r="D3873" s="16" t="str">
        <f>IF(Data!F3560="failed",Data!A3560,"")</f>
        <v/>
      </c>
      <c r="E3873" s="16" t="str">
        <f>IF(Data!F3560="failed",Data!N3560,"")</f>
        <v/>
      </c>
    </row>
    <row r="3874" spans="1:5" x14ac:dyDescent="0.25">
      <c r="A3874" s="16" t="str">
        <f>IF(Data!F3873="successful",Data!A3873,"")</f>
        <v/>
      </c>
      <c r="B3874" s="16" t="str">
        <f>IF(Data!F3873="successful",Data!N3873,"")</f>
        <v/>
      </c>
      <c r="D3874" s="16" t="str">
        <f>IF(Data!F3561="failed",Data!A3561,"")</f>
        <v/>
      </c>
      <c r="E3874" s="16" t="str">
        <f>IF(Data!F3561="failed",Data!N3561,"")</f>
        <v/>
      </c>
    </row>
    <row r="3875" spans="1:5" x14ac:dyDescent="0.25">
      <c r="A3875" s="16" t="str">
        <f>IF(Data!F3874="successful",Data!A3874,"")</f>
        <v/>
      </c>
      <c r="B3875" s="16" t="str">
        <f>IF(Data!F3874="successful",Data!N3874,"")</f>
        <v/>
      </c>
      <c r="D3875" s="16" t="str">
        <f>IF(Data!F3562="failed",Data!A3562,"")</f>
        <v/>
      </c>
      <c r="E3875" s="16" t="str">
        <f>IF(Data!F3562="failed",Data!N3562,"")</f>
        <v/>
      </c>
    </row>
    <row r="3876" spans="1:5" x14ac:dyDescent="0.25">
      <c r="A3876" s="16" t="str">
        <f>IF(Data!F3875="successful",Data!A3875,"")</f>
        <v/>
      </c>
      <c r="B3876" s="16" t="str">
        <f>IF(Data!F3875="successful",Data!N3875,"")</f>
        <v/>
      </c>
      <c r="D3876" s="16" t="str">
        <f>IF(Data!F3563="failed",Data!A3563,"")</f>
        <v/>
      </c>
      <c r="E3876" s="16" t="str">
        <f>IF(Data!F3563="failed",Data!N3563,"")</f>
        <v/>
      </c>
    </row>
    <row r="3877" spans="1:5" x14ac:dyDescent="0.25">
      <c r="A3877" s="16" t="str">
        <f>IF(Data!F3876="successful",Data!A3876,"")</f>
        <v/>
      </c>
      <c r="B3877" s="16" t="str">
        <f>IF(Data!F3876="successful",Data!N3876,"")</f>
        <v/>
      </c>
      <c r="D3877" s="16" t="str">
        <f>IF(Data!F3564="failed",Data!A3564,"")</f>
        <v/>
      </c>
      <c r="E3877" s="16" t="str">
        <f>IF(Data!F3564="failed",Data!N3564,"")</f>
        <v/>
      </c>
    </row>
    <row r="3878" spans="1:5" x14ac:dyDescent="0.25">
      <c r="A3878" s="16" t="str">
        <f>IF(Data!F3877="successful",Data!A3877,"")</f>
        <v/>
      </c>
      <c r="B3878" s="16" t="str">
        <f>IF(Data!F3877="successful",Data!N3877,"")</f>
        <v/>
      </c>
      <c r="D3878" s="16" t="str">
        <f>IF(Data!F3565="failed",Data!A3565,"")</f>
        <v/>
      </c>
      <c r="E3878" s="16" t="str">
        <f>IF(Data!F3565="failed",Data!N3565,"")</f>
        <v/>
      </c>
    </row>
    <row r="3879" spans="1:5" x14ac:dyDescent="0.25">
      <c r="A3879" s="16" t="str">
        <f>IF(Data!F3878="successful",Data!A3878,"")</f>
        <v/>
      </c>
      <c r="B3879" s="16" t="str">
        <f>IF(Data!F3878="successful",Data!N3878,"")</f>
        <v/>
      </c>
      <c r="D3879" s="16" t="str">
        <f>IF(Data!F3566="failed",Data!A3566,"")</f>
        <v/>
      </c>
      <c r="E3879" s="16" t="str">
        <f>IF(Data!F3566="failed",Data!N3566,"")</f>
        <v/>
      </c>
    </row>
    <row r="3880" spans="1:5" x14ac:dyDescent="0.25">
      <c r="A3880" s="16" t="str">
        <f>IF(Data!F3879="successful",Data!A3879,"")</f>
        <v/>
      </c>
      <c r="B3880" s="16" t="str">
        <f>IF(Data!F3879="successful",Data!N3879,"")</f>
        <v/>
      </c>
      <c r="D3880" s="16" t="str">
        <f>IF(Data!F3567="failed",Data!A3567,"")</f>
        <v/>
      </c>
      <c r="E3880" s="16" t="str">
        <f>IF(Data!F3567="failed",Data!N3567,"")</f>
        <v/>
      </c>
    </row>
    <row r="3881" spans="1:5" x14ac:dyDescent="0.25">
      <c r="A3881" s="16" t="str">
        <f>IF(Data!F3880="successful",Data!A3880,"")</f>
        <v/>
      </c>
      <c r="B3881" s="16" t="str">
        <f>IF(Data!F3880="successful",Data!N3880,"")</f>
        <v/>
      </c>
      <c r="D3881" s="16" t="str">
        <f>IF(Data!F3568="failed",Data!A3568,"")</f>
        <v/>
      </c>
      <c r="E3881" s="16" t="str">
        <f>IF(Data!F3568="failed",Data!N3568,"")</f>
        <v/>
      </c>
    </row>
    <row r="3882" spans="1:5" x14ac:dyDescent="0.25">
      <c r="A3882" s="16" t="str">
        <f>IF(Data!F3881="successful",Data!A3881,"")</f>
        <v/>
      </c>
      <c r="B3882" s="16" t="str">
        <f>IF(Data!F3881="successful",Data!N3881,"")</f>
        <v/>
      </c>
      <c r="D3882" s="16" t="str">
        <f>IF(Data!F3569="failed",Data!A3569,"")</f>
        <v/>
      </c>
      <c r="E3882" s="16" t="str">
        <f>IF(Data!F3569="failed",Data!N3569,"")</f>
        <v/>
      </c>
    </row>
    <row r="3883" spans="1:5" x14ac:dyDescent="0.25">
      <c r="A3883" s="16" t="str">
        <f>IF(Data!F3882="successful",Data!A3882,"")</f>
        <v/>
      </c>
      <c r="B3883" s="16" t="str">
        <f>IF(Data!F3882="successful",Data!N3882,"")</f>
        <v/>
      </c>
      <c r="D3883" s="16" t="str">
        <f>IF(Data!F3570="failed",Data!A3570,"")</f>
        <v/>
      </c>
      <c r="E3883" s="16" t="str">
        <f>IF(Data!F3570="failed",Data!N3570,"")</f>
        <v/>
      </c>
    </row>
    <row r="3884" spans="1:5" x14ac:dyDescent="0.25">
      <c r="A3884" s="16" t="str">
        <f>IF(Data!F3883="successful",Data!A3883,"")</f>
        <v/>
      </c>
      <c r="B3884" s="16" t="str">
        <f>IF(Data!F3883="successful",Data!N3883,"")</f>
        <v/>
      </c>
      <c r="D3884" s="16" t="str">
        <f>IF(Data!F3571="failed",Data!A3571,"")</f>
        <v/>
      </c>
      <c r="E3884" s="16" t="str">
        <f>IF(Data!F3571="failed",Data!N3571,"")</f>
        <v/>
      </c>
    </row>
    <row r="3885" spans="1:5" x14ac:dyDescent="0.25">
      <c r="A3885" s="16" t="str">
        <f>IF(Data!F3884="successful",Data!A3884,"")</f>
        <v/>
      </c>
      <c r="B3885" s="16" t="str">
        <f>IF(Data!F3884="successful",Data!N3884,"")</f>
        <v/>
      </c>
      <c r="D3885" s="16" t="str">
        <f>IF(Data!F3572="failed",Data!A3572,"")</f>
        <v/>
      </c>
      <c r="E3885" s="16" t="str">
        <f>IF(Data!F3572="failed",Data!N3572,"")</f>
        <v/>
      </c>
    </row>
    <row r="3886" spans="1:5" x14ac:dyDescent="0.25">
      <c r="A3886" s="16" t="str">
        <f>IF(Data!F3885="successful",Data!A3885,"")</f>
        <v/>
      </c>
      <c r="B3886" s="16" t="str">
        <f>IF(Data!F3885="successful",Data!N3885,"")</f>
        <v/>
      </c>
      <c r="D3886" s="16" t="str">
        <f>IF(Data!F3573="failed",Data!A3573,"")</f>
        <v/>
      </c>
      <c r="E3886" s="16" t="str">
        <f>IF(Data!F3573="failed",Data!N3573,"")</f>
        <v/>
      </c>
    </row>
    <row r="3887" spans="1:5" x14ac:dyDescent="0.25">
      <c r="A3887" s="16" t="str">
        <f>IF(Data!F3886="successful",Data!A3886,"")</f>
        <v/>
      </c>
      <c r="B3887" s="16" t="str">
        <f>IF(Data!F3886="successful",Data!N3886,"")</f>
        <v/>
      </c>
      <c r="D3887" s="16" t="str">
        <f>IF(Data!F3574="failed",Data!A3574,"")</f>
        <v/>
      </c>
      <c r="E3887" s="16" t="str">
        <f>IF(Data!F3574="failed",Data!N3574,"")</f>
        <v/>
      </c>
    </row>
    <row r="3888" spans="1:5" x14ac:dyDescent="0.25">
      <c r="A3888" s="16" t="str">
        <f>IF(Data!F3887="successful",Data!A3887,"")</f>
        <v/>
      </c>
      <c r="B3888" s="16" t="str">
        <f>IF(Data!F3887="successful",Data!N3887,"")</f>
        <v/>
      </c>
      <c r="D3888" s="16" t="str">
        <f>IF(Data!F3575="failed",Data!A3575,"")</f>
        <v/>
      </c>
      <c r="E3888" s="16" t="str">
        <f>IF(Data!F3575="failed",Data!N3575,"")</f>
        <v/>
      </c>
    </row>
    <row r="3889" spans="1:5" x14ac:dyDescent="0.25">
      <c r="A3889" s="16" t="str">
        <f>IF(Data!F3888="successful",Data!A3888,"")</f>
        <v/>
      </c>
      <c r="B3889" s="16" t="str">
        <f>IF(Data!F3888="successful",Data!N3888,"")</f>
        <v/>
      </c>
      <c r="D3889" s="16" t="str">
        <f>IF(Data!F3576="failed",Data!A3576,"")</f>
        <v/>
      </c>
      <c r="E3889" s="16" t="str">
        <f>IF(Data!F3576="failed",Data!N3576,"")</f>
        <v/>
      </c>
    </row>
    <row r="3890" spans="1:5" x14ac:dyDescent="0.25">
      <c r="A3890" s="16" t="str">
        <f>IF(Data!F3889="successful",Data!A3889,"")</f>
        <v/>
      </c>
      <c r="B3890" s="16" t="str">
        <f>IF(Data!F3889="successful",Data!N3889,"")</f>
        <v/>
      </c>
      <c r="D3890" s="16" t="str">
        <f>IF(Data!F3577="failed",Data!A3577,"")</f>
        <v/>
      </c>
      <c r="E3890" s="16" t="str">
        <f>IF(Data!F3577="failed",Data!N3577,"")</f>
        <v/>
      </c>
    </row>
    <row r="3891" spans="1:5" x14ac:dyDescent="0.25">
      <c r="A3891" s="16" t="str">
        <f>IF(Data!F3890="successful",Data!A3890,"")</f>
        <v/>
      </c>
      <c r="B3891" s="16" t="str">
        <f>IF(Data!F3890="successful",Data!N3890,"")</f>
        <v/>
      </c>
      <c r="D3891" s="16" t="str">
        <f>IF(Data!F3578="failed",Data!A3578,"")</f>
        <v/>
      </c>
      <c r="E3891" s="16" t="str">
        <f>IF(Data!F3578="failed",Data!N3578,"")</f>
        <v/>
      </c>
    </row>
    <row r="3892" spans="1:5" x14ac:dyDescent="0.25">
      <c r="A3892" s="16" t="str">
        <f>IF(Data!F3891="successful",Data!A3891,"")</f>
        <v/>
      </c>
      <c r="B3892" s="16" t="str">
        <f>IF(Data!F3891="successful",Data!N3891,"")</f>
        <v/>
      </c>
      <c r="D3892" s="16" t="str">
        <f>IF(Data!F3579="failed",Data!A3579,"")</f>
        <v/>
      </c>
      <c r="E3892" s="16" t="str">
        <f>IF(Data!F3579="failed",Data!N3579,"")</f>
        <v/>
      </c>
    </row>
    <row r="3893" spans="1:5" x14ac:dyDescent="0.25">
      <c r="A3893" s="16" t="str">
        <f>IF(Data!F3892="successful",Data!A3892,"")</f>
        <v/>
      </c>
      <c r="B3893" s="16" t="str">
        <f>IF(Data!F3892="successful",Data!N3892,"")</f>
        <v/>
      </c>
      <c r="D3893" s="16" t="str">
        <f>IF(Data!F3580="failed",Data!A3580,"")</f>
        <v/>
      </c>
      <c r="E3893" s="16" t="str">
        <f>IF(Data!F3580="failed",Data!N3580,"")</f>
        <v/>
      </c>
    </row>
    <row r="3894" spans="1:5" x14ac:dyDescent="0.25">
      <c r="A3894" s="16" t="str">
        <f>IF(Data!F3893="successful",Data!A3893,"")</f>
        <v/>
      </c>
      <c r="B3894" s="16" t="str">
        <f>IF(Data!F3893="successful",Data!N3893,"")</f>
        <v/>
      </c>
      <c r="D3894" s="16" t="str">
        <f>IF(Data!F3581="failed",Data!A3581,"")</f>
        <v/>
      </c>
      <c r="E3894" s="16" t="str">
        <f>IF(Data!F3581="failed",Data!N3581,"")</f>
        <v/>
      </c>
    </row>
    <row r="3895" spans="1:5" x14ac:dyDescent="0.25">
      <c r="A3895" s="16" t="str">
        <f>IF(Data!F3894="successful",Data!A3894,"")</f>
        <v/>
      </c>
      <c r="B3895" s="16" t="str">
        <f>IF(Data!F3894="successful",Data!N3894,"")</f>
        <v/>
      </c>
      <c r="D3895" s="16" t="str">
        <f>IF(Data!F3582="failed",Data!A3582,"")</f>
        <v/>
      </c>
      <c r="E3895" s="16" t="str">
        <f>IF(Data!F3582="failed",Data!N3582,"")</f>
        <v/>
      </c>
    </row>
    <row r="3896" spans="1:5" x14ac:dyDescent="0.25">
      <c r="A3896" s="16" t="str">
        <f>IF(Data!F3895="successful",Data!A3895,"")</f>
        <v/>
      </c>
      <c r="B3896" s="16" t="str">
        <f>IF(Data!F3895="successful",Data!N3895,"")</f>
        <v/>
      </c>
      <c r="D3896" s="16" t="str">
        <f>IF(Data!F3583="failed",Data!A3583,"")</f>
        <v/>
      </c>
      <c r="E3896" s="16" t="str">
        <f>IF(Data!F3583="failed",Data!N3583,"")</f>
        <v/>
      </c>
    </row>
    <row r="3897" spans="1:5" x14ac:dyDescent="0.25">
      <c r="A3897" s="16" t="str">
        <f>IF(Data!F3896="successful",Data!A3896,"")</f>
        <v/>
      </c>
      <c r="B3897" s="16" t="str">
        <f>IF(Data!F3896="successful",Data!N3896,"")</f>
        <v/>
      </c>
      <c r="D3897" s="16" t="str">
        <f>IF(Data!F3584="failed",Data!A3584,"")</f>
        <v/>
      </c>
      <c r="E3897" s="16" t="str">
        <f>IF(Data!F3584="failed",Data!N3584,"")</f>
        <v/>
      </c>
    </row>
    <row r="3898" spans="1:5" x14ac:dyDescent="0.25">
      <c r="A3898" s="16" t="str">
        <f>IF(Data!F3897="successful",Data!A3897,"")</f>
        <v/>
      </c>
      <c r="B3898" s="16" t="str">
        <f>IF(Data!F3897="successful",Data!N3897,"")</f>
        <v/>
      </c>
      <c r="D3898" s="16" t="str">
        <f>IF(Data!F3585="failed",Data!A3585,"")</f>
        <v/>
      </c>
      <c r="E3898" s="16" t="str">
        <f>IF(Data!F3585="failed",Data!N3585,"")</f>
        <v/>
      </c>
    </row>
    <row r="3899" spans="1:5" x14ac:dyDescent="0.25">
      <c r="A3899" s="16" t="str">
        <f>IF(Data!F3898="successful",Data!A3898,"")</f>
        <v/>
      </c>
      <c r="B3899" s="16" t="str">
        <f>IF(Data!F3898="successful",Data!N3898,"")</f>
        <v/>
      </c>
      <c r="D3899" s="16" t="str">
        <f>IF(Data!F3586="failed",Data!A3586,"")</f>
        <v/>
      </c>
      <c r="E3899" s="16" t="str">
        <f>IF(Data!F3586="failed",Data!N3586,"")</f>
        <v/>
      </c>
    </row>
    <row r="3900" spans="1:5" x14ac:dyDescent="0.25">
      <c r="A3900" s="16" t="str">
        <f>IF(Data!F3899="successful",Data!A3899,"")</f>
        <v/>
      </c>
      <c r="B3900" s="16" t="str">
        <f>IF(Data!F3899="successful",Data!N3899,"")</f>
        <v/>
      </c>
      <c r="D3900" s="16" t="str">
        <f>IF(Data!F3587="failed",Data!A3587,"")</f>
        <v/>
      </c>
      <c r="E3900" s="16" t="str">
        <f>IF(Data!F3587="failed",Data!N3587,"")</f>
        <v/>
      </c>
    </row>
    <row r="3901" spans="1:5" x14ac:dyDescent="0.25">
      <c r="A3901" s="16" t="str">
        <f>IF(Data!F3900="successful",Data!A3900,"")</f>
        <v/>
      </c>
      <c r="B3901" s="16" t="str">
        <f>IF(Data!F3900="successful",Data!N3900,"")</f>
        <v/>
      </c>
      <c r="D3901" s="16" t="str">
        <f>IF(Data!F3588="failed",Data!A3588,"")</f>
        <v/>
      </c>
      <c r="E3901" s="16" t="str">
        <f>IF(Data!F3588="failed",Data!N3588,"")</f>
        <v/>
      </c>
    </row>
    <row r="3902" spans="1:5" x14ac:dyDescent="0.25">
      <c r="A3902" s="16" t="str">
        <f>IF(Data!F3901="successful",Data!A3901,"")</f>
        <v/>
      </c>
      <c r="B3902" s="16" t="str">
        <f>IF(Data!F3901="successful",Data!N3901,"")</f>
        <v/>
      </c>
      <c r="D3902" s="16" t="str">
        <f>IF(Data!F3589="failed",Data!A3589,"")</f>
        <v/>
      </c>
      <c r="E3902" s="16" t="str">
        <f>IF(Data!F3589="failed",Data!N3589,"")</f>
        <v/>
      </c>
    </row>
    <row r="3903" spans="1:5" x14ac:dyDescent="0.25">
      <c r="A3903" s="16" t="str">
        <f>IF(Data!F3902="successful",Data!A3902,"")</f>
        <v/>
      </c>
      <c r="B3903" s="16" t="str">
        <f>IF(Data!F3902="successful",Data!N3902,"")</f>
        <v/>
      </c>
      <c r="D3903" s="16" t="str">
        <f>IF(Data!F3590="failed",Data!A3590,"")</f>
        <v/>
      </c>
      <c r="E3903" s="16" t="str">
        <f>IF(Data!F3590="failed",Data!N3590,"")</f>
        <v/>
      </c>
    </row>
    <row r="3904" spans="1:5" x14ac:dyDescent="0.25">
      <c r="A3904" s="16" t="str">
        <f>IF(Data!F3903="successful",Data!A3903,"")</f>
        <v/>
      </c>
      <c r="B3904" s="16" t="str">
        <f>IF(Data!F3903="successful",Data!N3903,"")</f>
        <v/>
      </c>
      <c r="D3904" s="16" t="str">
        <f>IF(Data!F3591="failed",Data!A3591,"")</f>
        <v/>
      </c>
      <c r="E3904" s="16" t="str">
        <f>IF(Data!F3591="failed",Data!N3591,"")</f>
        <v/>
      </c>
    </row>
    <row r="3905" spans="1:5" x14ac:dyDescent="0.25">
      <c r="A3905" s="16" t="str">
        <f>IF(Data!F3904="successful",Data!A3904,"")</f>
        <v/>
      </c>
      <c r="B3905" s="16" t="str">
        <f>IF(Data!F3904="successful",Data!N3904,"")</f>
        <v/>
      </c>
      <c r="D3905" s="16" t="str">
        <f>IF(Data!F3592="failed",Data!A3592,"")</f>
        <v/>
      </c>
      <c r="E3905" s="16" t="str">
        <f>IF(Data!F3592="failed",Data!N3592,"")</f>
        <v/>
      </c>
    </row>
    <row r="3906" spans="1:5" x14ac:dyDescent="0.25">
      <c r="A3906" s="16" t="str">
        <f>IF(Data!F3905="successful",Data!A3905,"")</f>
        <v/>
      </c>
      <c r="B3906" s="16" t="str">
        <f>IF(Data!F3905="successful",Data!N3905,"")</f>
        <v/>
      </c>
      <c r="D3906" s="16" t="str">
        <f>IF(Data!F3593="failed",Data!A3593,"")</f>
        <v/>
      </c>
      <c r="E3906" s="16" t="str">
        <f>IF(Data!F3593="failed",Data!N3593,"")</f>
        <v/>
      </c>
    </row>
    <row r="3907" spans="1:5" x14ac:dyDescent="0.25">
      <c r="A3907" s="16" t="str">
        <f>IF(Data!F3906="successful",Data!A3906,"")</f>
        <v/>
      </c>
      <c r="B3907" s="16" t="str">
        <f>IF(Data!F3906="successful",Data!N3906,"")</f>
        <v/>
      </c>
      <c r="D3907" s="16" t="str">
        <f>IF(Data!F3594="failed",Data!A3594,"")</f>
        <v/>
      </c>
      <c r="E3907" s="16" t="str">
        <f>IF(Data!F3594="failed",Data!N3594,"")</f>
        <v/>
      </c>
    </row>
    <row r="3908" spans="1:5" x14ac:dyDescent="0.25">
      <c r="A3908" s="16" t="str">
        <f>IF(Data!F3907="successful",Data!A3907,"")</f>
        <v/>
      </c>
      <c r="B3908" s="16" t="str">
        <f>IF(Data!F3907="successful",Data!N3907,"")</f>
        <v/>
      </c>
      <c r="D3908" s="16" t="str">
        <f>IF(Data!F3595="failed",Data!A3595,"")</f>
        <v/>
      </c>
      <c r="E3908" s="16" t="str">
        <f>IF(Data!F3595="failed",Data!N3595,"")</f>
        <v/>
      </c>
    </row>
    <row r="3909" spans="1:5" x14ac:dyDescent="0.25">
      <c r="A3909" s="16" t="str">
        <f>IF(Data!F3908="successful",Data!A3908,"")</f>
        <v/>
      </c>
      <c r="B3909" s="16" t="str">
        <f>IF(Data!F3908="successful",Data!N3908,"")</f>
        <v/>
      </c>
      <c r="D3909" s="16" t="str">
        <f>IF(Data!F3596="failed",Data!A3596,"")</f>
        <v/>
      </c>
      <c r="E3909" s="16" t="str">
        <f>IF(Data!F3596="failed",Data!N3596,"")</f>
        <v/>
      </c>
    </row>
    <row r="3910" spans="1:5" x14ac:dyDescent="0.25">
      <c r="A3910" s="16" t="str">
        <f>IF(Data!F3909="successful",Data!A3909,"")</f>
        <v/>
      </c>
      <c r="B3910" s="16" t="str">
        <f>IF(Data!F3909="successful",Data!N3909,"")</f>
        <v/>
      </c>
      <c r="D3910" s="16" t="str">
        <f>IF(Data!F3597="failed",Data!A3597,"")</f>
        <v/>
      </c>
      <c r="E3910" s="16" t="str">
        <f>IF(Data!F3597="failed",Data!N3597,"")</f>
        <v/>
      </c>
    </row>
    <row r="3911" spans="1:5" x14ac:dyDescent="0.25">
      <c r="A3911" s="16" t="str">
        <f>IF(Data!F3910="successful",Data!A3910,"")</f>
        <v/>
      </c>
      <c r="B3911" s="16" t="str">
        <f>IF(Data!F3910="successful",Data!N3910,"")</f>
        <v/>
      </c>
      <c r="D3911" s="16" t="str">
        <f>IF(Data!F3598="failed",Data!A3598,"")</f>
        <v/>
      </c>
      <c r="E3911" s="16" t="str">
        <f>IF(Data!F3598="failed",Data!N3598,"")</f>
        <v/>
      </c>
    </row>
    <row r="3912" spans="1:5" x14ac:dyDescent="0.25">
      <c r="A3912" s="16" t="str">
        <f>IF(Data!F3911="successful",Data!A3911,"")</f>
        <v/>
      </c>
      <c r="B3912" s="16" t="str">
        <f>IF(Data!F3911="successful",Data!N3911,"")</f>
        <v/>
      </c>
      <c r="D3912" s="16" t="str">
        <f>IF(Data!F3599="failed",Data!A3599,"")</f>
        <v/>
      </c>
      <c r="E3912" s="16" t="str">
        <f>IF(Data!F3599="failed",Data!N3599,"")</f>
        <v/>
      </c>
    </row>
    <row r="3913" spans="1:5" x14ac:dyDescent="0.25">
      <c r="A3913" s="16" t="str">
        <f>IF(Data!F3912="successful",Data!A3912,"")</f>
        <v/>
      </c>
      <c r="B3913" s="16" t="str">
        <f>IF(Data!F3912="successful",Data!N3912,"")</f>
        <v/>
      </c>
      <c r="D3913" s="16" t="str">
        <f>IF(Data!F3600="failed",Data!A3600,"")</f>
        <v/>
      </c>
      <c r="E3913" s="16" t="str">
        <f>IF(Data!F3600="failed",Data!N3600,"")</f>
        <v/>
      </c>
    </row>
    <row r="3914" spans="1:5" x14ac:dyDescent="0.25">
      <c r="A3914" s="16" t="str">
        <f>IF(Data!F3913="successful",Data!A3913,"")</f>
        <v/>
      </c>
      <c r="B3914" s="16" t="str">
        <f>IF(Data!F3913="successful",Data!N3913,"")</f>
        <v/>
      </c>
      <c r="D3914" s="16" t="str">
        <f>IF(Data!F3601="failed",Data!A3601,"")</f>
        <v/>
      </c>
      <c r="E3914" s="16" t="str">
        <f>IF(Data!F3601="failed",Data!N3601,"")</f>
        <v/>
      </c>
    </row>
    <row r="3915" spans="1:5" x14ac:dyDescent="0.25">
      <c r="A3915" s="16" t="str">
        <f>IF(Data!F3914="successful",Data!A3914,"")</f>
        <v/>
      </c>
      <c r="B3915" s="16" t="str">
        <f>IF(Data!F3914="successful",Data!N3914,"")</f>
        <v/>
      </c>
      <c r="D3915" s="16" t="str">
        <f>IF(Data!F3602="failed",Data!A3602,"")</f>
        <v/>
      </c>
      <c r="E3915" s="16" t="str">
        <f>IF(Data!F3602="failed",Data!N3602,"")</f>
        <v/>
      </c>
    </row>
    <row r="3916" spans="1:5" x14ac:dyDescent="0.25">
      <c r="A3916" s="16" t="str">
        <f>IF(Data!F3915="successful",Data!A3915,"")</f>
        <v/>
      </c>
      <c r="B3916" s="16" t="str">
        <f>IF(Data!F3915="successful",Data!N3915,"")</f>
        <v/>
      </c>
      <c r="D3916" s="16" t="str">
        <f>IF(Data!F3603="failed",Data!A3603,"")</f>
        <v/>
      </c>
      <c r="E3916" s="16" t="str">
        <f>IF(Data!F3603="failed",Data!N3603,"")</f>
        <v/>
      </c>
    </row>
    <row r="3917" spans="1:5" x14ac:dyDescent="0.25">
      <c r="A3917" s="16" t="str">
        <f>IF(Data!F3916="successful",Data!A3916,"")</f>
        <v/>
      </c>
      <c r="B3917" s="16" t="str">
        <f>IF(Data!F3916="successful",Data!N3916,"")</f>
        <v/>
      </c>
      <c r="D3917" s="16" t="str">
        <f>IF(Data!F3604="failed",Data!A3604,"")</f>
        <v/>
      </c>
      <c r="E3917" s="16" t="str">
        <f>IF(Data!F3604="failed",Data!N3604,"")</f>
        <v/>
      </c>
    </row>
    <row r="3918" spans="1:5" x14ac:dyDescent="0.25">
      <c r="A3918" s="16" t="str">
        <f>IF(Data!F3917="successful",Data!A3917,"")</f>
        <v/>
      </c>
      <c r="B3918" s="16" t="str">
        <f>IF(Data!F3917="successful",Data!N3917,"")</f>
        <v/>
      </c>
      <c r="D3918" s="16" t="str">
        <f>IF(Data!F3605="failed",Data!A3605,"")</f>
        <v/>
      </c>
      <c r="E3918" s="16" t="str">
        <f>IF(Data!F3605="failed",Data!N3605,"")</f>
        <v/>
      </c>
    </row>
    <row r="3919" spans="1:5" x14ac:dyDescent="0.25">
      <c r="A3919" s="16" t="str">
        <f>IF(Data!F3918="successful",Data!A3918,"")</f>
        <v/>
      </c>
      <c r="B3919" s="16" t="str">
        <f>IF(Data!F3918="successful",Data!N3918,"")</f>
        <v/>
      </c>
      <c r="D3919" s="16" t="str">
        <f>IF(Data!F3606="failed",Data!A3606,"")</f>
        <v/>
      </c>
      <c r="E3919" s="16" t="str">
        <f>IF(Data!F3606="failed",Data!N3606,"")</f>
        <v/>
      </c>
    </row>
    <row r="3920" spans="1:5" x14ac:dyDescent="0.25">
      <c r="A3920" s="16" t="str">
        <f>IF(Data!F3919="successful",Data!A3919,"")</f>
        <v/>
      </c>
      <c r="B3920" s="16" t="str">
        <f>IF(Data!F3919="successful",Data!N3919,"")</f>
        <v/>
      </c>
      <c r="D3920" s="16" t="str">
        <f>IF(Data!F3607="failed",Data!A3607,"")</f>
        <v/>
      </c>
      <c r="E3920" s="16" t="str">
        <f>IF(Data!F3607="failed",Data!N3607,"")</f>
        <v/>
      </c>
    </row>
    <row r="3921" spans="1:5" x14ac:dyDescent="0.25">
      <c r="A3921" s="16" t="str">
        <f>IF(Data!F3920="successful",Data!A3920,"")</f>
        <v/>
      </c>
      <c r="B3921" s="16" t="str">
        <f>IF(Data!F3920="successful",Data!N3920,"")</f>
        <v/>
      </c>
      <c r="D3921" s="16" t="str">
        <f>IF(Data!F3608="failed",Data!A3608,"")</f>
        <v/>
      </c>
      <c r="E3921" s="16" t="str">
        <f>IF(Data!F3608="failed",Data!N3608,"")</f>
        <v/>
      </c>
    </row>
    <row r="3922" spans="1:5" x14ac:dyDescent="0.25">
      <c r="A3922" s="16" t="str">
        <f>IF(Data!F3921="successful",Data!A3921,"")</f>
        <v/>
      </c>
      <c r="B3922" s="16" t="str">
        <f>IF(Data!F3921="successful",Data!N3921,"")</f>
        <v/>
      </c>
      <c r="D3922" s="16" t="str">
        <f>IF(Data!F3609="failed",Data!A3609,"")</f>
        <v/>
      </c>
      <c r="E3922" s="16" t="str">
        <f>IF(Data!F3609="failed",Data!N3609,"")</f>
        <v/>
      </c>
    </row>
    <row r="3923" spans="1:5" x14ac:dyDescent="0.25">
      <c r="A3923" s="16" t="str">
        <f>IF(Data!F3922="successful",Data!A3922,"")</f>
        <v/>
      </c>
      <c r="B3923" s="16" t="str">
        <f>IF(Data!F3922="successful",Data!N3922,"")</f>
        <v/>
      </c>
      <c r="D3923" s="16" t="str">
        <f>IF(Data!F3610="failed",Data!A3610,"")</f>
        <v/>
      </c>
      <c r="E3923" s="16" t="str">
        <f>IF(Data!F3610="failed",Data!N3610,"")</f>
        <v/>
      </c>
    </row>
    <row r="3924" spans="1:5" x14ac:dyDescent="0.25">
      <c r="A3924" s="16" t="str">
        <f>IF(Data!F3923="successful",Data!A3923,"")</f>
        <v/>
      </c>
      <c r="B3924" s="16" t="str">
        <f>IF(Data!F3923="successful",Data!N3923,"")</f>
        <v/>
      </c>
      <c r="D3924" s="16" t="str">
        <f>IF(Data!F3611="failed",Data!A3611,"")</f>
        <v/>
      </c>
      <c r="E3924" s="16" t="str">
        <f>IF(Data!F3611="failed",Data!N3611,"")</f>
        <v/>
      </c>
    </row>
    <row r="3925" spans="1:5" x14ac:dyDescent="0.25">
      <c r="A3925" s="16" t="str">
        <f>IF(Data!F3924="successful",Data!A3924,"")</f>
        <v/>
      </c>
      <c r="B3925" s="16" t="str">
        <f>IF(Data!F3924="successful",Data!N3924,"")</f>
        <v/>
      </c>
      <c r="D3925" s="16" t="str">
        <f>IF(Data!F3612="failed",Data!A3612,"")</f>
        <v/>
      </c>
      <c r="E3925" s="16" t="str">
        <f>IF(Data!F3612="failed",Data!N3612,"")</f>
        <v/>
      </c>
    </row>
    <row r="3926" spans="1:5" x14ac:dyDescent="0.25">
      <c r="A3926" s="16" t="str">
        <f>IF(Data!F3925="successful",Data!A3925,"")</f>
        <v/>
      </c>
      <c r="B3926" s="16" t="str">
        <f>IF(Data!F3925="successful",Data!N3925,"")</f>
        <v/>
      </c>
      <c r="D3926" s="16" t="str">
        <f>IF(Data!F3613="failed",Data!A3613,"")</f>
        <v/>
      </c>
      <c r="E3926" s="16" t="str">
        <f>IF(Data!F3613="failed",Data!N3613,"")</f>
        <v/>
      </c>
    </row>
    <row r="3927" spans="1:5" x14ac:dyDescent="0.25">
      <c r="A3927" s="16" t="str">
        <f>IF(Data!F3926="successful",Data!A3926,"")</f>
        <v/>
      </c>
      <c r="B3927" s="16" t="str">
        <f>IF(Data!F3926="successful",Data!N3926,"")</f>
        <v/>
      </c>
      <c r="D3927" s="16" t="str">
        <f>IF(Data!F3614="failed",Data!A3614,"")</f>
        <v/>
      </c>
      <c r="E3927" s="16" t="str">
        <f>IF(Data!F3614="failed",Data!N3614,"")</f>
        <v/>
      </c>
    </row>
    <row r="3928" spans="1:5" x14ac:dyDescent="0.25">
      <c r="A3928" s="16" t="str">
        <f>IF(Data!F3927="successful",Data!A3927,"")</f>
        <v/>
      </c>
      <c r="B3928" s="16" t="str">
        <f>IF(Data!F3927="successful",Data!N3927,"")</f>
        <v/>
      </c>
      <c r="D3928" s="16" t="str">
        <f>IF(Data!F3615="failed",Data!A3615,"")</f>
        <v/>
      </c>
      <c r="E3928" s="16" t="str">
        <f>IF(Data!F3615="failed",Data!N3615,"")</f>
        <v/>
      </c>
    </row>
    <row r="3929" spans="1:5" x14ac:dyDescent="0.25">
      <c r="A3929" s="16" t="str">
        <f>IF(Data!F3928="successful",Data!A3928,"")</f>
        <v/>
      </c>
      <c r="B3929" s="16" t="str">
        <f>IF(Data!F3928="successful",Data!N3928,"")</f>
        <v/>
      </c>
      <c r="D3929" s="16" t="str">
        <f>IF(Data!F3616="failed",Data!A3616,"")</f>
        <v/>
      </c>
      <c r="E3929" s="16" t="str">
        <f>IF(Data!F3616="failed",Data!N3616,"")</f>
        <v/>
      </c>
    </row>
    <row r="3930" spans="1:5" x14ac:dyDescent="0.25">
      <c r="A3930" s="16" t="str">
        <f>IF(Data!F3929="successful",Data!A3929,"")</f>
        <v/>
      </c>
      <c r="B3930" s="16" t="str">
        <f>IF(Data!F3929="successful",Data!N3929,"")</f>
        <v/>
      </c>
      <c r="D3930" s="16" t="str">
        <f>IF(Data!F3617="failed",Data!A3617,"")</f>
        <v/>
      </c>
      <c r="E3930" s="16" t="str">
        <f>IF(Data!F3617="failed",Data!N3617,"")</f>
        <v/>
      </c>
    </row>
    <row r="3931" spans="1:5" x14ac:dyDescent="0.25">
      <c r="A3931" s="16" t="str">
        <f>IF(Data!F3930="successful",Data!A3930,"")</f>
        <v/>
      </c>
      <c r="B3931" s="16" t="str">
        <f>IF(Data!F3930="successful",Data!N3930,"")</f>
        <v/>
      </c>
      <c r="D3931" s="16" t="str">
        <f>IF(Data!F3618="failed",Data!A3618,"")</f>
        <v/>
      </c>
      <c r="E3931" s="16" t="str">
        <f>IF(Data!F3618="failed",Data!N3618,"")</f>
        <v/>
      </c>
    </row>
    <row r="3932" spans="1:5" x14ac:dyDescent="0.25">
      <c r="A3932" s="16" t="str">
        <f>IF(Data!F3931="successful",Data!A3931,"")</f>
        <v/>
      </c>
      <c r="B3932" s="16" t="str">
        <f>IF(Data!F3931="successful",Data!N3931,"")</f>
        <v/>
      </c>
      <c r="D3932" s="16" t="str">
        <f>IF(Data!F3619="failed",Data!A3619,"")</f>
        <v/>
      </c>
      <c r="E3932" s="16" t="str">
        <f>IF(Data!F3619="failed",Data!N3619,"")</f>
        <v/>
      </c>
    </row>
    <row r="3933" spans="1:5" x14ac:dyDescent="0.25">
      <c r="A3933" s="16" t="str">
        <f>IF(Data!F3932="successful",Data!A3932,"")</f>
        <v/>
      </c>
      <c r="B3933" s="16" t="str">
        <f>IF(Data!F3932="successful",Data!N3932,"")</f>
        <v/>
      </c>
      <c r="D3933" s="16" t="str">
        <f>IF(Data!F3620="failed",Data!A3620,"")</f>
        <v/>
      </c>
      <c r="E3933" s="16" t="str">
        <f>IF(Data!F3620="failed",Data!N3620,"")</f>
        <v/>
      </c>
    </row>
    <row r="3934" spans="1:5" x14ac:dyDescent="0.25">
      <c r="A3934" s="16" t="str">
        <f>IF(Data!F3933="successful",Data!A3933,"")</f>
        <v/>
      </c>
      <c r="B3934" s="16" t="str">
        <f>IF(Data!F3933="successful",Data!N3933,"")</f>
        <v/>
      </c>
      <c r="D3934" s="16" t="str">
        <f>IF(Data!F3621="failed",Data!A3621,"")</f>
        <v/>
      </c>
      <c r="E3934" s="16" t="str">
        <f>IF(Data!F3621="failed",Data!N3621,"")</f>
        <v/>
      </c>
    </row>
    <row r="3935" spans="1:5" x14ac:dyDescent="0.25">
      <c r="A3935" s="16" t="str">
        <f>IF(Data!F3934="successful",Data!A3934,"")</f>
        <v/>
      </c>
      <c r="B3935" s="16" t="str">
        <f>IF(Data!F3934="successful",Data!N3934,"")</f>
        <v/>
      </c>
      <c r="D3935" s="16" t="str">
        <f>IF(Data!F3622="failed",Data!A3622,"")</f>
        <v/>
      </c>
      <c r="E3935" s="16" t="str">
        <f>IF(Data!F3622="failed",Data!N3622,"")</f>
        <v/>
      </c>
    </row>
    <row r="3936" spans="1:5" x14ac:dyDescent="0.25">
      <c r="A3936" s="16" t="str">
        <f>IF(Data!F3935="successful",Data!A3935,"")</f>
        <v/>
      </c>
      <c r="B3936" s="16" t="str">
        <f>IF(Data!F3935="successful",Data!N3935,"")</f>
        <v/>
      </c>
      <c r="D3936" s="16" t="str">
        <f>IF(Data!F3623="failed",Data!A3623,"")</f>
        <v/>
      </c>
      <c r="E3936" s="16" t="str">
        <f>IF(Data!F3623="failed",Data!N3623,"")</f>
        <v/>
      </c>
    </row>
    <row r="3937" spans="1:5" x14ac:dyDescent="0.25">
      <c r="A3937" s="16" t="str">
        <f>IF(Data!F3936="successful",Data!A3936,"")</f>
        <v/>
      </c>
      <c r="B3937" s="16" t="str">
        <f>IF(Data!F3936="successful",Data!N3936,"")</f>
        <v/>
      </c>
      <c r="D3937" s="16" t="str">
        <f>IF(Data!F3624="failed",Data!A3624,"")</f>
        <v/>
      </c>
      <c r="E3937" s="16" t="str">
        <f>IF(Data!F3624="failed",Data!N3624,"")</f>
        <v/>
      </c>
    </row>
    <row r="3938" spans="1:5" x14ac:dyDescent="0.25">
      <c r="A3938" s="16" t="str">
        <f>IF(Data!F3937="successful",Data!A3937,"")</f>
        <v/>
      </c>
      <c r="B3938" s="16" t="str">
        <f>IF(Data!F3937="successful",Data!N3937,"")</f>
        <v/>
      </c>
      <c r="D3938" s="16" t="str">
        <f>IF(Data!F3625="failed",Data!A3625,"")</f>
        <v/>
      </c>
      <c r="E3938" s="16" t="str">
        <f>IF(Data!F3625="failed",Data!N3625,"")</f>
        <v/>
      </c>
    </row>
    <row r="3939" spans="1:5" x14ac:dyDescent="0.25">
      <c r="A3939" s="16" t="str">
        <f>IF(Data!F3938="successful",Data!A3938,"")</f>
        <v/>
      </c>
      <c r="B3939" s="16" t="str">
        <f>IF(Data!F3938="successful",Data!N3938,"")</f>
        <v/>
      </c>
      <c r="D3939" s="16" t="str">
        <f>IF(Data!F3626="failed",Data!A3626,"")</f>
        <v/>
      </c>
      <c r="E3939" s="16" t="str">
        <f>IF(Data!F3626="failed",Data!N3626,"")</f>
        <v/>
      </c>
    </row>
    <row r="3940" spans="1:5" x14ac:dyDescent="0.25">
      <c r="A3940" s="16" t="str">
        <f>IF(Data!F3939="successful",Data!A3939,"")</f>
        <v/>
      </c>
      <c r="B3940" s="16" t="str">
        <f>IF(Data!F3939="successful",Data!N3939,"")</f>
        <v/>
      </c>
      <c r="D3940" s="16" t="str">
        <f>IF(Data!F3627="failed",Data!A3627,"")</f>
        <v/>
      </c>
      <c r="E3940" s="16" t="str">
        <f>IF(Data!F3627="failed",Data!N3627,"")</f>
        <v/>
      </c>
    </row>
    <row r="3941" spans="1:5" x14ac:dyDescent="0.25">
      <c r="A3941" s="16" t="str">
        <f>IF(Data!F3940="successful",Data!A3940,"")</f>
        <v/>
      </c>
      <c r="B3941" s="16" t="str">
        <f>IF(Data!F3940="successful",Data!N3940,"")</f>
        <v/>
      </c>
      <c r="D3941" s="16" t="str">
        <f>IF(Data!F3628="failed",Data!A3628,"")</f>
        <v/>
      </c>
      <c r="E3941" s="16" t="str">
        <f>IF(Data!F3628="failed",Data!N3628,"")</f>
        <v/>
      </c>
    </row>
    <row r="3942" spans="1:5" x14ac:dyDescent="0.25">
      <c r="A3942" s="16" t="str">
        <f>IF(Data!F3941="successful",Data!A3941,"")</f>
        <v/>
      </c>
      <c r="B3942" s="16" t="str">
        <f>IF(Data!F3941="successful",Data!N3941,"")</f>
        <v/>
      </c>
      <c r="D3942" s="16" t="str">
        <f>IF(Data!F3629="failed",Data!A3629,"")</f>
        <v/>
      </c>
      <c r="E3942" s="16" t="str">
        <f>IF(Data!F3629="failed",Data!N3629,"")</f>
        <v/>
      </c>
    </row>
    <row r="3943" spans="1:5" x14ac:dyDescent="0.25">
      <c r="A3943" s="16" t="str">
        <f>IF(Data!F3942="successful",Data!A3942,"")</f>
        <v/>
      </c>
      <c r="B3943" s="16" t="str">
        <f>IF(Data!F3942="successful",Data!N3942,"")</f>
        <v/>
      </c>
      <c r="D3943" s="16" t="str">
        <f>IF(Data!F3650="failed",Data!A3650,"")</f>
        <v/>
      </c>
      <c r="E3943" s="16" t="str">
        <f>IF(Data!F3650="failed",Data!N3650,"")</f>
        <v/>
      </c>
    </row>
    <row r="3944" spans="1:5" x14ac:dyDescent="0.25">
      <c r="A3944" s="16" t="str">
        <f>IF(Data!F3943="successful",Data!A3943,"")</f>
        <v/>
      </c>
      <c r="B3944" s="16" t="str">
        <f>IF(Data!F3943="successful",Data!N3943,"")</f>
        <v/>
      </c>
      <c r="D3944" s="16" t="str">
        <f>IF(Data!F3651="failed",Data!A3651,"")</f>
        <v/>
      </c>
      <c r="E3944" s="16" t="str">
        <f>IF(Data!F3651="failed",Data!N3651,"")</f>
        <v/>
      </c>
    </row>
    <row r="3945" spans="1:5" x14ac:dyDescent="0.25">
      <c r="A3945" s="16" t="str">
        <f>IF(Data!F3944="successful",Data!A3944,"")</f>
        <v/>
      </c>
      <c r="B3945" s="16" t="str">
        <f>IF(Data!F3944="successful",Data!N3944,"")</f>
        <v/>
      </c>
      <c r="D3945" s="16" t="str">
        <f>IF(Data!F3652="failed",Data!A3652,"")</f>
        <v/>
      </c>
      <c r="E3945" s="16" t="str">
        <f>IF(Data!F3652="failed",Data!N3652,"")</f>
        <v/>
      </c>
    </row>
    <row r="3946" spans="1:5" x14ac:dyDescent="0.25">
      <c r="A3946" s="16" t="str">
        <f>IF(Data!F3945="successful",Data!A3945,"")</f>
        <v/>
      </c>
      <c r="B3946" s="16" t="str">
        <f>IF(Data!F3945="successful",Data!N3945,"")</f>
        <v/>
      </c>
      <c r="D3946" s="16" t="str">
        <f>IF(Data!F3653="failed",Data!A3653,"")</f>
        <v/>
      </c>
      <c r="E3946" s="16" t="str">
        <f>IF(Data!F3653="failed",Data!N3653,"")</f>
        <v/>
      </c>
    </row>
    <row r="3947" spans="1:5" x14ac:dyDescent="0.25">
      <c r="A3947" s="16" t="str">
        <f>IF(Data!F3946="successful",Data!A3946,"")</f>
        <v/>
      </c>
      <c r="B3947" s="16" t="str">
        <f>IF(Data!F3946="successful",Data!N3946,"")</f>
        <v/>
      </c>
      <c r="D3947" s="16" t="str">
        <f>IF(Data!F3654="failed",Data!A3654,"")</f>
        <v/>
      </c>
      <c r="E3947" s="16" t="str">
        <f>IF(Data!F3654="failed",Data!N3654,"")</f>
        <v/>
      </c>
    </row>
    <row r="3948" spans="1:5" x14ac:dyDescent="0.25">
      <c r="A3948" s="16" t="str">
        <f>IF(Data!F3947="successful",Data!A3947,"")</f>
        <v/>
      </c>
      <c r="B3948" s="16" t="str">
        <f>IF(Data!F3947="successful",Data!N3947,"")</f>
        <v/>
      </c>
      <c r="D3948" s="16" t="str">
        <f>IF(Data!F3655="failed",Data!A3655,"")</f>
        <v/>
      </c>
      <c r="E3948" s="16" t="str">
        <f>IF(Data!F3655="failed",Data!N3655,"")</f>
        <v/>
      </c>
    </row>
    <row r="3949" spans="1:5" x14ac:dyDescent="0.25">
      <c r="A3949" s="16" t="str">
        <f>IF(Data!F3948="successful",Data!A3948,"")</f>
        <v/>
      </c>
      <c r="B3949" s="16" t="str">
        <f>IF(Data!F3948="successful",Data!N3948,"")</f>
        <v/>
      </c>
      <c r="D3949" s="16" t="str">
        <f>IF(Data!F3656="failed",Data!A3656,"")</f>
        <v/>
      </c>
      <c r="E3949" s="16" t="str">
        <f>IF(Data!F3656="failed",Data!N3656,"")</f>
        <v/>
      </c>
    </row>
    <row r="3950" spans="1:5" x14ac:dyDescent="0.25">
      <c r="A3950" s="16" t="str">
        <f>IF(Data!F3949="successful",Data!A3949,"")</f>
        <v/>
      </c>
      <c r="B3950" s="16" t="str">
        <f>IF(Data!F3949="successful",Data!N3949,"")</f>
        <v/>
      </c>
      <c r="D3950" s="16" t="str">
        <f>IF(Data!F3657="failed",Data!A3657,"")</f>
        <v/>
      </c>
      <c r="E3950" s="16" t="str">
        <f>IF(Data!F3657="failed",Data!N3657,"")</f>
        <v/>
      </c>
    </row>
    <row r="3951" spans="1:5" x14ac:dyDescent="0.25">
      <c r="A3951" s="16" t="str">
        <f>IF(Data!F3950="successful",Data!A3950,"")</f>
        <v/>
      </c>
      <c r="B3951" s="16" t="str">
        <f>IF(Data!F3950="successful",Data!N3950,"")</f>
        <v/>
      </c>
      <c r="D3951" s="16" t="str">
        <f>IF(Data!F3658="failed",Data!A3658,"")</f>
        <v/>
      </c>
      <c r="E3951" s="16" t="str">
        <f>IF(Data!F3658="failed",Data!N3658,"")</f>
        <v/>
      </c>
    </row>
    <row r="3952" spans="1:5" x14ac:dyDescent="0.25">
      <c r="A3952" s="16" t="str">
        <f>IF(Data!F3951="successful",Data!A3951,"")</f>
        <v/>
      </c>
      <c r="B3952" s="16" t="str">
        <f>IF(Data!F3951="successful",Data!N3951,"")</f>
        <v/>
      </c>
      <c r="D3952" s="16" t="str">
        <f>IF(Data!F3659="failed",Data!A3659,"")</f>
        <v/>
      </c>
      <c r="E3952" s="16" t="str">
        <f>IF(Data!F3659="failed",Data!N3659,"")</f>
        <v/>
      </c>
    </row>
    <row r="3953" spans="1:5" x14ac:dyDescent="0.25">
      <c r="A3953" s="16" t="str">
        <f>IF(Data!F3952="successful",Data!A3952,"")</f>
        <v/>
      </c>
      <c r="B3953" s="16" t="str">
        <f>IF(Data!F3952="successful",Data!N3952,"")</f>
        <v/>
      </c>
      <c r="D3953" s="16" t="str">
        <f>IF(Data!F3660="failed",Data!A3660,"")</f>
        <v/>
      </c>
      <c r="E3953" s="16" t="str">
        <f>IF(Data!F3660="failed",Data!N3660,"")</f>
        <v/>
      </c>
    </row>
    <row r="3954" spans="1:5" x14ac:dyDescent="0.25">
      <c r="A3954" s="16" t="str">
        <f>IF(Data!F3953="successful",Data!A3953,"")</f>
        <v/>
      </c>
      <c r="B3954" s="16" t="str">
        <f>IF(Data!F3953="successful",Data!N3953,"")</f>
        <v/>
      </c>
      <c r="D3954" s="16" t="str">
        <f>IF(Data!F3661="failed",Data!A3661,"")</f>
        <v/>
      </c>
      <c r="E3954" s="16" t="str">
        <f>IF(Data!F3661="failed",Data!N3661,"")</f>
        <v/>
      </c>
    </row>
    <row r="3955" spans="1:5" x14ac:dyDescent="0.25">
      <c r="A3955" s="16" t="str">
        <f>IF(Data!F3954="successful",Data!A3954,"")</f>
        <v/>
      </c>
      <c r="B3955" s="16" t="str">
        <f>IF(Data!F3954="successful",Data!N3954,"")</f>
        <v/>
      </c>
      <c r="D3955" s="16" t="str">
        <f>IF(Data!F3662="failed",Data!A3662,"")</f>
        <v/>
      </c>
      <c r="E3955" s="16" t="str">
        <f>IF(Data!F3662="failed",Data!N3662,"")</f>
        <v/>
      </c>
    </row>
    <row r="3956" spans="1:5" x14ac:dyDescent="0.25">
      <c r="A3956" s="16" t="str">
        <f>IF(Data!F3955="successful",Data!A3955,"")</f>
        <v/>
      </c>
      <c r="B3956" s="16" t="str">
        <f>IF(Data!F3955="successful",Data!N3955,"")</f>
        <v/>
      </c>
      <c r="D3956" s="16" t="str">
        <f>IF(Data!F3663="failed",Data!A3663,"")</f>
        <v/>
      </c>
      <c r="E3956" s="16" t="str">
        <f>IF(Data!F3663="failed",Data!N3663,"")</f>
        <v/>
      </c>
    </row>
    <row r="3957" spans="1:5" x14ac:dyDescent="0.25">
      <c r="A3957" s="16" t="str">
        <f>IF(Data!F3956="successful",Data!A3956,"")</f>
        <v/>
      </c>
      <c r="B3957" s="16" t="str">
        <f>IF(Data!F3956="successful",Data!N3956,"")</f>
        <v/>
      </c>
      <c r="D3957" s="16" t="str">
        <f>IF(Data!F3664="failed",Data!A3664,"")</f>
        <v/>
      </c>
      <c r="E3957" s="16" t="str">
        <f>IF(Data!F3664="failed",Data!N3664,"")</f>
        <v/>
      </c>
    </row>
    <row r="3958" spans="1:5" x14ac:dyDescent="0.25">
      <c r="A3958" s="16" t="str">
        <f>IF(Data!F3957="successful",Data!A3957,"")</f>
        <v/>
      </c>
      <c r="B3958" s="16" t="str">
        <f>IF(Data!F3957="successful",Data!N3957,"")</f>
        <v/>
      </c>
      <c r="D3958" s="16" t="str">
        <f>IF(Data!F3665="failed",Data!A3665,"")</f>
        <v/>
      </c>
      <c r="E3958" s="16" t="str">
        <f>IF(Data!F3665="failed",Data!N3665,"")</f>
        <v/>
      </c>
    </row>
    <row r="3959" spans="1:5" x14ac:dyDescent="0.25">
      <c r="A3959" s="16" t="str">
        <f>IF(Data!F3958="successful",Data!A3958,"")</f>
        <v/>
      </c>
      <c r="B3959" s="16" t="str">
        <f>IF(Data!F3958="successful",Data!N3958,"")</f>
        <v/>
      </c>
      <c r="D3959" s="16" t="str">
        <f>IF(Data!F3666="failed",Data!A3666,"")</f>
        <v/>
      </c>
      <c r="E3959" s="16" t="str">
        <f>IF(Data!F3666="failed",Data!N3666,"")</f>
        <v/>
      </c>
    </row>
    <row r="3960" spans="1:5" x14ac:dyDescent="0.25">
      <c r="A3960" s="16" t="str">
        <f>IF(Data!F3959="successful",Data!A3959,"")</f>
        <v/>
      </c>
      <c r="B3960" s="16" t="str">
        <f>IF(Data!F3959="successful",Data!N3959,"")</f>
        <v/>
      </c>
      <c r="D3960" s="16" t="str">
        <f>IF(Data!F3667="failed",Data!A3667,"")</f>
        <v/>
      </c>
      <c r="E3960" s="16" t="str">
        <f>IF(Data!F3667="failed",Data!N3667,"")</f>
        <v/>
      </c>
    </row>
    <row r="3961" spans="1:5" x14ac:dyDescent="0.25">
      <c r="A3961" s="16" t="str">
        <f>IF(Data!F3960="successful",Data!A3960,"")</f>
        <v/>
      </c>
      <c r="B3961" s="16" t="str">
        <f>IF(Data!F3960="successful",Data!N3960,"")</f>
        <v/>
      </c>
      <c r="D3961" s="16" t="str">
        <f>IF(Data!F3668="failed",Data!A3668,"")</f>
        <v/>
      </c>
      <c r="E3961" s="16" t="str">
        <f>IF(Data!F3668="failed",Data!N3668,"")</f>
        <v/>
      </c>
    </row>
    <row r="3962" spans="1:5" x14ac:dyDescent="0.25">
      <c r="A3962" s="16" t="str">
        <f>IF(Data!F3961="successful",Data!A3961,"")</f>
        <v/>
      </c>
      <c r="B3962" s="16" t="str">
        <f>IF(Data!F3961="successful",Data!N3961,"")</f>
        <v/>
      </c>
      <c r="D3962" s="16" t="str">
        <f>IF(Data!F3669="failed",Data!A3669,"")</f>
        <v/>
      </c>
      <c r="E3962" s="16" t="str">
        <f>IF(Data!F3669="failed",Data!N3669,"")</f>
        <v/>
      </c>
    </row>
    <row r="3963" spans="1:5" x14ac:dyDescent="0.25">
      <c r="A3963" s="16" t="str">
        <f>IF(Data!F3962="successful",Data!A3962,"")</f>
        <v/>
      </c>
      <c r="B3963" s="16" t="str">
        <f>IF(Data!F3962="successful",Data!N3962,"")</f>
        <v/>
      </c>
      <c r="D3963" s="16" t="str">
        <f>IF(Data!F3670="failed",Data!A3670,"")</f>
        <v/>
      </c>
      <c r="E3963" s="16" t="str">
        <f>IF(Data!F3670="failed",Data!N3670,"")</f>
        <v/>
      </c>
    </row>
    <row r="3964" spans="1:5" x14ac:dyDescent="0.25">
      <c r="A3964" s="16" t="str">
        <f>IF(Data!F3963="successful",Data!A3963,"")</f>
        <v/>
      </c>
      <c r="B3964" s="16" t="str">
        <f>IF(Data!F3963="successful",Data!N3963,"")</f>
        <v/>
      </c>
      <c r="D3964" s="16" t="str">
        <f>IF(Data!F3671="failed",Data!A3671,"")</f>
        <v/>
      </c>
      <c r="E3964" s="16" t="str">
        <f>IF(Data!F3671="failed",Data!N3671,"")</f>
        <v/>
      </c>
    </row>
    <row r="3965" spans="1:5" x14ac:dyDescent="0.25">
      <c r="A3965" s="16" t="str">
        <f>IF(Data!F3964="successful",Data!A3964,"")</f>
        <v/>
      </c>
      <c r="B3965" s="16" t="str">
        <f>IF(Data!F3964="successful",Data!N3964,"")</f>
        <v/>
      </c>
      <c r="D3965" s="16" t="str">
        <f>IF(Data!F3672="failed",Data!A3672,"")</f>
        <v/>
      </c>
      <c r="E3965" s="16" t="str">
        <f>IF(Data!F3672="failed",Data!N3672,"")</f>
        <v/>
      </c>
    </row>
    <row r="3966" spans="1:5" x14ac:dyDescent="0.25">
      <c r="A3966" s="16" t="str">
        <f>IF(Data!F3965="successful",Data!A3965,"")</f>
        <v/>
      </c>
      <c r="B3966" s="16" t="str">
        <f>IF(Data!F3965="successful",Data!N3965,"")</f>
        <v/>
      </c>
      <c r="D3966" s="16" t="str">
        <f>IF(Data!F3673="failed",Data!A3673,"")</f>
        <v/>
      </c>
      <c r="E3966" s="16" t="str">
        <f>IF(Data!F3673="failed",Data!N3673,"")</f>
        <v/>
      </c>
    </row>
    <row r="3967" spans="1:5" x14ac:dyDescent="0.25">
      <c r="A3967" s="16" t="str">
        <f>IF(Data!F3966="successful",Data!A3966,"")</f>
        <v/>
      </c>
      <c r="B3967" s="16" t="str">
        <f>IF(Data!F3966="successful",Data!N3966,"")</f>
        <v/>
      </c>
      <c r="D3967" s="16" t="str">
        <f>IF(Data!F3674="failed",Data!A3674,"")</f>
        <v/>
      </c>
      <c r="E3967" s="16" t="str">
        <f>IF(Data!F3674="failed",Data!N3674,"")</f>
        <v/>
      </c>
    </row>
    <row r="3968" spans="1:5" x14ac:dyDescent="0.25">
      <c r="A3968" s="16" t="str">
        <f>IF(Data!F3967="successful",Data!A3967,"")</f>
        <v/>
      </c>
      <c r="B3968" s="16" t="str">
        <f>IF(Data!F3967="successful",Data!N3967,"")</f>
        <v/>
      </c>
      <c r="D3968" s="16" t="str">
        <f>IF(Data!F3675="failed",Data!A3675,"")</f>
        <v/>
      </c>
      <c r="E3968" s="16" t="str">
        <f>IF(Data!F3675="failed",Data!N3675,"")</f>
        <v/>
      </c>
    </row>
    <row r="3969" spans="1:5" x14ac:dyDescent="0.25">
      <c r="A3969" s="16" t="str">
        <f>IF(Data!F3968="successful",Data!A3968,"")</f>
        <v/>
      </c>
      <c r="B3969" s="16" t="str">
        <f>IF(Data!F3968="successful",Data!N3968,"")</f>
        <v/>
      </c>
      <c r="D3969" s="16" t="str">
        <f>IF(Data!F3676="failed",Data!A3676,"")</f>
        <v/>
      </c>
      <c r="E3969" s="16" t="str">
        <f>IF(Data!F3676="failed",Data!N3676,"")</f>
        <v/>
      </c>
    </row>
    <row r="3970" spans="1:5" x14ac:dyDescent="0.25">
      <c r="A3970" s="16" t="str">
        <f>IF(Data!F3969="successful",Data!A3969,"")</f>
        <v/>
      </c>
      <c r="B3970" s="16" t="str">
        <f>IF(Data!F3969="successful",Data!N3969,"")</f>
        <v/>
      </c>
      <c r="D3970" s="16" t="str">
        <f>IF(Data!F3677="failed",Data!A3677,"")</f>
        <v/>
      </c>
      <c r="E3970" s="16" t="str">
        <f>IF(Data!F3677="failed",Data!N3677,"")</f>
        <v/>
      </c>
    </row>
    <row r="3971" spans="1:5" x14ac:dyDescent="0.25">
      <c r="A3971" s="16" t="str">
        <f>IF(Data!F3970="successful",Data!A3970,"")</f>
        <v/>
      </c>
      <c r="B3971" s="16" t="str">
        <f>IF(Data!F3970="successful",Data!N3970,"")</f>
        <v/>
      </c>
      <c r="D3971" s="16" t="str">
        <f>IF(Data!F3678="failed",Data!A3678,"")</f>
        <v/>
      </c>
      <c r="E3971" s="16" t="str">
        <f>IF(Data!F3678="failed",Data!N3678,"")</f>
        <v/>
      </c>
    </row>
    <row r="3972" spans="1:5" x14ac:dyDescent="0.25">
      <c r="A3972" s="16" t="str">
        <f>IF(Data!F3971="successful",Data!A3971,"")</f>
        <v/>
      </c>
      <c r="B3972" s="16" t="str">
        <f>IF(Data!F3971="successful",Data!N3971,"")</f>
        <v/>
      </c>
      <c r="D3972" s="16" t="str">
        <f>IF(Data!F3679="failed",Data!A3679,"")</f>
        <v/>
      </c>
      <c r="E3972" s="16" t="str">
        <f>IF(Data!F3679="failed",Data!N3679,"")</f>
        <v/>
      </c>
    </row>
    <row r="3973" spans="1:5" x14ac:dyDescent="0.25">
      <c r="A3973" s="16" t="str">
        <f>IF(Data!F3972="successful",Data!A3972,"")</f>
        <v/>
      </c>
      <c r="B3973" s="16" t="str">
        <f>IF(Data!F3972="successful",Data!N3972,"")</f>
        <v/>
      </c>
      <c r="D3973" s="16" t="str">
        <f>IF(Data!F3680="failed",Data!A3680,"")</f>
        <v/>
      </c>
      <c r="E3973" s="16" t="str">
        <f>IF(Data!F3680="failed",Data!N3680,"")</f>
        <v/>
      </c>
    </row>
    <row r="3974" spans="1:5" x14ac:dyDescent="0.25">
      <c r="A3974" s="16" t="str">
        <f>IF(Data!F3973="successful",Data!A3973,"")</f>
        <v/>
      </c>
      <c r="B3974" s="16" t="str">
        <f>IF(Data!F3973="successful",Data!N3973,"")</f>
        <v/>
      </c>
      <c r="D3974" s="16" t="str">
        <f>IF(Data!F3681="failed",Data!A3681,"")</f>
        <v/>
      </c>
      <c r="E3974" s="16" t="str">
        <f>IF(Data!F3681="failed",Data!N3681,"")</f>
        <v/>
      </c>
    </row>
    <row r="3975" spans="1:5" x14ac:dyDescent="0.25">
      <c r="A3975" s="16" t="str">
        <f>IF(Data!F3974="successful",Data!A3974,"")</f>
        <v/>
      </c>
      <c r="B3975" s="16" t="str">
        <f>IF(Data!F3974="successful",Data!N3974,"")</f>
        <v/>
      </c>
      <c r="D3975" s="16" t="str">
        <f>IF(Data!F3682="failed",Data!A3682,"")</f>
        <v/>
      </c>
      <c r="E3975" s="16" t="str">
        <f>IF(Data!F3682="failed",Data!N3682,"")</f>
        <v/>
      </c>
    </row>
    <row r="3976" spans="1:5" x14ac:dyDescent="0.25">
      <c r="A3976" s="16" t="str">
        <f>IF(Data!F3975="successful",Data!A3975,"")</f>
        <v/>
      </c>
      <c r="B3976" s="16" t="str">
        <f>IF(Data!F3975="successful",Data!N3975,"")</f>
        <v/>
      </c>
      <c r="D3976" s="16" t="str">
        <f>IF(Data!F3683="failed",Data!A3683,"")</f>
        <v/>
      </c>
      <c r="E3976" s="16" t="str">
        <f>IF(Data!F3683="failed",Data!N3683,"")</f>
        <v/>
      </c>
    </row>
    <row r="3977" spans="1:5" x14ac:dyDescent="0.25">
      <c r="A3977" s="16" t="str">
        <f>IF(Data!F3976="successful",Data!A3976,"")</f>
        <v/>
      </c>
      <c r="B3977" s="16" t="str">
        <f>IF(Data!F3976="successful",Data!N3976,"")</f>
        <v/>
      </c>
      <c r="D3977" s="16" t="str">
        <f>IF(Data!F3684="failed",Data!A3684,"")</f>
        <v/>
      </c>
      <c r="E3977" s="16" t="str">
        <f>IF(Data!F3684="failed",Data!N3684,"")</f>
        <v/>
      </c>
    </row>
    <row r="3978" spans="1:5" x14ac:dyDescent="0.25">
      <c r="A3978" s="16" t="str">
        <f>IF(Data!F3977="successful",Data!A3977,"")</f>
        <v/>
      </c>
      <c r="B3978" s="16" t="str">
        <f>IF(Data!F3977="successful",Data!N3977,"")</f>
        <v/>
      </c>
      <c r="D3978" s="16" t="str">
        <f>IF(Data!F3685="failed",Data!A3685,"")</f>
        <v/>
      </c>
      <c r="E3978" s="16" t="str">
        <f>IF(Data!F3685="failed",Data!N3685,"")</f>
        <v/>
      </c>
    </row>
    <row r="3979" spans="1:5" x14ac:dyDescent="0.25">
      <c r="A3979" s="16" t="str">
        <f>IF(Data!F3978="successful",Data!A3978,"")</f>
        <v/>
      </c>
      <c r="B3979" s="16" t="str">
        <f>IF(Data!F3978="successful",Data!N3978,"")</f>
        <v/>
      </c>
      <c r="D3979" s="16" t="str">
        <f>IF(Data!F3686="failed",Data!A3686,"")</f>
        <v/>
      </c>
      <c r="E3979" s="16" t="str">
        <f>IF(Data!F3686="failed",Data!N3686,"")</f>
        <v/>
      </c>
    </row>
    <row r="3980" spans="1:5" x14ac:dyDescent="0.25">
      <c r="A3980" s="16" t="str">
        <f>IF(Data!F3979="successful",Data!A3979,"")</f>
        <v/>
      </c>
      <c r="B3980" s="16" t="str">
        <f>IF(Data!F3979="successful",Data!N3979,"")</f>
        <v/>
      </c>
      <c r="D3980" s="16" t="str">
        <f>IF(Data!F3687="failed",Data!A3687,"")</f>
        <v/>
      </c>
      <c r="E3980" s="16" t="str">
        <f>IF(Data!F3687="failed",Data!N3687,"")</f>
        <v/>
      </c>
    </row>
    <row r="3981" spans="1:5" x14ac:dyDescent="0.25">
      <c r="A3981" s="16" t="str">
        <f>IF(Data!F3980="successful",Data!A3980,"")</f>
        <v/>
      </c>
      <c r="B3981" s="16" t="str">
        <f>IF(Data!F3980="successful",Data!N3980,"")</f>
        <v/>
      </c>
      <c r="D3981" s="16" t="str">
        <f>IF(Data!F3688="failed",Data!A3688,"")</f>
        <v/>
      </c>
      <c r="E3981" s="16" t="str">
        <f>IF(Data!F3688="failed",Data!N3688,"")</f>
        <v/>
      </c>
    </row>
    <row r="3982" spans="1:5" x14ac:dyDescent="0.25">
      <c r="A3982" s="16" t="str">
        <f>IF(Data!F3981="successful",Data!A3981,"")</f>
        <v/>
      </c>
      <c r="B3982" s="16" t="str">
        <f>IF(Data!F3981="successful",Data!N3981,"")</f>
        <v/>
      </c>
      <c r="D3982" s="16" t="str">
        <f>IF(Data!F3689="failed",Data!A3689,"")</f>
        <v/>
      </c>
      <c r="E3982" s="16" t="str">
        <f>IF(Data!F3689="failed",Data!N3689,"")</f>
        <v/>
      </c>
    </row>
    <row r="3983" spans="1:5" x14ac:dyDescent="0.25">
      <c r="A3983" s="16" t="str">
        <f>IF(Data!F3982="successful",Data!A3982,"")</f>
        <v/>
      </c>
      <c r="B3983" s="16" t="str">
        <f>IF(Data!F3982="successful",Data!N3982,"")</f>
        <v/>
      </c>
      <c r="D3983" s="16" t="str">
        <f>IF(Data!F3690="failed",Data!A3690,"")</f>
        <v/>
      </c>
      <c r="E3983" s="16" t="str">
        <f>IF(Data!F3690="failed",Data!N3690,"")</f>
        <v/>
      </c>
    </row>
    <row r="3984" spans="1:5" x14ac:dyDescent="0.25">
      <c r="A3984" s="16" t="str">
        <f>IF(Data!F3983="successful",Data!A3983,"")</f>
        <v/>
      </c>
      <c r="B3984" s="16" t="str">
        <f>IF(Data!F3983="successful",Data!N3983,"")</f>
        <v/>
      </c>
      <c r="D3984" s="16" t="str">
        <f>IF(Data!F3691="failed",Data!A3691,"")</f>
        <v/>
      </c>
      <c r="E3984" s="16" t="str">
        <f>IF(Data!F3691="failed",Data!N3691,"")</f>
        <v/>
      </c>
    </row>
    <row r="3985" spans="1:5" x14ac:dyDescent="0.25">
      <c r="A3985" s="16" t="str">
        <f>IF(Data!F3984="successful",Data!A3984,"")</f>
        <v/>
      </c>
      <c r="B3985" s="16" t="str">
        <f>IF(Data!F3984="successful",Data!N3984,"")</f>
        <v/>
      </c>
      <c r="D3985" s="16" t="str">
        <f>IF(Data!F3692="failed",Data!A3692,"")</f>
        <v/>
      </c>
      <c r="E3985" s="16" t="str">
        <f>IF(Data!F3692="failed",Data!N3692,"")</f>
        <v/>
      </c>
    </row>
    <row r="3986" spans="1:5" x14ac:dyDescent="0.25">
      <c r="A3986" s="16" t="str">
        <f>IF(Data!F3985="successful",Data!A3985,"")</f>
        <v/>
      </c>
      <c r="B3986" s="16" t="str">
        <f>IF(Data!F3985="successful",Data!N3985,"")</f>
        <v/>
      </c>
      <c r="D3986" s="16" t="str">
        <f>IF(Data!F3693="failed",Data!A3693,"")</f>
        <v/>
      </c>
      <c r="E3986" s="16" t="str">
        <f>IF(Data!F3693="failed",Data!N3693,"")</f>
        <v/>
      </c>
    </row>
    <row r="3987" spans="1:5" x14ac:dyDescent="0.25">
      <c r="A3987" s="16" t="str">
        <f>IF(Data!F3986="successful",Data!A3986,"")</f>
        <v/>
      </c>
      <c r="B3987" s="16" t="str">
        <f>IF(Data!F3986="successful",Data!N3986,"")</f>
        <v/>
      </c>
      <c r="D3987" s="16" t="str">
        <f>IF(Data!F3694="failed",Data!A3694,"")</f>
        <v/>
      </c>
      <c r="E3987" s="16" t="str">
        <f>IF(Data!F3694="failed",Data!N3694,"")</f>
        <v/>
      </c>
    </row>
    <row r="3988" spans="1:5" x14ac:dyDescent="0.25">
      <c r="A3988" s="16" t="str">
        <f>IF(Data!F3987="successful",Data!A3987,"")</f>
        <v/>
      </c>
      <c r="B3988" s="16" t="str">
        <f>IF(Data!F3987="successful",Data!N3987,"")</f>
        <v/>
      </c>
      <c r="D3988" s="16" t="str">
        <f>IF(Data!F3695="failed",Data!A3695,"")</f>
        <v/>
      </c>
      <c r="E3988" s="16" t="str">
        <f>IF(Data!F3695="failed",Data!N3695,"")</f>
        <v/>
      </c>
    </row>
    <row r="3989" spans="1:5" x14ac:dyDescent="0.25">
      <c r="A3989" s="16" t="str">
        <f>IF(Data!F3988="successful",Data!A3988,"")</f>
        <v/>
      </c>
      <c r="B3989" s="16" t="str">
        <f>IF(Data!F3988="successful",Data!N3988,"")</f>
        <v/>
      </c>
      <c r="D3989" s="16" t="str">
        <f>IF(Data!F3696="failed",Data!A3696,"")</f>
        <v/>
      </c>
      <c r="E3989" s="16" t="str">
        <f>IF(Data!F3696="failed",Data!N3696,"")</f>
        <v/>
      </c>
    </row>
    <row r="3990" spans="1:5" x14ac:dyDescent="0.25">
      <c r="A3990" s="16" t="str">
        <f>IF(Data!F3989="successful",Data!A3989,"")</f>
        <v/>
      </c>
      <c r="B3990" s="16" t="str">
        <f>IF(Data!F3989="successful",Data!N3989,"")</f>
        <v/>
      </c>
      <c r="D3990" s="16" t="str">
        <f>IF(Data!F3697="failed",Data!A3697,"")</f>
        <v/>
      </c>
      <c r="E3990" s="16" t="str">
        <f>IF(Data!F3697="failed",Data!N3697,"")</f>
        <v/>
      </c>
    </row>
    <row r="3991" spans="1:5" x14ac:dyDescent="0.25">
      <c r="A3991" s="16" t="str">
        <f>IF(Data!F3990="successful",Data!A3990,"")</f>
        <v/>
      </c>
      <c r="B3991" s="16" t="str">
        <f>IF(Data!F3990="successful",Data!N3990,"")</f>
        <v/>
      </c>
      <c r="D3991" s="16" t="str">
        <f>IF(Data!F3698="failed",Data!A3698,"")</f>
        <v/>
      </c>
      <c r="E3991" s="16" t="str">
        <f>IF(Data!F3698="failed",Data!N3698,"")</f>
        <v/>
      </c>
    </row>
    <row r="3992" spans="1:5" x14ac:dyDescent="0.25">
      <c r="A3992" s="16" t="str">
        <f>IF(Data!F3991="successful",Data!A3991,"")</f>
        <v/>
      </c>
      <c r="B3992" s="16" t="str">
        <f>IF(Data!F3991="successful",Data!N3991,"")</f>
        <v/>
      </c>
      <c r="D3992" s="16" t="str">
        <f>IF(Data!F3699="failed",Data!A3699,"")</f>
        <v/>
      </c>
      <c r="E3992" s="16" t="str">
        <f>IF(Data!F3699="failed",Data!N3699,"")</f>
        <v/>
      </c>
    </row>
    <row r="3993" spans="1:5" x14ac:dyDescent="0.25">
      <c r="A3993" s="16" t="str">
        <f>IF(Data!F3992="successful",Data!A3992,"")</f>
        <v/>
      </c>
      <c r="B3993" s="16" t="str">
        <f>IF(Data!F3992="successful",Data!N3992,"")</f>
        <v/>
      </c>
      <c r="D3993" s="16" t="str">
        <f>IF(Data!F3700="failed",Data!A3700,"")</f>
        <v/>
      </c>
      <c r="E3993" s="16" t="str">
        <f>IF(Data!F3700="failed",Data!N3700,"")</f>
        <v/>
      </c>
    </row>
    <row r="3994" spans="1:5" x14ac:dyDescent="0.25">
      <c r="A3994" s="16" t="str">
        <f>IF(Data!F3993="successful",Data!A3993,"")</f>
        <v/>
      </c>
      <c r="B3994" s="16" t="str">
        <f>IF(Data!F3993="successful",Data!N3993,"")</f>
        <v/>
      </c>
      <c r="D3994" s="16" t="str">
        <f>IF(Data!F3701="failed",Data!A3701,"")</f>
        <v/>
      </c>
      <c r="E3994" s="16" t="str">
        <f>IF(Data!F3701="failed",Data!N3701,"")</f>
        <v/>
      </c>
    </row>
    <row r="3995" spans="1:5" x14ac:dyDescent="0.25">
      <c r="A3995" s="16" t="str">
        <f>IF(Data!F3994="successful",Data!A3994,"")</f>
        <v/>
      </c>
      <c r="B3995" s="16" t="str">
        <f>IF(Data!F3994="successful",Data!N3994,"")</f>
        <v/>
      </c>
      <c r="D3995" s="16" t="str">
        <f>IF(Data!F3702="failed",Data!A3702,"")</f>
        <v/>
      </c>
      <c r="E3995" s="16" t="str">
        <f>IF(Data!F3702="failed",Data!N3702,"")</f>
        <v/>
      </c>
    </row>
    <row r="3996" spans="1:5" x14ac:dyDescent="0.25">
      <c r="A3996" s="16" t="str">
        <f>IF(Data!F3995="successful",Data!A3995,"")</f>
        <v/>
      </c>
      <c r="B3996" s="16" t="str">
        <f>IF(Data!F3995="successful",Data!N3995,"")</f>
        <v/>
      </c>
      <c r="D3996" s="16" t="str">
        <f>IF(Data!F3703="failed",Data!A3703,"")</f>
        <v/>
      </c>
      <c r="E3996" s="16" t="str">
        <f>IF(Data!F3703="failed",Data!N3703,"")</f>
        <v/>
      </c>
    </row>
    <row r="3997" spans="1:5" x14ac:dyDescent="0.25">
      <c r="A3997" s="16" t="str">
        <f>IF(Data!F3996="successful",Data!A3996,"")</f>
        <v/>
      </c>
      <c r="B3997" s="16" t="str">
        <f>IF(Data!F3996="successful",Data!N3996,"")</f>
        <v/>
      </c>
      <c r="D3997" s="16" t="str">
        <f>IF(Data!F3704="failed",Data!A3704,"")</f>
        <v/>
      </c>
      <c r="E3997" s="16" t="str">
        <f>IF(Data!F3704="failed",Data!N3704,"")</f>
        <v/>
      </c>
    </row>
    <row r="3998" spans="1:5" x14ac:dyDescent="0.25">
      <c r="A3998" s="16" t="str">
        <f>IF(Data!F3997="successful",Data!A3997,"")</f>
        <v/>
      </c>
      <c r="B3998" s="16" t="str">
        <f>IF(Data!F3997="successful",Data!N3997,"")</f>
        <v/>
      </c>
      <c r="D3998" s="16" t="str">
        <f>IF(Data!F3705="failed",Data!A3705,"")</f>
        <v/>
      </c>
      <c r="E3998" s="16" t="str">
        <f>IF(Data!F3705="failed",Data!N3705,"")</f>
        <v/>
      </c>
    </row>
    <row r="3999" spans="1:5" x14ac:dyDescent="0.25">
      <c r="A3999" s="16" t="str">
        <f>IF(Data!F3998="successful",Data!A3998,"")</f>
        <v/>
      </c>
      <c r="B3999" s="16" t="str">
        <f>IF(Data!F3998="successful",Data!N3998,"")</f>
        <v/>
      </c>
      <c r="D3999" s="16" t="str">
        <f>IF(Data!F3706="failed",Data!A3706,"")</f>
        <v/>
      </c>
      <c r="E3999" s="16" t="str">
        <f>IF(Data!F3706="failed",Data!N3706,"")</f>
        <v/>
      </c>
    </row>
    <row r="4000" spans="1:5" x14ac:dyDescent="0.25">
      <c r="A4000" s="16" t="str">
        <f>IF(Data!F3999="successful",Data!A3999,"")</f>
        <v/>
      </c>
      <c r="B4000" s="16" t="str">
        <f>IF(Data!F3999="successful",Data!N3999,"")</f>
        <v/>
      </c>
      <c r="D4000" s="16" t="str">
        <f>IF(Data!F3707="failed",Data!A3707,"")</f>
        <v/>
      </c>
      <c r="E4000" s="16" t="str">
        <f>IF(Data!F3707="failed",Data!N3707,"")</f>
        <v/>
      </c>
    </row>
    <row r="4001" spans="1:5" x14ac:dyDescent="0.25">
      <c r="A4001" s="16" t="str">
        <f>IF(Data!F4000="successful",Data!A4000,"")</f>
        <v/>
      </c>
      <c r="B4001" s="16" t="str">
        <f>IF(Data!F4000="successful",Data!N4000,"")</f>
        <v/>
      </c>
      <c r="D4001" s="16" t="str">
        <f>IF(Data!F3708="failed",Data!A3708,"")</f>
        <v/>
      </c>
      <c r="E4001" s="16" t="str">
        <f>IF(Data!F3708="failed",Data!N3708,"")</f>
        <v/>
      </c>
    </row>
    <row r="4002" spans="1:5" x14ac:dyDescent="0.25">
      <c r="A4002" s="16" t="str">
        <f>IF(Data!F4001="successful",Data!A4001,"")</f>
        <v/>
      </c>
      <c r="B4002" s="16" t="str">
        <f>IF(Data!F4001="successful",Data!N4001,"")</f>
        <v/>
      </c>
      <c r="D4002" s="16" t="str">
        <f>IF(Data!F3709="failed",Data!A3709,"")</f>
        <v/>
      </c>
      <c r="E4002" s="16" t="str">
        <f>IF(Data!F3709="failed",Data!N3709,"")</f>
        <v/>
      </c>
    </row>
    <row r="4003" spans="1:5" x14ac:dyDescent="0.25">
      <c r="A4003" s="16" t="str">
        <f>IF(Data!F4002="successful",Data!A4002,"")</f>
        <v/>
      </c>
      <c r="B4003" s="16" t="str">
        <f>IF(Data!F4002="successful",Data!N4002,"")</f>
        <v/>
      </c>
      <c r="D4003" s="16" t="str">
        <f>IF(Data!F3710="failed",Data!A3710,"")</f>
        <v/>
      </c>
      <c r="E4003" s="16" t="str">
        <f>IF(Data!F3710="failed",Data!N3710,"")</f>
        <v/>
      </c>
    </row>
    <row r="4004" spans="1:5" x14ac:dyDescent="0.25">
      <c r="A4004" s="16" t="str">
        <f>IF(Data!F4003="successful",Data!A4003,"")</f>
        <v/>
      </c>
      <c r="B4004" s="16" t="str">
        <f>IF(Data!F4003="successful",Data!N4003,"")</f>
        <v/>
      </c>
      <c r="D4004" s="16" t="str">
        <f>IF(Data!F3711="failed",Data!A3711,"")</f>
        <v/>
      </c>
      <c r="E4004" s="16" t="str">
        <f>IF(Data!F3711="failed",Data!N3711,"")</f>
        <v/>
      </c>
    </row>
    <row r="4005" spans="1:5" x14ac:dyDescent="0.25">
      <c r="A4005" s="16" t="str">
        <f>IF(Data!F4004="successful",Data!A4004,"")</f>
        <v/>
      </c>
      <c r="B4005" s="16" t="str">
        <f>IF(Data!F4004="successful",Data!N4004,"")</f>
        <v/>
      </c>
      <c r="D4005" s="16" t="str">
        <f>IF(Data!F3712="failed",Data!A3712,"")</f>
        <v/>
      </c>
      <c r="E4005" s="16" t="str">
        <f>IF(Data!F3712="failed",Data!N3712,"")</f>
        <v/>
      </c>
    </row>
    <row r="4006" spans="1:5" x14ac:dyDescent="0.25">
      <c r="A4006" s="16" t="str">
        <f>IF(Data!F4005="successful",Data!A4005,"")</f>
        <v/>
      </c>
      <c r="B4006" s="16" t="str">
        <f>IF(Data!F4005="successful",Data!N4005,"")</f>
        <v/>
      </c>
      <c r="D4006" s="16" t="str">
        <f>IF(Data!F3713="failed",Data!A3713,"")</f>
        <v/>
      </c>
      <c r="E4006" s="16" t="str">
        <f>IF(Data!F3713="failed",Data!N3713,"")</f>
        <v/>
      </c>
    </row>
    <row r="4007" spans="1:5" x14ac:dyDescent="0.25">
      <c r="A4007" s="16" t="str">
        <f>IF(Data!F4006="successful",Data!A4006,"")</f>
        <v/>
      </c>
      <c r="B4007" s="16" t="str">
        <f>IF(Data!F4006="successful",Data!N4006,"")</f>
        <v/>
      </c>
      <c r="D4007" s="16" t="str">
        <f>IF(Data!F3714="failed",Data!A3714,"")</f>
        <v/>
      </c>
      <c r="E4007" s="16" t="str">
        <f>IF(Data!F3714="failed",Data!N3714,"")</f>
        <v/>
      </c>
    </row>
    <row r="4008" spans="1:5" x14ac:dyDescent="0.25">
      <c r="A4008" s="16" t="str">
        <f>IF(Data!F4007="successful",Data!A4007,"")</f>
        <v/>
      </c>
      <c r="B4008" s="16" t="str">
        <f>IF(Data!F4007="successful",Data!N4007,"")</f>
        <v/>
      </c>
      <c r="D4008" s="16" t="str">
        <f>IF(Data!F3715="failed",Data!A3715,"")</f>
        <v/>
      </c>
      <c r="E4008" s="16" t="str">
        <f>IF(Data!F3715="failed",Data!N3715,"")</f>
        <v/>
      </c>
    </row>
    <row r="4009" spans="1:5" x14ac:dyDescent="0.25">
      <c r="A4009" s="16" t="str">
        <f>IF(Data!F4008="successful",Data!A4008,"")</f>
        <v/>
      </c>
      <c r="B4009" s="16" t="str">
        <f>IF(Data!F4008="successful",Data!N4008,"")</f>
        <v/>
      </c>
      <c r="D4009" s="16" t="str">
        <f>IF(Data!F3716="failed",Data!A3716,"")</f>
        <v/>
      </c>
      <c r="E4009" s="16" t="str">
        <f>IF(Data!F3716="failed",Data!N3716,"")</f>
        <v/>
      </c>
    </row>
    <row r="4010" spans="1:5" x14ac:dyDescent="0.25">
      <c r="A4010" s="16" t="str">
        <f>IF(Data!F4009="successful",Data!A4009,"")</f>
        <v/>
      </c>
      <c r="B4010" s="16" t="str">
        <f>IF(Data!F4009="successful",Data!N4009,"")</f>
        <v/>
      </c>
      <c r="D4010" s="16" t="str">
        <f>IF(Data!F3717="failed",Data!A3717,"")</f>
        <v/>
      </c>
      <c r="E4010" s="16" t="str">
        <f>IF(Data!F3717="failed",Data!N3717,"")</f>
        <v/>
      </c>
    </row>
    <row r="4011" spans="1:5" x14ac:dyDescent="0.25">
      <c r="A4011" s="16" t="str">
        <f>IF(Data!F4010="successful",Data!A4010,"")</f>
        <v/>
      </c>
      <c r="B4011" s="16" t="str">
        <f>IF(Data!F4010="successful",Data!N4010,"")</f>
        <v/>
      </c>
      <c r="D4011" s="16" t="str">
        <f>IF(Data!F3718="failed",Data!A3718,"")</f>
        <v/>
      </c>
      <c r="E4011" s="16" t="str">
        <f>IF(Data!F3718="failed",Data!N3718,"")</f>
        <v/>
      </c>
    </row>
    <row r="4012" spans="1:5" x14ac:dyDescent="0.25">
      <c r="A4012" s="16" t="str">
        <f>IF(Data!F4011="successful",Data!A4011,"")</f>
        <v/>
      </c>
      <c r="B4012" s="16" t="str">
        <f>IF(Data!F4011="successful",Data!N4011,"")</f>
        <v/>
      </c>
      <c r="D4012" s="16" t="str">
        <f>IF(Data!F3719="failed",Data!A3719,"")</f>
        <v/>
      </c>
      <c r="E4012" s="16" t="str">
        <f>IF(Data!F3719="failed",Data!N3719,"")</f>
        <v/>
      </c>
    </row>
    <row r="4013" spans="1:5" x14ac:dyDescent="0.25">
      <c r="A4013" s="16" t="str">
        <f>IF(Data!F4012="successful",Data!A4012,"")</f>
        <v/>
      </c>
      <c r="B4013" s="16" t="str">
        <f>IF(Data!F4012="successful",Data!N4012,"")</f>
        <v/>
      </c>
      <c r="D4013" s="16" t="str">
        <f>IF(Data!F3720="failed",Data!A3720,"")</f>
        <v/>
      </c>
      <c r="E4013" s="16" t="str">
        <f>IF(Data!F3720="failed",Data!N3720,"")</f>
        <v/>
      </c>
    </row>
    <row r="4014" spans="1:5" x14ac:dyDescent="0.25">
      <c r="A4014" s="16" t="str">
        <f>IF(Data!F4013="successful",Data!A4013,"")</f>
        <v/>
      </c>
      <c r="B4014" s="16" t="str">
        <f>IF(Data!F4013="successful",Data!N4013,"")</f>
        <v/>
      </c>
      <c r="D4014" s="16" t="str">
        <f>IF(Data!F3721="failed",Data!A3721,"")</f>
        <v/>
      </c>
      <c r="E4014" s="16" t="str">
        <f>IF(Data!F3721="failed",Data!N3721,"")</f>
        <v/>
      </c>
    </row>
    <row r="4015" spans="1:5" x14ac:dyDescent="0.25">
      <c r="A4015" s="16" t="str">
        <f>IF(Data!F4014="successful",Data!A4014,"")</f>
        <v/>
      </c>
      <c r="B4015" s="16" t="str">
        <f>IF(Data!F4014="successful",Data!N4014,"")</f>
        <v/>
      </c>
      <c r="D4015" s="16" t="str">
        <f>IF(Data!F3722="failed",Data!A3722,"")</f>
        <v/>
      </c>
      <c r="E4015" s="16" t="str">
        <f>IF(Data!F3722="failed",Data!N3722,"")</f>
        <v/>
      </c>
    </row>
    <row r="4016" spans="1:5" x14ac:dyDescent="0.25">
      <c r="A4016" s="16" t="str">
        <f>IF(Data!F4015="successful",Data!A4015,"")</f>
        <v/>
      </c>
      <c r="B4016" s="16" t="str">
        <f>IF(Data!F4015="successful",Data!N4015,"")</f>
        <v/>
      </c>
      <c r="D4016" s="16" t="str">
        <f>IF(Data!F3723="failed",Data!A3723,"")</f>
        <v/>
      </c>
      <c r="E4016" s="16" t="str">
        <f>IF(Data!F3723="failed",Data!N3723,"")</f>
        <v/>
      </c>
    </row>
    <row r="4017" spans="1:5" x14ac:dyDescent="0.25">
      <c r="A4017" s="16" t="str">
        <f>IF(Data!F4016="successful",Data!A4016,"")</f>
        <v/>
      </c>
      <c r="B4017" s="16" t="str">
        <f>IF(Data!F4016="successful",Data!N4016,"")</f>
        <v/>
      </c>
      <c r="D4017" s="16" t="str">
        <f>IF(Data!F3724="failed",Data!A3724,"")</f>
        <v/>
      </c>
      <c r="E4017" s="16" t="str">
        <f>IF(Data!F3724="failed",Data!N3724,"")</f>
        <v/>
      </c>
    </row>
    <row r="4018" spans="1:5" x14ac:dyDescent="0.25">
      <c r="A4018" s="16" t="str">
        <f>IF(Data!F4017="successful",Data!A4017,"")</f>
        <v/>
      </c>
      <c r="B4018" s="16" t="str">
        <f>IF(Data!F4017="successful",Data!N4017,"")</f>
        <v/>
      </c>
      <c r="D4018" s="16" t="str">
        <f>IF(Data!F3725="failed",Data!A3725,"")</f>
        <v/>
      </c>
      <c r="E4018" s="16" t="str">
        <f>IF(Data!F3725="failed",Data!N3725,"")</f>
        <v/>
      </c>
    </row>
    <row r="4019" spans="1:5" x14ac:dyDescent="0.25">
      <c r="A4019" s="16" t="str">
        <f>IF(Data!F4018="successful",Data!A4018,"")</f>
        <v/>
      </c>
      <c r="B4019" s="16" t="str">
        <f>IF(Data!F4018="successful",Data!N4018,"")</f>
        <v/>
      </c>
      <c r="D4019" s="16" t="str">
        <f>IF(Data!F3726="failed",Data!A3726,"")</f>
        <v/>
      </c>
      <c r="E4019" s="16" t="str">
        <f>IF(Data!F3726="failed",Data!N3726,"")</f>
        <v/>
      </c>
    </row>
    <row r="4020" spans="1:5" x14ac:dyDescent="0.25">
      <c r="A4020" s="16" t="str">
        <f>IF(Data!F4019="successful",Data!A4019,"")</f>
        <v/>
      </c>
      <c r="B4020" s="16" t="str">
        <f>IF(Data!F4019="successful",Data!N4019,"")</f>
        <v/>
      </c>
      <c r="D4020" s="16" t="str">
        <f>IF(Data!F3727="failed",Data!A3727,"")</f>
        <v/>
      </c>
      <c r="E4020" s="16" t="str">
        <f>IF(Data!F3727="failed",Data!N3727,"")</f>
        <v/>
      </c>
    </row>
    <row r="4021" spans="1:5" x14ac:dyDescent="0.25">
      <c r="A4021" s="16" t="str">
        <f>IF(Data!F4020="successful",Data!A4020,"")</f>
        <v/>
      </c>
      <c r="B4021" s="16" t="str">
        <f>IF(Data!F4020="successful",Data!N4020,"")</f>
        <v/>
      </c>
      <c r="D4021" s="16" t="str">
        <f>IF(Data!F3728="failed",Data!A3728,"")</f>
        <v/>
      </c>
      <c r="E4021" s="16" t="str">
        <f>IF(Data!F3728="failed",Data!N3728,"")</f>
        <v/>
      </c>
    </row>
    <row r="4022" spans="1:5" x14ac:dyDescent="0.25">
      <c r="A4022" s="16" t="str">
        <f>IF(Data!F4021="successful",Data!A4021,"")</f>
        <v/>
      </c>
      <c r="B4022" s="16" t="str">
        <f>IF(Data!F4021="successful",Data!N4021,"")</f>
        <v/>
      </c>
      <c r="D4022" s="16" t="str">
        <f>IF(Data!F3729="failed",Data!A3729,"")</f>
        <v/>
      </c>
      <c r="E4022" s="16" t="str">
        <f>IF(Data!F3729="failed",Data!N3729,"")</f>
        <v/>
      </c>
    </row>
    <row r="4023" spans="1:5" x14ac:dyDescent="0.25">
      <c r="A4023" s="16" t="str">
        <f>IF(Data!F4022="successful",Data!A4022,"")</f>
        <v/>
      </c>
      <c r="B4023" s="16" t="str">
        <f>IF(Data!F4022="successful",Data!N4022,"")</f>
        <v/>
      </c>
      <c r="D4023" s="16" t="str">
        <f>IF(Data!F3750="failed",Data!A3750,"")</f>
        <v/>
      </c>
      <c r="E4023" s="16" t="str">
        <f>IF(Data!F3750="failed",Data!N3750,"")</f>
        <v/>
      </c>
    </row>
    <row r="4024" spans="1:5" x14ac:dyDescent="0.25">
      <c r="A4024" s="16" t="str">
        <f>IF(Data!F4023="successful",Data!A4023,"")</f>
        <v/>
      </c>
      <c r="B4024" s="16" t="str">
        <f>IF(Data!F4023="successful",Data!N4023,"")</f>
        <v/>
      </c>
      <c r="D4024" s="16" t="str">
        <f>IF(Data!F3751="failed",Data!A3751,"")</f>
        <v/>
      </c>
      <c r="E4024" s="16" t="str">
        <f>IF(Data!F3751="failed",Data!N3751,"")</f>
        <v/>
      </c>
    </row>
    <row r="4025" spans="1:5" x14ac:dyDescent="0.25">
      <c r="A4025" s="16" t="str">
        <f>IF(Data!F4024="successful",Data!A4024,"")</f>
        <v/>
      </c>
      <c r="B4025" s="16" t="str">
        <f>IF(Data!F4024="successful",Data!N4024,"")</f>
        <v/>
      </c>
      <c r="D4025" s="16" t="str">
        <f>IF(Data!F3752="failed",Data!A3752,"")</f>
        <v/>
      </c>
      <c r="E4025" s="16" t="str">
        <f>IF(Data!F3752="failed",Data!N3752,"")</f>
        <v/>
      </c>
    </row>
    <row r="4026" spans="1:5" x14ac:dyDescent="0.25">
      <c r="A4026" s="16" t="str">
        <f>IF(Data!F4025="successful",Data!A4025,"")</f>
        <v/>
      </c>
      <c r="B4026" s="16" t="str">
        <f>IF(Data!F4025="successful",Data!N4025,"")</f>
        <v/>
      </c>
      <c r="D4026" s="16" t="str">
        <f>IF(Data!F3753="failed",Data!A3753,"")</f>
        <v/>
      </c>
      <c r="E4026" s="16" t="str">
        <f>IF(Data!F3753="failed",Data!N3753,"")</f>
        <v/>
      </c>
    </row>
    <row r="4027" spans="1:5" x14ac:dyDescent="0.25">
      <c r="A4027" s="16" t="str">
        <f>IF(Data!F4026="successful",Data!A4026,"")</f>
        <v/>
      </c>
      <c r="B4027" s="16" t="str">
        <f>IF(Data!F4026="successful",Data!N4026,"")</f>
        <v/>
      </c>
      <c r="D4027" s="16" t="str">
        <f>IF(Data!F3754="failed",Data!A3754,"")</f>
        <v/>
      </c>
      <c r="E4027" s="16" t="str">
        <f>IF(Data!F3754="failed",Data!N3754,"")</f>
        <v/>
      </c>
    </row>
    <row r="4028" spans="1:5" x14ac:dyDescent="0.25">
      <c r="A4028" s="16" t="str">
        <f>IF(Data!F4027="successful",Data!A4027,"")</f>
        <v/>
      </c>
      <c r="B4028" s="16" t="str">
        <f>IF(Data!F4027="successful",Data!N4027,"")</f>
        <v/>
      </c>
      <c r="D4028" s="16" t="str">
        <f>IF(Data!F3755="failed",Data!A3755,"")</f>
        <v/>
      </c>
      <c r="E4028" s="16" t="str">
        <f>IF(Data!F3755="failed",Data!N3755,"")</f>
        <v/>
      </c>
    </row>
    <row r="4029" spans="1:5" x14ac:dyDescent="0.25">
      <c r="A4029" s="16" t="str">
        <f>IF(Data!F4028="successful",Data!A4028,"")</f>
        <v/>
      </c>
      <c r="B4029" s="16" t="str">
        <f>IF(Data!F4028="successful",Data!N4028,"")</f>
        <v/>
      </c>
      <c r="D4029" s="16" t="str">
        <f>IF(Data!F3756="failed",Data!A3756,"")</f>
        <v/>
      </c>
      <c r="E4029" s="16" t="str">
        <f>IF(Data!F3756="failed",Data!N3756,"")</f>
        <v/>
      </c>
    </row>
    <row r="4030" spans="1:5" x14ac:dyDescent="0.25">
      <c r="A4030" s="16" t="str">
        <f>IF(Data!F4029="successful",Data!A4029,"")</f>
        <v/>
      </c>
      <c r="B4030" s="16" t="str">
        <f>IF(Data!F4029="successful",Data!N4029,"")</f>
        <v/>
      </c>
      <c r="D4030" s="16" t="str">
        <f>IF(Data!F3757="failed",Data!A3757,"")</f>
        <v/>
      </c>
      <c r="E4030" s="16" t="str">
        <f>IF(Data!F3757="failed",Data!N3757,"")</f>
        <v/>
      </c>
    </row>
    <row r="4031" spans="1:5" x14ac:dyDescent="0.25">
      <c r="A4031" s="16" t="str">
        <f>IF(Data!F4030="successful",Data!A4030,"")</f>
        <v/>
      </c>
      <c r="B4031" s="16" t="str">
        <f>IF(Data!F4030="successful",Data!N4030,"")</f>
        <v/>
      </c>
      <c r="D4031" s="16" t="str">
        <f>IF(Data!F3758="failed",Data!A3758,"")</f>
        <v/>
      </c>
      <c r="E4031" s="16" t="str">
        <f>IF(Data!F3758="failed",Data!N3758,"")</f>
        <v/>
      </c>
    </row>
    <row r="4032" spans="1:5" x14ac:dyDescent="0.25">
      <c r="A4032" s="16" t="str">
        <f>IF(Data!F4031="successful",Data!A4031,"")</f>
        <v/>
      </c>
      <c r="B4032" s="16" t="str">
        <f>IF(Data!F4031="successful",Data!N4031,"")</f>
        <v/>
      </c>
      <c r="D4032" s="16" t="str">
        <f>IF(Data!F3759="failed",Data!A3759,"")</f>
        <v/>
      </c>
      <c r="E4032" s="16" t="str">
        <f>IF(Data!F3759="failed",Data!N3759,"")</f>
        <v/>
      </c>
    </row>
    <row r="4033" spans="1:5" x14ac:dyDescent="0.25">
      <c r="A4033" s="16" t="str">
        <f>IF(Data!F4032="successful",Data!A4032,"")</f>
        <v/>
      </c>
      <c r="B4033" s="16" t="str">
        <f>IF(Data!F4032="successful",Data!N4032,"")</f>
        <v/>
      </c>
      <c r="D4033" s="16" t="str">
        <f>IF(Data!F3760="failed",Data!A3760,"")</f>
        <v/>
      </c>
      <c r="E4033" s="16" t="str">
        <f>IF(Data!F3760="failed",Data!N3760,"")</f>
        <v/>
      </c>
    </row>
    <row r="4034" spans="1:5" x14ac:dyDescent="0.25">
      <c r="A4034" s="16" t="str">
        <f>IF(Data!F4033="successful",Data!A4033,"")</f>
        <v/>
      </c>
      <c r="B4034" s="16" t="str">
        <f>IF(Data!F4033="successful",Data!N4033,"")</f>
        <v/>
      </c>
      <c r="D4034" s="16" t="str">
        <f>IF(Data!F3761="failed",Data!A3761,"")</f>
        <v/>
      </c>
      <c r="E4034" s="16" t="str">
        <f>IF(Data!F3761="failed",Data!N3761,"")</f>
        <v/>
      </c>
    </row>
    <row r="4035" spans="1:5" x14ac:dyDescent="0.25">
      <c r="A4035" s="16" t="str">
        <f>IF(Data!F4034="successful",Data!A4034,"")</f>
        <v/>
      </c>
      <c r="B4035" s="16" t="str">
        <f>IF(Data!F4034="successful",Data!N4034,"")</f>
        <v/>
      </c>
      <c r="D4035" s="16" t="str">
        <f>IF(Data!F3762="failed",Data!A3762,"")</f>
        <v/>
      </c>
      <c r="E4035" s="16" t="str">
        <f>IF(Data!F3762="failed",Data!N3762,"")</f>
        <v/>
      </c>
    </row>
    <row r="4036" spans="1:5" x14ac:dyDescent="0.25">
      <c r="A4036" s="16" t="str">
        <f>IF(Data!F4035="successful",Data!A4035,"")</f>
        <v/>
      </c>
      <c r="B4036" s="16" t="str">
        <f>IF(Data!F4035="successful",Data!N4035,"")</f>
        <v/>
      </c>
      <c r="D4036" s="16" t="str">
        <f>IF(Data!F3763="failed",Data!A3763,"")</f>
        <v/>
      </c>
      <c r="E4036" s="16" t="str">
        <f>IF(Data!F3763="failed",Data!N3763,"")</f>
        <v/>
      </c>
    </row>
    <row r="4037" spans="1:5" x14ac:dyDescent="0.25">
      <c r="A4037" s="16" t="str">
        <f>IF(Data!F4036="successful",Data!A4036,"")</f>
        <v/>
      </c>
      <c r="B4037" s="16" t="str">
        <f>IF(Data!F4036="successful",Data!N4036,"")</f>
        <v/>
      </c>
      <c r="D4037" s="16" t="str">
        <f>IF(Data!F3764="failed",Data!A3764,"")</f>
        <v/>
      </c>
      <c r="E4037" s="16" t="str">
        <f>IF(Data!F3764="failed",Data!N3764,"")</f>
        <v/>
      </c>
    </row>
    <row r="4038" spans="1:5" x14ac:dyDescent="0.25">
      <c r="A4038" s="16" t="str">
        <f>IF(Data!F4037="successful",Data!A4037,"")</f>
        <v/>
      </c>
      <c r="B4038" s="16" t="str">
        <f>IF(Data!F4037="successful",Data!N4037,"")</f>
        <v/>
      </c>
      <c r="D4038" s="16" t="str">
        <f>IF(Data!F3765="failed",Data!A3765,"")</f>
        <v/>
      </c>
      <c r="E4038" s="16" t="str">
        <f>IF(Data!F3765="failed",Data!N3765,"")</f>
        <v/>
      </c>
    </row>
    <row r="4039" spans="1:5" x14ac:dyDescent="0.25">
      <c r="A4039" s="16" t="str">
        <f>IF(Data!F4038="successful",Data!A4038,"")</f>
        <v/>
      </c>
      <c r="B4039" s="16" t="str">
        <f>IF(Data!F4038="successful",Data!N4038,"")</f>
        <v/>
      </c>
      <c r="D4039" s="16" t="str">
        <f>IF(Data!F3766="failed",Data!A3766,"")</f>
        <v/>
      </c>
      <c r="E4039" s="16" t="str">
        <f>IF(Data!F3766="failed",Data!N3766,"")</f>
        <v/>
      </c>
    </row>
    <row r="4040" spans="1:5" x14ac:dyDescent="0.25">
      <c r="A4040" s="16" t="str">
        <f>IF(Data!F4039="successful",Data!A4039,"")</f>
        <v/>
      </c>
      <c r="B4040" s="16" t="str">
        <f>IF(Data!F4039="successful",Data!N4039,"")</f>
        <v/>
      </c>
      <c r="D4040" s="16" t="str">
        <f>IF(Data!F3767="failed",Data!A3767,"")</f>
        <v/>
      </c>
      <c r="E4040" s="16" t="str">
        <f>IF(Data!F3767="failed",Data!N3767,"")</f>
        <v/>
      </c>
    </row>
    <row r="4041" spans="1:5" x14ac:dyDescent="0.25">
      <c r="A4041" s="16" t="str">
        <f>IF(Data!F4040="successful",Data!A4040,"")</f>
        <v/>
      </c>
      <c r="B4041" s="16" t="str">
        <f>IF(Data!F4040="successful",Data!N4040,"")</f>
        <v/>
      </c>
      <c r="D4041" s="16" t="str">
        <f>IF(Data!F3768="failed",Data!A3768,"")</f>
        <v/>
      </c>
      <c r="E4041" s="16" t="str">
        <f>IF(Data!F3768="failed",Data!N3768,"")</f>
        <v/>
      </c>
    </row>
    <row r="4042" spans="1:5" x14ac:dyDescent="0.25">
      <c r="A4042" s="16" t="str">
        <f>IF(Data!F4041="successful",Data!A4041,"")</f>
        <v/>
      </c>
      <c r="B4042" s="16" t="str">
        <f>IF(Data!F4041="successful",Data!N4041,"")</f>
        <v/>
      </c>
      <c r="D4042" s="16" t="str">
        <f>IF(Data!F3769="failed",Data!A3769,"")</f>
        <v/>
      </c>
      <c r="E4042" s="16" t="str">
        <f>IF(Data!F3769="failed",Data!N3769,"")</f>
        <v/>
      </c>
    </row>
    <row r="4043" spans="1:5" x14ac:dyDescent="0.25">
      <c r="A4043" s="16" t="str">
        <f>IF(Data!F4042="successful",Data!A4042,"")</f>
        <v/>
      </c>
      <c r="B4043" s="16" t="str">
        <f>IF(Data!F4042="successful",Data!N4042,"")</f>
        <v/>
      </c>
      <c r="D4043" s="16" t="str">
        <f>IF(Data!F3770="failed",Data!A3770,"")</f>
        <v/>
      </c>
      <c r="E4043" s="16" t="str">
        <f>IF(Data!F3770="failed",Data!N3770,"")</f>
        <v/>
      </c>
    </row>
    <row r="4044" spans="1:5" x14ac:dyDescent="0.25">
      <c r="A4044" s="16" t="str">
        <f>IF(Data!F4043="successful",Data!A4043,"")</f>
        <v/>
      </c>
      <c r="B4044" s="16" t="str">
        <f>IF(Data!F4043="successful",Data!N4043,"")</f>
        <v/>
      </c>
      <c r="D4044" s="16" t="str">
        <f>IF(Data!F3771="failed",Data!A3771,"")</f>
        <v/>
      </c>
      <c r="E4044" s="16" t="str">
        <f>IF(Data!F3771="failed",Data!N3771,"")</f>
        <v/>
      </c>
    </row>
    <row r="4045" spans="1:5" x14ac:dyDescent="0.25">
      <c r="A4045" s="16" t="str">
        <f>IF(Data!F4044="successful",Data!A4044,"")</f>
        <v/>
      </c>
      <c r="B4045" s="16" t="str">
        <f>IF(Data!F4044="successful",Data!N4044,"")</f>
        <v/>
      </c>
      <c r="D4045" s="16" t="str">
        <f>IF(Data!F3772="failed",Data!A3772,"")</f>
        <v/>
      </c>
      <c r="E4045" s="16" t="str">
        <f>IF(Data!F3772="failed",Data!N3772,"")</f>
        <v/>
      </c>
    </row>
    <row r="4046" spans="1:5" x14ac:dyDescent="0.25">
      <c r="A4046" s="16" t="str">
        <f>IF(Data!F4045="successful",Data!A4045,"")</f>
        <v/>
      </c>
      <c r="B4046" s="16" t="str">
        <f>IF(Data!F4045="successful",Data!N4045,"")</f>
        <v/>
      </c>
      <c r="D4046" s="16" t="str">
        <f>IF(Data!F3773="failed",Data!A3773,"")</f>
        <v/>
      </c>
      <c r="E4046" s="16" t="str">
        <f>IF(Data!F3773="failed",Data!N3773,"")</f>
        <v/>
      </c>
    </row>
    <row r="4047" spans="1:5" x14ac:dyDescent="0.25">
      <c r="A4047" s="16" t="str">
        <f>IF(Data!F4046="successful",Data!A4046,"")</f>
        <v/>
      </c>
      <c r="B4047" s="16" t="str">
        <f>IF(Data!F4046="successful",Data!N4046,"")</f>
        <v/>
      </c>
      <c r="D4047" s="16" t="str">
        <f>IF(Data!F3774="failed",Data!A3774,"")</f>
        <v/>
      </c>
      <c r="E4047" s="16" t="str">
        <f>IF(Data!F3774="failed",Data!N3774,"")</f>
        <v/>
      </c>
    </row>
    <row r="4048" spans="1:5" x14ac:dyDescent="0.25">
      <c r="A4048" s="16" t="str">
        <f>IF(Data!F4047="successful",Data!A4047,"")</f>
        <v/>
      </c>
      <c r="B4048" s="16" t="str">
        <f>IF(Data!F4047="successful",Data!N4047,"")</f>
        <v/>
      </c>
      <c r="D4048" s="16" t="str">
        <f>IF(Data!F3775="failed",Data!A3775,"")</f>
        <v/>
      </c>
      <c r="E4048" s="16" t="str">
        <f>IF(Data!F3775="failed",Data!N3775,"")</f>
        <v/>
      </c>
    </row>
    <row r="4049" spans="1:5" x14ac:dyDescent="0.25">
      <c r="A4049" s="16" t="str">
        <f>IF(Data!F4048="successful",Data!A4048,"")</f>
        <v/>
      </c>
      <c r="B4049" s="16" t="str">
        <f>IF(Data!F4048="successful",Data!N4048,"")</f>
        <v/>
      </c>
      <c r="D4049" s="16" t="str">
        <f>IF(Data!F3776="failed",Data!A3776,"")</f>
        <v/>
      </c>
      <c r="E4049" s="16" t="str">
        <f>IF(Data!F3776="failed",Data!N3776,"")</f>
        <v/>
      </c>
    </row>
    <row r="4050" spans="1:5" x14ac:dyDescent="0.25">
      <c r="A4050" s="16" t="str">
        <f>IF(Data!F4049="successful",Data!A4049,"")</f>
        <v/>
      </c>
      <c r="B4050" s="16" t="str">
        <f>IF(Data!F4049="successful",Data!N4049,"")</f>
        <v/>
      </c>
      <c r="D4050" s="16" t="str">
        <f>IF(Data!F3777="failed",Data!A3777,"")</f>
        <v/>
      </c>
      <c r="E4050" s="16" t="str">
        <f>IF(Data!F3777="failed",Data!N3777,"")</f>
        <v/>
      </c>
    </row>
    <row r="4051" spans="1:5" x14ac:dyDescent="0.25">
      <c r="A4051" s="16" t="str">
        <f>IF(Data!F4050="successful",Data!A4050,"")</f>
        <v/>
      </c>
      <c r="B4051" s="16" t="str">
        <f>IF(Data!F4050="successful",Data!N4050,"")</f>
        <v/>
      </c>
      <c r="D4051" s="16" t="str">
        <f>IF(Data!F3778="failed",Data!A3778,"")</f>
        <v/>
      </c>
      <c r="E4051" s="16" t="str">
        <f>IF(Data!F3778="failed",Data!N3778,"")</f>
        <v/>
      </c>
    </row>
    <row r="4052" spans="1:5" x14ac:dyDescent="0.25">
      <c r="A4052" s="16" t="str">
        <f>IF(Data!F4051="successful",Data!A4051,"")</f>
        <v/>
      </c>
      <c r="B4052" s="16" t="str">
        <f>IF(Data!F4051="successful",Data!N4051,"")</f>
        <v/>
      </c>
      <c r="D4052" s="16" t="str">
        <f>IF(Data!F3779="failed",Data!A3779,"")</f>
        <v/>
      </c>
      <c r="E4052" s="16" t="str">
        <f>IF(Data!F3779="failed",Data!N3779,"")</f>
        <v/>
      </c>
    </row>
    <row r="4053" spans="1:5" x14ac:dyDescent="0.25">
      <c r="A4053" s="16" t="str">
        <f>IF(Data!F4052="successful",Data!A4052,"")</f>
        <v/>
      </c>
      <c r="B4053" s="16" t="str">
        <f>IF(Data!F4052="successful",Data!N4052,"")</f>
        <v/>
      </c>
      <c r="D4053" s="16" t="str">
        <f>IF(Data!F3780="failed",Data!A3780,"")</f>
        <v/>
      </c>
      <c r="E4053" s="16" t="str">
        <f>IF(Data!F3780="failed",Data!N3780,"")</f>
        <v/>
      </c>
    </row>
    <row r="4054" spans="1:5" x14ac:dyDescent="0.25">
      <c r="A4054" s="16" t="str">
        <f>IF(Data!F4053="successful",Data!A4053,"")</f>
        <v/>
      </c>
      <c r="B4054" s="16" t="str">
        <f>IF(Data!F4053="successful",Data!N4053,"")</f>
        <v/>
      </c>
      <c r="D4054" s="16" t="str">
        <f>IF(Data!F3781="failed",Data!A3781,"")</f>
        <v/>
      </c>
      <c r="E4054" s="16" t="str">
        <f>IF(Data!F3781="failed",Data!N3781,"")</f>
        <v/>
      </c>
    </row>
    <row r="4055" spans="1:5" x14ac:dyDescent="0.25">
      <c r="A4055" s="16" t="str">
        <f>IF(Data!F4054="successful",Data!A4054,"")</f>
        <v/>
      </c>
      <c r="B4055" s="16" t="str">
        <f>IF(Data!F4054="successful",Data!N4054,"")</f>
        <v/>
      </c>
      <c r="D4055" s="16" t="str">
        <f>IF(Data!F3782="failed",Data!A3782,"")</f>
        <v/>
      </c>
      <c r="E4055" s="16" t="str">
        <f>IF(Data!F3782="failed",Data!N3782,"")</f>
        <v/>
      </c>
    </row>
    <row r="4056" spans="1:5" x14ac:dyDescent="0.25">
      <c r="A4056" s="16" t="str">
        <f>IF(Data!F4055="successful",Data!A4055,"")</f>
        <v/>
      </c>
      <c r="B4056" s="16" t="str">
        <f>IF(Data!F4055="successful",Data!N4055,"")</f>
        <v/>
      </c>
      <c r="D4056" s="16" t="str">
        <f>IF(Data!F3783="failed",Data!A3783,"")</f>
        <v/>
      </c>
      <c r="E4056" s="16" t="str">
        <f>IF(Data!F3783="failed",Data!N3783,"")</f>
        <v/>
      </c>
    </row>
    <row r="4057" spans="1:5" x14ac:dyDescent="0.25">
      <c r="A4057" s="16" t="str">
        <f>IF(Data!F4056="successful",Data!A4056,"")</f>
        <v/>
      </c>
      <c r="B4057" s="16" t="str">
        <f>IF(Data!F4056="successful",Data!N4056,"")</f>
        <v/>
      </c>
      <c r="D4057" s="16" t="str">
        <f>IF(Data!F3784="failed",Data!A3784,"")</f>
        <v/>
      </c>
      <c r="E4057" s="16" t="str">
        <f>IF(Data!F3784="failed",Data!N3784,"")</f>
        <v/>
      </c>
    </row>
    <row r="4058" spans="1:5" x14ac:dyDescent="0.25">
      <c r="A4058" s="16" t="str">
        <f>IF(Data!F4057="successful",Data!A4057,"")</f>
        <v/>
      </c>
      <c r="B4058" s="16" t="str">
        <f>IF(Data!F4057="successful",Data!N4057,"")</f>
        <v/>
      </c>
      <c r="D4058" s="16" t="str">
        <f>IF(Data!F3785="failed",Data!A3785,"")</f>
        <v/>
      </c>
      <c r="E4058" s="16" t="str">
        <f>IF(Data!F3785="failed",Data!N3785,"")</f>
        <v/>
      </c>
    </row>
    <row r="4059" spans="1:5" x14ac:dyDescent="0.25">
      <c r="A4059" s="16" t="str">
        <f>IF(Data!F4058="successful",Data!A4058,"")</f>
        <v/>
      </c>
      <c r="B4059" s="16" t="str">
        <f>IF(Data!F4058="successful",Data!N4058,"")</f>
        <v/>
      </c>
      <c r="D4059" s="16" t="str">
        <f>IF(Data!F3786="failed",Data!A3786,"")</f>
        <v/>
      </c>
      <c r="E4059" s="16" t="str">
        <f>IF(Data!F3786="failed",Data!N3786,"")</f>
        <v/>
      </c>
    </row>
    <row r="4060" spans="1:5" x14ac:dyDescent="0.25">
      <c r="A4060" s="16" t="str">
        <f>IF(Data!F4059="successful",Data!A4059,"")</f>
        <v/>
      </c>
      <c r="B4060" s="16" t="str">
        <f>IF(Data!F4059="successful",Data!N4059,"")</f>
        <v/>
      </c>
      <c r="D4060" s="16" t="str">
        <f>IF(Data!F3787="failed",Data!A3787,"")</f>
        <v/>
      </c>
      <c r="E4060" s="16" t="str">
        <f>IF(Data!F3787="failed",Data!N3787,"")</f>
        <v/>
      </c>
    </row>
    <row r="4061" spans="1:5" x14ac:dyDescent="0.25">
      <c r="A4061" s="16" t="str">
        <f>IF(Data!F4060="successful",Data!A4060,"")</f>
        <v/>
      </c>
      <c r="B4061" s="16" t="str">
        <f>IF(Data!F4060="successful",Data!N4060,"")</f>
        <v/>
      </c>
      <c r="D4061" s="16" t="str">
        <f>IF(Data!F3788="failed",Data!A3788,"")</f>
        <v/>
      </c>
      <c r="E4061" s="16" t="str">
        <f>IF(Data!F3788="failed",Data!N3788,"")</f>
        <v/>
      </c>
    </row>
    <row r="4062" spans="1:5" x14ac:dyDescent="0.25">
      <c r="A4062" s="16" t="str">
        <f>IF(Data!F4061="successful",Data!A4061,"")</f>
        <v/>
      </c>
      <c r="B4062" s="16" t="str">
        <f>IF(Data!F4061="successful",Data!N4061,"")</f>
        <v/>
      </c>
      <c r="D4062" s="16" t="str">
        <f>IF(Data!F3789="failed",Data!A3789,"")</f>
        <v/>
      </c>
      <c r="E4062" s="16" t="str">
        <f>IF(Data!F3789="failed",Data!N3789,"")</f>
        <v/>
      </c>
    </row>
    <row r="4063" spans="1:5" x14ac:dyDescent="0.25">
      <c r="A4063" s="16" t="str">
        <f>IF(Data!F4062="successful",Data!A4062,"")</f>
        <v/>
      </c>
      <c r="B4063" s="16" t="str">
        <f>IF(Data!F4062="successful",Data!N4062,"")</f>
        <v/>
      </c>
      <c r="D4063" s="16" t="str">
        <f>IF(Data!F3810="failed",Data!A3810,"")</f>
        <v/>
      </c>
      <c r="E4063" s="16" t="str">
        <f>IF(Data!F3810="failed",Data!N3810,"")</f>
        <v/>
      </c>
    </row>
    <row r="4064" spans="1:5" x14ac:dyDescent="0.25">
      <c r="A4064" s="16" t="str">
        <f>IF(Data!F4063="successful",Data!A4063,"")</f>
        <v/>
      </c>
      <c r="B4064" s="16" t="str">
        <f>IF(Data!F4063="successful",Data!N4063,"")</f>
        <v/>
      </c>
      <c r="D4064" s="16" t="str">
        <f>IF(Data!F3811="failed",Data!A3811,"")</f>
        <v/>
      </c>
      <c r="E4064" s="16" t="str">
        <f>IF(Data!F3811="failed",Data!N3811,"")</f>
        <v/>
      </c>
    </row>
    <row r="4065" spans="1:5" x14ac:dyDescent="0.25">
      <c r="A4065" s="16" t="str">
        <f>IF(Data!F4064="successful",Data!A4064,"")</f>
        <v/>
      </c>
      <c r="B4065" s="16" t="str">
        <f>IF(Data!F4064="successful",Data!N4064,"")</f>
        <v/>
      </c>
      <c r="D4065" s="16" t="str">
        <f>IF(Data!F3812="failed",Data!A3812,"")</f>
        <v/>
      </c>
      <c r="E4065" s="16" t="str">
        <f>IF(Data!F3812="failed",Data!N3812,"")</f>
        <v/>
      </c>
    </row>
    <row r="4066" spans="1:5" x14ac:dyDescent="0.25">
      <c r="A4066" s="16" t="str">
        <f>IF(Data!F4065="successful",Data!A4065,"")</f>
        <v/>
      </c>
      <c r="B4066" s="16" t="str">
        <f>IF(Data!F4065="successful",Data!N4065,"")</f>
        <v/>
      </c>
      <c r="D4066" s="16" t="str">
        <f>IF(Data!F3813="failed",Data!A3813,"")</f>
        <v/>
      </c>
      <c r="E4066" s="16" t="str">
        <f>IF(Data!F3813="failed",Data!N3813,"")</f>
        <v/>
      </c>
    </row>
    <row r="4067" spans="1:5" x14ac:dyDescent="0.25">
      <c r="A4067" s="16" t="str">
        <f>IF(Data!F4066="successful",Data!A4066,"")</f>
        <v/>
      </c>
      <c r="B4067" s="16" t="str">
        <f>IF(Data!F4066="successful",Data!N4066,"")</f>
        <v/>
      </c>
      <c r="D4067" s="16" t="str">
        <f>IF(Data!F3814="failed",Data!A3814,"")</f>
        <v/>
      </c>
      <c r="E4067" s="16" t="str">
        <f>IF(Data!F3814="failed",Data!N3814,"")</f>
        <v/>
      </c>
    </row>
    <row r="4068" spans="1:5" x14ac:dyDescent="0.25">
      <c r="A4068" s="16" t="str">
        <f>IF(Data!F4067="successful",Data!A4067,"")</f>
        <v/>
      </c>
      <c r="B4068" s="16" t="str">
        <f>IF(Data!F4067="successful",Data!N4067,"")</f>
        <v/>
      </c>
      <c r="D4068" s="16" t="str">
        <f>IF(Data!F3815="failed",Data!A3815,"")</f>
        <v/>
      </c>
      <c r="E4068" s="16" t="str">
        <f>IF(Data!F3815="failed",Data!N3815,"")</f>
        <v/>
      </c>
    </row>
    <row r="4069" spans="1:5" x14ac:dyDescent="0.25">
      <c r="A4069" s="16" t="str">
        <f>IF(Data!F4068="successful",Data!A4068,"")</f>
        <v/>
      </c>
      <c r="B4069" s="16" t="str">
        <f>IF(Data!F4068="successful",Data!N4068,"")</f>
        <v/>
      </c>
      <c r="D4069" s="16" t="str">
        <f>IF(Data!F3816="failed",Data!A3816,"")</f>
        <v/>
      </c>
      <c r="E4069" s="16" t="str">
        <f>IF(Data!F3816="failed",Data!N3816,"")</f>
        <v/>
      </c>
    </row>
    <row r="4070" spans="1:5" x14ac:dyDescent="0.25">
      <c r="A4070" s="16" t="str">
        <f>IF(Data!F4069="successful",Data!A4069,"")</f>
        <v/>
      </c>
      <c r="B4070" s="16" t="str">
        <f>IF(Data!F4069="successful",Data!N4069,"")</f>
        <v/>
      </c>
      <c r="D4070" s="16" t="str">
        <f>IF(Data!F3817="failed",Data!A3817,"")</f>
        <v/>
      </c>
      <c r="E4070" s="16" t="str">
        <f>IF(Data!F3817="failed",Data!N3817,"")</f>
        <v/>
      </c>
    </row>
    <row r="4071" spans="1:5" x14ac:dyDescent="0.25">
      <c r="A4071" s="16" t="str">
        <f>IF(Data!F4070="successful",Data!A4070,"")</f>
        <v/>
      </c>
      <c r="B4071" s="16" t="str">
        <f>IF(Data!F4070="successful",Data!N4070,"")</f>
        <v/>
      </c>
      <c r="D4071" s="16" t="str">
        <f>IF(Data!F3818="failed",Data!A3818,"")</f>
        <v/>
      </c>
      <c r="E4071" s="16" t="str">
        <f>IF(Data!F3818="failed",Data!N3818,"")</f>
        <v/>
      </c>
    </row>
    <row r="4072" spans="1:5" x14ac:dyDescent="0.25">
      <c r="A4072" s="16" t="str">
        <f>IF(Data!F4071="successful",Data!A4071,"")</f>
        <v/>
      </c>
      <c r="B4072" s="16" t="str">
        <f>IF(Data!F4071="successful",Data!N4071,"")</f>
        <v/>
      </c>
      <c r="D4072" s="16" t="str">
        <f>IF(Data!F3819="failed",Data!A3819,"")</f>
        <v/>
      </c>
      <c r="E4072" s="16" t="str">
        <f>IF(Data!F3819="failed",Data!N3819,"")</f>
        <v/>
      </c>
    </row>
    <row r="4073" spans="1:5" x14ac:dyDescent="0.25">
      <c r="A4073" s="16" t="str">
        <f>IF(Data!F4072="successful",Data!A4072,"")</f>
        <v/>
      </c>
      <c r="B4073" s="16" t="str">
        <f>IF(Data!F4072="successful",Data!N4072,"")</f>
        <v/>
      </c>
      <c r="D4073" s="16" t="str">
        <f>IF(Data!F3820="failed",Data!A3820,"")</f>
        <v/>
      </c>
      <c r="E4073" s="16" t="str">
        <f>IF(Data!F3820="failed",Data!N3820,"")</f>
        <v/>
      </c>
    </row>
    <row r="4074" spans="1:5" x14ac:dyDescent="0.25">
      <c r="A4074" s="16" t="str">
        <f>IF(Data!F4073="successful",Data!A4073,"")</f>
        <v/>
      </c>
      <c r="B4074" s="16" t="str">
        <f>IF(Data!F4073="successful",Data!N4073,"")</f>
        <v/>
      </c>
      <c r="D4074" s="16" t="str">
        <f>IF(Data!F3821="failed",Data!A3821,"")</f>
        <v/>
      </c>
      <c r="E4074" s="16" t="str">
        <f>IF(Data!F3821="failed",Data!N3821,"")</f>
        <v/>
      </c>
    </row>
    <row r="4075" spans="1:5" x14ac:dyDescent="0.25">
      <c r="A4075" s="16" t="str">
        <f>IF(Data!F4074="successful",Data!A4074,"")</f>
        <v/>
      </c>
      <c r="B4075" s="16" t="str">
        <f>IF(Data!F4074="successful",Data!N4074,"")</f>
        <v/>
      </c>
      <c r="D4075" s="16" t="str">
        <f>IF(Data!F3822="failed",Data!A3822,"")</f>
        <v/>
      </c>
      <c r="E4075" s="16" t="str">
        <f>IF(Data!F3822="failed",Data!N3822,"")</f>
        <v/>
      </c>
    </row>
    <row r="4076" spans="1:5" x14ac:dyDescent="0.25">
      <c r="A4076" s="16" t="str">
        <f>IF(Data!F4075="successful",Data!A4075,"")</f>
        <v/>
      </c>
      <c r="B4076" s="16" t="str">
        <f>IF(Data!F4075="successful",Data!N4075,"")</f>
        <v/>
      </c>
      <c r="D4076" s="16" t="str">
        <f>IF(Data!F3823="failed",Data!A3823,"")</f>
        <v/>
      </c>
      <c r="E4076" s="16" t="str">
        <f>IF(Data!F3823="failed",Data!N3823,"")</f>
        <v/>
      </c>
    </row>
    <row r="4077" spans="1:5" x14ac:dyDescent="0.25">
      <c r="A4077" s="16" t="str">
        <f>IF(Data!F4076="successful",Data!A4076,"")</f>
        <v/>
      </c>
      <c r="B4077" s="16" t="str">
        <f>IF(Data!F4076="successful",Data!N4076,"")</f>
        <v/>
      </c>
      <c r="D4077" s="16" t="str">
        <f>IF(Data!F3824="failed",Data!A3824,"")</f>
        <v/>
      </c>
      <c r="E4077" s="16" t="str">
        <f>IF(Data!F3824="failed",Data!N3824,"")</f>
        <v/>
      </c>
    </row>
    <row r="4078" spans="1:5" x14ac:dyDescent="0.25">
      <c r="A4078" s="16" t="str">
        <f>IF(Data!F4077="successful",Data!A4077,"")</f>
        <v/>
      </c>
      <c r="B4078" s="16" t="str">
        <f>IF(Data!F4077="successful",Data!N4077,"")</f>
        <v/>
      </c>
      <c r="D4078" s="16" t="str">
        <f>IF(Data!F3825="failed",Data!A3825,"")</f>
        <v/>
      </c>
      <c r="E4078" s="16" t="str">
        <f>IF(Data!F3825="failed",Data!N3825,"")</f>
        <v/>
      </c>
    </row>
    <row r="4079" spans="1:5" x14ac:dyDescent="0.25">
      <c r="A4079" s="16" t="str">
        <f>IF(Data!F4078="successful",Data!A4078,"")</f>
        <v/>
      </c>
      <c r="B4079" s="16" t="str">
        <f>IF(Data!F4078="successful",Data!N4078,"")</f>
        <v/>
      </c>
      <c r="D4079" s="16" t="str">
        <f>IF(Data!F3826="failed",Data!A3826,"")</f>
        <v/>
      </c>
      <c r="E4079" s="16" t="str">
        <f>IF(Data!F3826="failed",Data!N3826,"")</f>
        <v/>
      </c>
    </row>
    <row r="4080" spans="1:5" x14ac:dyDescent="0.25">
      <c r="A4080" s="16" t="str">
        <f>IF(Data!F4079="successful",Data!A4079,"")</f>
        <v/>
      </c>
      <c r="B4080" s="16" t="str">
        <f>IF(Data!F4079="successful",Data!N4079,"")</f>
        <v/>
      </c>
      <c r="D4080" s="16" t="str">
        <f>IF(Data!F3827="failed",Data!A3827,"")</f>
        <v/>
      </c>
      <c r="E4080" s="16" t="str">
        <f>IF(Data!F3827="failed",Data!N3827,"")</f>
        <v/>
      </c>
    </row>
    <row r="4081" spans="1:5" x14ac:dyDescent="0.25">
      <c r="A4081" s="16" t="str">
        <f>IF(Data!F4080="successful",Data!A4080,"")</f>
        <v/>
      </c>
      <c r="B4081" s="16" t="str">
        <f>IF(Data!F4080="successful",Data!N4080,"")</f>
        <v/>
      </c>
      <c r="D4081" s="16" t="str">
        <f>IF(Data!F3828="failed",Data!A3828,"")</f>
        <v/>
      </c>
      <c r="E4081" s="16" t="str">
        <f>IF(Data!F3828="failed",Data!N3828,"")</f>
        <v/>
      </c>
    </row>
    <row r="4082" spans="1:5" x14ac:dyDescent="0.25">
      <c r="A4082" s="16" t="str">
        <f>IF(Data!F4081="successful",Data!A4081,"")</f>
        <v/>
      </c>
      <c r="B4082" s="16" t="str">
        <f>IF(Data!F4081="successful",Data!N4081,"")</f>
        <v/>
      </c>
      <c r="D4082" s="16" t="str">
        <f>IF(Data!F3829="failed",Data!A3829,"")</f>
        <v/>
      </c>
      <c r="E4082" s="16" t="str">
        <f>IF(Data!F3829="failed",Data!N3829,"")</f>
        <v/>
      </c>
    </row>
    <row r="4083" spans="1:5" x14ac:dyDescent="0.25">
      <c r="A4083" s="16" t="str">
        <f>IF(Data!F4082="successful",Data!A4082,"")</f>
        <v/>
      </c>
      <c r="B4083" s="16" t="str">
        <f>IF(Data!F4082="successful",Data!N4082,"")</f>
        <v/>
      </c>
      <c r="D4083" s="16" t="str">
        <f>IF(Data!F3830="failed",Data!A3830,"")</f>
        <v/>
      </c>
      <c r="E4083" s="16" t="str">
        <f>IF(Data!F3830="failed",Data!N3830,"")</f>
        <v/>
      </c>
    </row>
    <row r="4084" spans="1:5" x14ac:dyDescent="0.25">
      <c r="A4084" s="16" t="str">
        <f>IF(Data!F4083="successful",Data!A4083,"")</f>
        <v/>
      </c>
      <c r="B4084" s="16" t="str">
        <f>IF(Data!F4083="successful",Data!N4083,"")</f>
        <v/>
      </c>
      <c r="D4084" s="16" t="str">
        <f>IF(Data!F3831="failed",Data!A3831,"")</f>
        <v/>
      </c>
      <c r="E4084" s="16" t="str">
        <f>IF(Data!F3831="failed",Data!N3831,"")</f>
        <v/>
      </c>
    </row>
    <row r="4085" spans="1:5" x14ac:dyDescent="0.25">
      <c r="A4085" s="16" t="str">
        <f>IF(Data!F4084="successful",Data!A4084,"")</f>
        <v/>
      </c>
      <c r="B4085" s="16" t="str">
        <f>IF(Data!F4084="successful",Data!N4084,"")</f>
        <v/>
      </c>
      <c r="D4085" s="16" t="str">
        <f>IF(Data!F3832="failed",Data!A3832,"")</f>
        <v/>
      </c>
      <c r="E4085" s="16" t="str">
        <f>IF(Data!F3832="failed",Data!N3832,"")</f>
        <v/>
      </c>
    </row>
    <row r="4086" spans="1:5" x14ac:dyDescent="0.25">
      <c r="A4086" s="16" t="str">
        <f>IF(Data!F4085="successful",Data!A4085,"")</f>
        <v/>
      </c>
      <c r="B4086" s="16" t="str">
        <f>IF(Data!F4085="successful",Data!N4085,"")</f>
        <v/>
      </c>
      <c r="D4086" s="16" t="str">
        <f>IF(Data!F3833="failed",Data!A3833,"")</f>
        <v/>
      </c>
      <c r="E4086" s="16" t="str">
        <f>IF(Data!F3833="failed",Data!N3833,"")</f>
        <v/>
      </c>
    </row>
    <row r="4087" spans="1:5" x14ac:dyDescent="0.25">
      <c r="A4087" s="16" t="str">
        <f>IF(Data!F4086="successful",Data!A4086,"")</f>
        <v/>
      </c>
      <c r="B4087" s="16" t="str">
        <f>IF(Data!F4086="successful",Data!N4086,"")</f>
        <v/>
      </c>
      <c r="D4087" s="16" t="str">
        <f>IF(Data!F3834="failed",Data!A3834,"")</f>
        <v/>
      </c>
      <c r="E4087" s="16" t="str">
        <f>IF(Data!F3834="failed",Data!N3834,"")</f>
        <v/>
      </c>
    </row>
    <row r="4088" spans="1:5" x14ac:dyDescent="0.25">
      <c r="A4088" s="16" t="str">
        <f>IF(Data!F4087="successful",Data!A4087,"")</f>
        <v/>
      </c>
      <c r="B4088" s="16" t="str">
        <f>IF(Data!F4087="successful",Data!N4087,"")</f>
        <v/>
      </c>
      <c r="D4088" s="16" t="str">
        <f>IF(Data!F3835="failed",Data!A3835,"")</f>
        <v/>
      </c>
      <c r="E4088" s="16" t="str">
        <f>IF(Data!F3835="failed",Data!N3835,"")</f>
        <v/>
      </c>
    </row>
    <row r="4089" spans="1:5" x14ac:dyDescent="0.25">
      <c r="A4089" s="16" t="str">
        <f>IF(Data!F4088="successful",Data!A4088,"")</f>
        <v/>
      </c>
      <c r="B4089" s="16" t="str">
        <f>IF(Data!F4088="successful",Data!N4088,"")</f>
        <v/>
      </c>
      <c r="D4089" s="16" t="str">
        <f>IF(Data!F3836="failed",Data!A3836,"")</f>
        <v/>
      </c>
      <c r="E4089" s="16" t="str">
        <f>IF(Data!F3836="failed",Data!N3836,"")</f>
        <v/>
      </c>
    </row>
    <row r="4090" spans="1:5" x14ac:dyDescent="0.25">
      <c r="A4090" s="16" t="str">
        <f>IF(Data!F4089="successful",Data!A4089,"")</f>
        <v/>
      </c>
      <c r="B4090" s="16" t="str">
        <f>IF(Data!F4089="successful",Data!N4089,"")</f>
        <v/>
      </c>
      <c r="D4090" s="16" t="str">
        <f>IF(Data!F3837="failed",Data!A3837,"")</f>
        <v/>
      </c>
      <c r="E4090" s="16" t="str">
        <f>IF(Data!F3837="failed",Data!N3837,"")</f>
        <v/>
      </c>
    </row>
    <row r="4091" spans="1:5" x14ac:dyDescent="0.25">
      <c r="A4091" s="16" t="str">
        <f>IF(Data!F4090="successful",Data!A4090,"")</f>
        <v/>
      </c>
      <c r="B4091" s="16" t="str">
        <f>IF(Data!F4090="successful",Data!N4090,"")</f>
        <v/>
      </c>
      <c r="D4091" s="16" t="str">
        <f>IF(Data!F3838="failed",Data!A3838,"")</f>
        <v/>
      </c>
      <c r="E4091" s="16" t="str">
        <f>IF(Data!F3838="failed",Data!N3838,"")</f>
        <v/>
      </c>
    </row>
    <row r="4092" spans="1:5" x14ac:dyDescent="0.25">
      <c r="A4092" s="16" t="str">
        <f>IF(Data!F4091="successful",Data!A4091,"")</f>
        <v/>
      </c>
      <c r="B4092" s="16" t="str">
        <f>IF(Data!F4091="successful",Data!N4091,"")</f>
        <v/>
      </c>
      <c r="D4092" s="16" t="str">
        <f>IF(Data!F3839="failed",Data!A3839,"")</f>
        <v/>
      </c>
      <c r="E4092" s="16" t="str">
        <f>IF(Data!F3839="failed",Data!N3839,"")</f>
        <v/>
      </c>
    </row>
    <row r="4093" spans="1:5" x14ac:dyDescent="0.25">
      <c r="A4093" s="16" t="str">
        <f>IF(Data!F4092="successful",Data!A4092,"")</f>
        <v/>
      </c>
      <c r="B4093" s="16" t="str">
        <f>IF(Data!F4092="successful",Data!N4092,"")</f>
        <v/>
      </c>
      <c r="D4093" s="16" t="str">
        <f>IF(Data!F3840="failed",Data!A3840,"")</f>
        <v/>
      </c>
      <c r="E4093" s="16" t="str">
        <f>IF(Data!F3840="failed",Data!N3840,"")</f>
        <v/>
      </c>
    </row>
    <row r="4094" spans="1:5" x14ac:dyDescent="0.25">
      <c r="A4094" s="16" t="str">
        <f>IF(Data!F4093="successful",Data!A4093,"")</f>
        <v/>
      </c>
      <c r="B4094" s="16" t="str">
        <f>IF(Data!F4093="successful",Data!N4093,"")</f>
        <v/>
      </c>
      <c r="D4094" s="16" t="str">
        <f>IF(Data!F3841="failed",Data!A3841,"")</f>
        <v/>
      </c>
      <c r="E4094" s="16" t="str">
        <f>IF(Data!F3841="failed",Data!N3841,"")</f>
        <v/>
      </c>
    </row>
    <row r="4095" spans="1:5" x14ac:dyDescent="0.25">
      <c r="A4095" s="16" t="str">
        <f>IF(Data!F4094="successful",Data!A4094,"")</f>
        <v/>
      </c>
      <c r="B4095" s="16" t="str">
        <f>IF(Data!F4094="successful",Data!N4094,"")</f>
        <v/>
      </c>
      <c r="D4095" s="16" t="str">
        <f>IF(Data!F3842="failed",Data!A3842,"")</f>
        <v/>
      </c>
      <c r="E4095" s="16" t="str">
        <f>IF(Data!F3842="failed",Data!N3842,"")</f>
        <v/>
      </c>
    </row>
    <row r="4096" spans="1:5" x14ac:dyDescent="0.25">
      <c r="A4096" s="16" t="str">
        <f>IF(Data!F4095="successful",Data!A4095,"")</f>
        <v/>
      </c>
      <c r="B4096" s="16" t="str">
        <f>IF(Data!F4095="successful",Data!N4095,"")</f>
        <v/>
      </c>
      <c r="D4096" s="16" t="str">
        <f>IF(Data!F3870="failed",Data!A3870,"")</f>
        <v/>
      </c>
      <c r="E4096" s="16" t="str">
        <f>IF(Data!F3870="failed",Data!N3870,"")</f>
        <v/>
      </c>
    </row>
    <row r="4097" spans="1:5" x14ac:dyDescent="0.25">
      <c r="A4097" s="16" t="str">
        <f>IF(Data!F4096="successful",Data!A4096,"")</f>
        <v/>
      </c>
      <c r="B4097" s="16" t="str">
        <f>IF(Data!F4096="successful",Data!N4096,"")</f>
        <v/>
      </c>
      <c r="D4097" s="16" t="str">
        <f>IF(Data!F3871="failed",Data!A3871,"")</f>
        <v/>
      </c>
      <c r="E4097" s="16" t="str">
        <f>IF(Data!F3871="failed",Data!N3871,"")</f>
        <v/>
      </c>
    </row>
    <row r="4098" spans="1:5" x14ac:dyDescent="0.25">
      <c r="A4098" s="16" t="str">
        <f>IF(Data!F4097="successful",Data!A4097,"")</f>
        <v/>
      </c>
      <c r="B4098" s="16" t="str">
        <f>IF(Data!F4097="successful",Data!N4097,"")</f>
        <v/>
      </c>
      <c r="D4098" s="16" t="str">
        <f>IF(Data!F3872="failed",Data!A3872,"")</f>
        <v/>
      </c>
      <c r="E4098" s="16" t="str">
        <f>IF(Data!F3872="failed",Data!N3872,"")</f>
        <v/>
      </c>
    </row>
    <row r="4099" spans="1:5" x14ac:dyDescent="0.25">
      <c r="A4099" s="16" t="str">
        <f>IF(Data!F4098="successful",Data!A4098,"")</f>
        <v/>
      </c>
      <c r="B4099" s="16" t="str">
        <f>IF(Data!F4098="successful",Data!N4098,"")</f>
        <v/>
      </c>
      <c r="D4099" s="16" t="str">
        <f>IF(Data!F3873="failed",Data!A3873,"")</f>
        <v/>
      </c>
      <c r="E4099" s="16" t="str">
        <f>IF(Data!F3873="failed",Data!N3873,"")</f>
        <v/>
      </c>
    </row>
    <row r="4100" spans="1:5" x14ac:dyDescent="0.25">
      <c r="A4100" s="16" t="str">
        <f>IF(Data!F4099="successful",Data!A4099,"")</f>
        <v/>
      </c>
      <c r="B4100" s="16" t="str">
        <f>IF(Data!F4099="successful",Data!N4099,"")</f>
        <v/>
      </c>
      <c r="D4100" s="16" t="str">
        <f>IF(Data!F3874="failed",Data!A3874,"")</f>
        <v/>
      </c>
      <c r="E4100" s="16" t="str">
        <f>IF(Data!F3874="failed",Data!N3874,"")</f>
        <v/>
      </c>
    </row>
    <row r="4101" spans="1:5" x14ac:dyDescent="0.25">
      <c r="A4101" s="16" t="str">
        <f>IF(Data!F4100="successful",Data!A4100,"")</f>
        <v/>
      </c>
      <c r="B4101" s="16" t="str">
        <f>IF(Data!F4100="successful",Data!N4100,"")</f>
        <v/>
      </c>
      <c r="D4101" s="16" t="str">
        <f>IF(Data!F3875="failed",Data!A3875,"")</f>
        <v/>
      </c>
      <c r="E4101" s="16" t="str">
        <f>IF(Data!F3875="failed",Data!N3875,"")</f>
        <v/>
      </c>
    </row>
    <row r="4102" spans="1:5" x14ac:dyDescent="0.25">
      <c r="A4102" s="16" t="str">
        <f>IF(Data!F4101="successful",Data!A4101,"")</f>
        <v/>
      </c>
      <c r="B4102" s="16" t="str">
        <f>IF(Data!F4101="successful",Data!N4101,"")</f>
        <v/>
      </c>
      <c r="D4102" s="16" t="str">
        <f>IF(Data!F3876="failed",Data!A3876,"")</f>
        <v/>
      </c>
      <c r="E4102" s="16" t="str">
        <f>IF(Data!F3876="failed",Data!N3876,"")</f>
        <v/>
      </c>
    </row>
    <row r="4103" spans="1:5" x14ac:dyDescent="0.25">
      <c r="A4103" s="16" t="str">
        <f>IF(Data!F4102="successful",Data!A4102,"")</f>
        <v/>
      </c>
      <c r="B4103" s="16" t="str">
        <f>IF(Data!F4102="successful",Data!N4102,"")</f>
        <v/>
      </c>
      <c r="D4103" s="16" t="str">
        <f>IF(Data!F3877="failed",Data!A3877,"")</f>
        <v/>
      </c>
      <c r="E4103" s="16" t="str">
        <f>IF(Data!F3877="failed",Data!N3877,"")</f>
        <v/>
      </c>
    </row>
    <row r="4104" spans="1:5" x14ac:dyDescent="0.25">
      <c r="A4104" s="16" t="str">
        <f>IF(Data!F4103="successful",Data!A4103,"")</f>
        <v/>
      </c>
      <c r="B4104" s="16" t="str">
        <f>IF(Data!F4103="successful",Data!N4103,"")</f>
        <v/>
      </c>
      <c r="D4104" s="16" t="str">
        <f>IF(Data!F3878="failed",Data!A3878,"")</f>
        <v/>
      </c>
      <c r="E4104" s="16" t="str">
        <f>IF(Data!F3878="failed",Data!N3878,"")</f>
        <v/>
      </c>
    </row>
    <row r="4105" spans="1:5" x14ac:dyDescent="0.25">
      <c r="A4105" s="16" t="str">
        <f>IF(Data!F4104="successful",Data!A4104,"")</f>
        <v/>
      </c>
      <c r="B4105" s="16" t="str">
        <f>IF(Data!F4104="successful",Data!N4104,"")</f>
        <v/>
      </c>
      <c r="D4105" s="16" t="str">
        <f>IF(Data!F3879="failed",Data!A3879,"")</f>
        <v/>
      </c>
      <c r="E4105" s="16" t="str">
        <f>IF(Data!F3879="failed",Data!N3879,"")</f>
        <v/>
      </c>
    </row>
    <row r="4106" spans="1:5" x14ac:dyDescent="0.25">
      <c r="A4106" s="16" t="str">
        <f>IF(Data!F4105="successful",Data!A4105,"")</f>
        <v/>
      </c>
      <c r="B4106" s="16" t="str">
        <f>IF(Data!F4105="successful",Data!N4105,"")</f>
        <v/>
      </c>
      <c r="D4106" s="16" t="str">
        <f>IF(Data!F3880="failed",Data!A3880,"")</f>
        <v/>
      </c>
      <c r="E4106" s="16" t="str">
        <f>IF(Data!F3880="failed",Data!N3880,"")</f>
        <v/>
      </c>
    </row>
    <row r="4107" spans="1:5" x14ac:dyDescent="0.25">
      <c r="A4107" s="16" t="str">
        <f>IF(Data!F4106="successful",Data!A4106,"")</f>
        <v/>
      </c>
      <c r="B4107" s="16" t="str">
        <f>IF(Data!F4106="successful",Data!N4106,"")</f>
        <v/>
      </c>
      <c r="D4107" s="16" t="str">
        <f>IF(Data!F3881="failed",Data!A3881,"")</f>
        <v/>
      </c>
      <c r="E4107" s="16" t="str">
        <f>IF(Data!F3881="failed",Data!N3881,"")</f>
        <v/>
      </c>
    </row>
    <row r="4108" spans="1:5" x14ac:dyDescent="0.25">
      <c r="A4108" s="16" t="str">
        <f>IF(Data!F4107="successful",Data!A4107,"")</f>
        <v/>
      </c>
      <c r="B4108" s="16" t="str">
        <f>IF(Data!F4107="successful",Data!N4107,"")</f>
        <v/>
      </c>
      <c r="D4108" s="16" t="str">
        <f>IF(Data!F3882="failed",Data!A3882,"")</f>
        <v/>
      </c>
      <c r="E4108" s="16" t="str">
        <f>IF(Data!F3882="failed",Data!N3882,"")</f>
        <v/>
      </c>
    </row>
    <row r="4109" spans="1:5" x14ac:dyDescent="0.25">
      <c r="A4109" s="16" t="str">
        <f>IF(Data!F4108="successful",Data!A4108,"")</f>
        <v/>
      </c>
      <c r="B4109" s="16" t="str">
        <f>IF(Data!F4108="successful",Data!N4108,"")</f>
        <v/>
      </c>
      <c r="D4109" s="16" t="str">
        <f>IF(Data!F3883="failed",Data!A3883,"")</f>
        <v/>
      </c>
      <c r="E4109" s="16" t="str">
        <f>IF(Data!F3883="failed",Data!N3883,"")</f>
        <v/>
      </c>
    </row>
    <row r="4110" spans="1:5" x14ac:dyDescent="0.25">
      <c r="A4110" s="16" t="str">
        <f>IF(Data!F4109="successful",Data!A4109,"")</f>
        <v/>
      </c>
      <c r="B4110" s="16" t="str">
        <f>IF(Data!F4109="successful",Data!N4109,"")</f>
        <v/>
      </c>
      <c r="D4110" s="16" t="str">
        <f>IF(Data!F3884="failed",Data!A3884,"")</f>
        <v/>
      </c>
      <c r="E4110" s="16" t="str">
        <f>IF(Data!F3884="failed",Data!N3884,"")</f>
        <v/>
      </c>
    </row>
    <row r="4111" spans="1:5" x14ac:dyDescent="0.25">
      <c r="A4111" s="16" t="str">
        <f>IF(Data!F4110="successful",Data!A4110,"")</f>
        <v/>
      </c>
      <c r="B4111" s="16" t="str">
        <f>IF(Data!F4110="successful",Data!N4110,"")</f>
        <v/>
      </c>
      <c r="D4111" s="16" t="str">
        <f>IF(Data!F3885="failed",Data!A3885,"")</f>
        <v/>
      </c>
      <c r="E4111" s="16" t="str">
        <f>IF(Data!F3885="failed",Data!N3885,"")</f>
        <v/>
      </c>
    </row>
    <row r="4112" spans="1:5" x14ac:dyDescent="0.25">
      <c r="A4112" s="16" t="str">
        <f>IF(Data!F4111="successful",Data!A4111,"")</f>
        <v/>
      </c>
      <c r="B4112" s="16" t="str">
        <f>IF(Data!F4111="successful",Data!N4111,"")</f>
        <v/>
      </c>
      <c r="D4112" s="16" t="str">
        <f>IF(Data!F3886="failed",Data!A3886,"")</f>
        <v/>
      </c>
      <c r="E4112" s="16" t="str">
        <f>IF(Data!F3886="failed",Data!N3886,"")</f>
        <v/>
      </c>
    </row>
    <row r="4113" spans="1:5" x14ac:dyDescent="0.25">
      <c r="A4113" s="16" t="str">
        <f>IF(Data!F4112="successful",Data!A4112,"")</f>
        <v/>
      </c>
      <c r="B4113" s="16" t="str">
        <f>IF(Data!F4112="successful",Data!N4112,"")</f>
        <v/>
      </c>
      <c r="D4113" s="16" t="str">
        <f>IF(Data!F3887="failed",Data!A3887,"")</f>
        <v/>
      </c>
      <c r="E4113" s="16" t="str">
        <f>IF(Data!F3887="failed",Data!N3887,"")</f>
        <v/>
      </c>
    </row>
    <row r="4114" spans="1:5" x14ac:dyDescent="0.25">
      <c r="A4114" s="16" t="str">
        <f>IF(Data!F4113="successful",Data!A4113,"")</f>
        <v/>
      </c>
      <c r="B4114" s="16" t="str">
        <f>IF(Data!F4113="successful",Data!N4113,"")</f>
        <v/>
      </c>
      <c r="D4114" s="16" t="str">
        <f>IF(Data!F3888="failed",Data!A3888,"")</f>
        <v/>
      </c>
      <c r="E4114" s="16" t="str">
        <f>IF(Data!F3888="failed",Data!N3888,"")</f>
        <v/>
      </c>
    </row>
    <row r="4115" spans="1:5" x14ac:dyDescent="0.25">
      <c r="A4115" s="16" t="str">
        <f>IF(Data!F4114="successful",Data!A4114,"")</f>
        <v/>
      </c>
      <c r="B4115" s="16" t="str">
        <f>IF(Data!F4114="successful",Data!N4114,"")</f>
        <v/>
      </c>
      <c r="D4115" s="16" t="str">
        <f>IF(Data!F3889="failed",Data!A3889,"")</f>
        <v/>
      </c>
      <c r="E4115" s="16" t="str">
        <f>IF(Data!F3889="failed",Data!N3889,"")</f>
        <v/>
      </c>
    </row>
  </sheetData>
  <sortState xmlns:xlrd2="http://schemas.microsoft.com/office/spreadsheetml/2017/richdata2" ref="D3:E4117">
    <sortCondition ref="D3:D4117"/>
  </sortState>
  <mergeCells count="3">
    <mergeCell ref="A1:B1"/>
    <mergeCell ref="D1:E1"/>
    <mergeCell ref="G1:I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C2EA-5CFE-4EFD-A1BB-1BB68A5A9722}">
  <sheetPr codeName="Sheet2"/>
  <dimension ref="A2:F15"/>
  <sheetViews>
    <sheetView workbookViewId="0">
      <selection activeCell="D7" sqref="D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8223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8312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0" t="s">
        <v>8338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0" t="s">
        <v>8335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0" t="s">
        <v>8333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0" t="s">
        <v>8327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0" t="s">
        <v>8340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0" t="s">
        <v>8324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0" t="s">
        <v>8321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0" t="s">
        <v>8319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0" t="s">
        <v>8311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D55EF-3C92-4639-9C05-C9AD95B8592D}">
  <sheetPr codeName="Sheet3"/>
  <dimension ref="A1:F47"/>
  <sheetViews>
    <sheetView zoomScaleNormal="100" workbookViewId="0">
      <selection activeCell="K29" sqref="K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8318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0" t="s">
        <v>8346</v>
      </c>
      <c r="B7" s="12">
        <v>20</v>
      </c>
      <c r="C7" s="12"/>
      <c r="D7" s="12"/>
      <c r="E7" s="12"/>
      <c r="F7" s="12">
        <v>20</v>
      </c>
    </row>
    <row r="8" spans="1:6" x14ac:dyDescent="0.25">
      <c r="A8" s="10" t="s">
        <v>8334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8360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0" t="s">
        <v>8356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0" t="s">
        <v>8317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0" t="s">
        <v>8316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0" t="s">
        <v>8332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0" t="s">
        <v>8349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0" t="s">
        <v>8326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0" t="s">
        <v>8339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0" t="s">
        <v>8350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0" t="s">
        <v>8351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0" t="s">
        <v>8331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0" t="s">
        <v>8330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0" t="s">
        <v>8358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0" t="s">
        <v>8329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0" t="s">
        <v>8337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0" t="s">
        <v>8361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0" t="s">
        <v>8345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0" t="s">
        <v>8325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0" t="s">
        <v>8352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0" t="s">
        <v>8341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0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0" t="s">
        <v>8320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0" t="s">
        <v>8348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0" t="s">
        <v>8344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0" t="s">
        <v>8355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0" t="s">
        <v>8328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0" t="s">
        <v>8315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0" t="s">
        <v>8314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0" t="s">
        <v>8354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0" t="s">
        <v>8357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0" t="s">
        <v>8359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0" t="s">
        <v>8353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0" t="s">
        <v>8313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0" t="s">
        <v>8343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0" t="s">
        <v>8336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0" t="s">
        <v>8323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0" t="s">
        <v>8322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0" t="s">
        <v>8342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0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2C87A-1BE1-46A4-A085-7934A4079B57}">
  <sheetPr codeName="Sheet4"/>
  <dimension ref="A1:E18"/>
  <sheetViews>
    <sheetView workbookViewId="0">
      <selection activeCell="J24" sqref="J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8362</v>
      </c>
      <c r="B4" s="9" t="s">
        <v>8363</v>
      </c>
    </row>
    <row r="5" spans="1:5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1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1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1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1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1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1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1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1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1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1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1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1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1" t="s">
        <v>8311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E91AC-3DBE-483D-93E9-0CA758A3269F}">
  <dimension ref="A1:H13"/>
  <sheetViews>
    <sheetView workbookViewId="0">
      <selection activeCell="E11" sqref="E11"/>
    </sheetView>
  </sheetViews>
  <sheetFormatPr defaultRowHeight="15" x14ac:dyDescent="0.25"/>
  <cols>
    <col min="1" max="1" width="28.5703125" style="16" customWidth="1"/>
    <col min="2" max="5" width="20.7109375" style="16" customWidth="1"/>
    <col min="6" max="8" width="20.7109375" style="6" customWidth="1"/>
    <col min="9" max="9" width="15.7109375" customWidth="1"/>
  </cols>
  <sheetData>
    <row r="1" spans="1:8" s="16" customFormat="1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8388</v>
      </c>
      <c r="B2" s="16">
        <f>COUNTIFS(Data!$D:$D,"&lt;1000",Data!$F:$F,"=successful")</f>
        <v>322</v>
      </c>
      <c r="C2" s="16">
        <f>COUNTIFS(Data!$D:$D,"&lt;1000",Data!$F:$F,"=failed")</f>
        <v>113</v>
      </c>
      <c r="D2" s="16">
        <f>COUNTIFS(Data!$D:$D,"&lt;1000",Data!$F:$F,"=canceled")</f>
        <v>18</v>
      </c>
      <c r="E2" s="16">
        <f>SUM(B2:D2)</f>
        <v>453</v>
      </c>
      <c r="F2" s="6">
        <f>B2/$E2</f>
        <v>0.71081677704194257</v>
      </c>
      <c r="G2" s="6">
        <f t="shared" ref="G2:H2" si="0">C2/$E2</f>
        <v>0.24944812362030905</v>
      </c>
      <c r="H2" s="6">
        <f t="shared" si="0"/>
        <v>3.9735099337748346E-2</v>
      </c>
    </row>
    <row r="3" spans="1:8" x14ac:dyDescent="0.25">
      <c r="A3" t="s">
        <v>8389</v>
      </c>
      <c r="B3" s="16">
        <f>COUNTIFS(Data!$D:$D,"&gt;=1000",Data!$D:$D,"&lt;=4999",Data!$F:$F,"=successful")</f>
        <v>932</v>
      </c>
      <c r="C3" s="16">
        <f>COUNTIFS(Data!$D:$D,"&gt;=1000",Data!$D:$D,"&lt;=4999",Data!$F:$F,"=failed")</f>
        <v>420</v>
      </c>
      <c r="D3" s="16">
        <f>COUNTIFS(Data!$D:$D,"&gt;=1000",Data!$D:$D,"&lt;=4999",Data!$F:$F,"=canceled")</f>
        <v>60</v>
      </c>
      <c r="E3" s="16">
        <f t="shared" ref="E3:E13" si="1">SUM(B3:D3)</f>
        <v>1412</v>
      </c>
      <c r="F3" s="6">
        <f t="shared" ref="F3:F13" si="2">B3/$E3</f>
        <v>0.66005665722379603</v>
      </c>
      <c r="G3" s="6">
        <f t="shared" ref="G3:G13" si="3">C3/$E3</f>
        <v>0.29745042492917845</v>
      </c>
      <c r="H3" s="6">
        <f t="shared" ref="H3:H13" si="4">D3/$E3</f>
        <v>4.2492917847025496E-2</v>
      </c>
    </row>
    <row r="4" spans="1:8" x14ac:dyDescent="0.25">
      <c r="A4" t="s">
        <v>8390</v>
      </c>
      <c r="B4" s="16">
        <f>COUNTIFS(Data!$D:$D,"&gt;=5000",Data!$D:$D,"&lt;=9999",Data!$F:$F,"=successful")</f>
        <v>381</v>
      </c>
      <c r="C4" s="16">
        <f>COUNTIFS(Data!$D:$D,"&gt;=5000",Data!$D:$D,"&lt;=9999",Data!$F:$F,"=failed")</f>
        <v>283</v>
      </c>
      <c r="D4" s="16">
        <f>COUNTIFS(Data!$D:$D,"&gt;=5000",Data!$D:$D,"&lt;=9999",Data!$F:$F,"=canceled")</f>
        <v>52</v>
      </c>
      <c r="E4" s="16">
        <f t="shared" ref="E4:E13" si="5">SUM(B4:D4)</f>
        <v>716</v>
      </c>
      <c r="F4" s="6">
        <f t="shared" ref="F4:F13" si="6">B4/$E4</f>
        <v>0.53212290502793291</v>
      </c>
      <c r="G4" s="6">
        <f t="shared" ref="G4:G13" si="7">C4/$E4</f>
        <v>0.39525139664804471</v>
      </c>
      <c r="H4" s="6">
        <f t="shared" ref="H4:H13" si="8">D4/$E4</f>
        <v>7.2625698324022353E-2</v>
      </c>
    </row>
    <row r="5" spans="1:8" x14ac:dyDescent="0.25">
      <c r="A5" t="s">
        <v>8391</v>
      </c>
      <c r="B5" s="16">
        <f>COUNTIFS(Data!$D:$D,"&gt;=10000",Data!$D:$D,"&lt;=14999",Data!$F:$F,"=successful")</f>
        <v>168</v>
      </c>
      <c r="C5" s="16">
        <f>COUNTIFS(Data!$D:$D,"&gt;=10000",Data!$D:$D,"&lt;=14999",Data!$F:$F,"=failed")</f>
        <v>144</v>
      </c>
      <c r="D5" s="16">
        <f>COUNTIFS(Data!$D:$D,"&gt;=10000",Data!$D:$D,"&lt;=14999",Data!$F:$F,"=canceled")</f>
        <v>40</v>
      </c>
      <c r="E5" s="16">
        <f t="shared" si="5"/>
        <v>352</v>
      </c>
      <c r="F5" s="6">
        <f t="shared" si="6"/>
        <v>0.47727272727272729</v>
      </c>
      <c r="G5" s="6">
        <f t="shared" si="7"/>
        <v>0.40909090909090912</v>
      </c>
      <c r="H5" s="6">
        <f t="shared" si="8"/>
        <v>0.11363636363636363</v>
      </c>
    </row>
    <row r="6" spans="1:8" x14ac:dyDescent="0.25">
      <c r="A6" t="s">
        <v>8392</v>
      </c>
      <c r="B6" s="16">
        <f>COUNTIFS(Data!$D:$D,"&gt;=15000",Data!$D:$D,"&lt;=19999",Data!$F:$F,"=successful")</f>
        <v>94</v>
      </c>
      <c r="C6" s="16">
        <f>COUNTIFS(Data!$D:$D,"&gt;=15000",Data!$D:$D,"&lt;=19999",Data!$F:$F,"=failed")</f>
        <v>90</v>
      </c>
      <c r="D6" s="16">
        <f>COUNTIFS(Data!$D:$D,"&gt;=15000",Data!$D:$D,"&lt;=19999",Data!$F:$F,"=canceled")</f>
        <v>17</v>
      </c>
      <c r="E6" s="16">
        <f t="shared" si="5"/>
        <v>201</v>
      </c>
      <c r="F6" s="6">
        <f t="shared" si="6"/>
        <v>0.46766169154228854</v>
      </c>
      <c r="G6" s="6">
        <f t="shared" si="7"/>
        <v>0.44776119402985076</v>
      </c>
      <c r="H6" s="6">
        <f t="shared" si="8"/>
        <v>8.45771144278607E-2</v>
      </c>
    </row>
    <row r="7" spans="1:8" x14ac:dyDescent="0.25">
      <c r="A7" t="s">
        <v>8393</v>
      </c>
      <c r="B7" s="16">
        <f>COUNTIFS(Data!$D:$D,"&gt;=20000",Data!$D:$D,"&lt;=24999",Data!$F:$F,"=successful")</f>
        <v>62</v>
      </c>
      <c r="C7" s="16">
        <f>COUNTIFS(Data!$D:$D,"&gt;=20000",Data!$D:$D,"&lt;=24999",Data!$F:$F,"=failed")</f>
        <v>72</v>
      </c>
      <c r="D7" s="16">
        <f>COUNTIFS(Data!$D:$D,"&gt;=20000",Data!$D:$D,"&lt;=24999",Data!$F:$F,"=canceled")</f>
        <v>14</v>
      </c>
      <c r="E7" s="16">
        <f t="shared" si="5"/>
        <v>148</v>
      </c>
      <c r="F7" s="6">
        <f t="shared" si="6"/>
        <v>0.41891891891891891</v>
      </c>
      <c r="G7" s="6">
        <f t="shared" si="7"/>
        <v>0.48648648648648651</v>
      </c>
      <c r="H7" s="6">
        <f t="shared" si="8"/>
        <v>9.45945945945946E-2</v>
      </c>
    </row>
    <row r="8" spans="1:8" x14ac:dyDescent="0.25">
      <c r="A8" t="s">
        <v>8394</v>
      </c>
      <c r="B8" s="16">
        <f>COUNTIFS(Data!$D:$D,"&gt;=25000",Data!$D:$D,"&lt;=29999",Data!$F:$F,"=successful")</f>
        <v>55</v>
      </c>
      <c r="C8" s="16">
        <f>COUNTIFS(Data!$D:$D,"&gt;=25000",Data!$D:$D,"&lt;=29999",Data!$F:$F,"=failed")</f>
        <v>64</v>
      </c>
      <c r="D8" s="16">
        <f>COUNTIFS(Data!$D:$D,"&gt;=25000",Data!$D:$D,"&lt;=29999",Data!$F:$F,"=canceled")</f>
        <v>18</v>
      </c>
      <c r="E8" s="16">
        <f t="shared" si="5"/>
        <v>137</v>
      </c>
      <c r="F8" s="6">
        <f t="shared" si="6"/>
        <v>0.40145985401459855</v>
      </c>
      <c r="G8" s="6">
        <f t="shared" si="7"/>
        <v>0.46715328467153283</v>
      </c>
      <c r="H8" s="6">
        <f t="shared" si="8"/>
        <v>0.13138686131386862</v>
      </c>
    </row>
    <row r="9" spans="1:8" x14ac:dyDescent="0.25">
      <c r="A9" t="s">
        <v>8395</v>
      </c>
      <c r="B9" s="16">
        <f>COUNTIFS(Data!$D:$D,"&gt;=30000",Data!$D:$D,"&lt;=34999",Data!$F:$F,"=successful")</f>
        <v>32</v>
      </c>
      <c r="C9" s="16">
        <f>COUNTIFS(Data!$D:$D,"&gt;=30000",Data!$D:$D,"&lt;=34999",Data!$F:$F,"=failed")</f>
        <v>37</v>
      </c>
      <c r="D9" s="16">
        <f>COUNTIFS(Data!$D:$D,"&gt;=30000",Data!$D:$D,"&lt;=34999",Data!$F:$F,"=canceled")</f>
        <v>13</v>
      </c>
      <c r="E9" s="16">
        <f t="shared" si="5"/>
        <v>82</v>
      </c>
      <c r="F9" s="6">
        <f t="shared" si="6"/>
        <v>0.3902439024390244</v>
      </c>
      <c r="G9" s="6">
        <f t="shared" si="7"/>
        <v>0.45121951219512196</v>
      </c>
      <c r="H9" s="6">
        <f t="shared" si="8"/>
        <v>0.15853658536585366</v>
      </c>
    </row>
    <row r="10" spans="1:8" x14ac:dyDescent="0.25">
      <c r="A10" t="s">
        <v>8396</v>
      </c>
      <c r="B10" s="16">
        <f>COUNTIFS(Data!$D:$D,"&gt;=35000",Data!$D:$D,"&lt;=39999",Data!$F:$F,"=successful")</f>
        <v>26</v>
      </c>
      <c r="C10" s="16">
        <f>COUNTIFS(Data!$D:$D,"&gt;=35000",Data!$D:$D,"&lt;=39999",Data!$F:$F,"=failed")</f>
        <v>22</v>
      </c>
      <c r="D10" s="16">
        <f>COUNTIFS(Data!$D:$D,"&gt;=35000",Data!$D:$D,"&lt;=39999",Data!$F:$F,"=canceled")</f>
        <v>7</v>
      </c>
      <c r="E10" s="16">
        <f t="shared" si="5"/>
        <v>55</v>
      </c>
      <c r="F10" s="6">
        <f t="shared" si="6"/>
        <v>0.47272727272727272</v>
      </c>
      <c r="G10" s="6">
        <f t="shared" si="7"/>
        <v>0.4</v>
      </c>
      <c r="H10" s="6">
        <f t="shared" si="8"/>
        <v>0.12727272727272726</v>
      </c>
    </row>
    <row r="11" spans="1:8" x14ac:dyDescent="0.25">
      <c r="A11" t="s">
        <v>8397</v>
      </c>
      <c r="B11" s="16">
        <f>COUNTIFS(Data!$D:$D,"&gt;=40000",Data!$D:$D,"&lt;=44999",Data!$F:$F,"=successful")</f>
        <v>21</v>
      </c>
      <c r="C11" s="16">
        <f>COUNTIFS(Data!$D:$D,"&gt;=40000",Data!$D:$D,"&lt;=44999",Data!$F:$F,"=failed")</f>
        <v>16</v>
      </c>
      <c r="D11" s="16">
        <f>COUNTIFS(Data!$D:$D,"&gt;=40000",Data!$D:$D,"&lt;=44999",Data!$F:$F,"=canceled")</f>
        <v>6</v>
      </c>
      <c r="E11" s="16">
        <f t="shared" si="5"/>
        <v>43</v>
      </c>
      <c r="F11" s="6">
        <f t="shared" si="6"/>
        <v>0.48837209302325579</v>
      </c>
      <c r="G11" s="6">
        <f t="shared" si="7"/>
        <v>0.37209302325581395</v>
      </c>
      <c r="H11" s="6">
        <f t="shared" si="8"/>
        <v>0.13953488372093023</v>
      </c>
    </row>
    <row r="12" spans="1:8" x14ac:dyDescent="0.25">
      <c r="A12" t="s">
        <v>8398</v>
      </c>
      <c r="B12" s="16">
        <f>COUNTIFS(Data!$D:$D,"&gt;=45000",Data!$D:$D,"&lt;=49999",Data!$F:$F,"=successful")</f>
        <v>6</v>
      </c>
      <c r="C12" s="16">
        <f>COUNTIFS(Data!$D:$D,"&gt;=45000",Data!$D:$D,"&lt;=49999",Data!$F:$F,"=failed")</f>
        <v>11</v>
      </c>
      <c r="D12" s="16">
        <f>COUNTIFS(Data!$D:$D,"&gt;=45000",Data!$D:$D,"&lt;=49999",Data!$F:$F,"=canceled")</f>
        <v>4</v>
      </c>
      <c r="E12" s="16">
        <f t="shared" si="5"/>
        <v>21</v>
      </c>
      <c r="F12" s="6">
        <f t="shared" si="6"/>
        <v>0.2857142857142857</v>
      </c>
      <c r="G12" s="6">
        <f t="shared" si="7"/>
        <v>0.52380952380952384</v>
      </c>
      <c r="H12" s="6">
        <f t="shared" si="8"/>
        <v>0.19047619047619047</v>
      </c>
    </row>
    <row r="13" spans="1:8" x14ac:dyDescent="0.25">
      <c r="A13" t="s">
        <v>8399</v>
      </c>
      <c r="B13" s="16">
        <f>COUNTIFS(Data!$D:$D,"&gt;=50000",Data!$F:$F,"=successful")</f>
        <v>86</v>
      </c>
      <c r="C13" s="16">
        <f>COUNTIFS(Data!$D:$D,"&gt;=50000",Data!$F:$F,"=failed")</f>
        <v>258</v>
      </c>
      <c r="D13" s="16">
        <f>COUNTIFS(Data!$D:$D,"&gt;=50000",Data!$F:$F,"=canceled")</f>
        <v>100</v>
      </c>
      <c r="E13" s="16">
        <f t="shared" si="5"/>
        <v>444</v>
      </c>
      <c r="F13" s="6">
        <f t="shared" si="6"/>
        <v>0.19369369369369369</v>
      </c>
      <c r="G13" s="6">
        <f t="shared" si="7"/>
        <v>0.58108108108108103</v>
      </c>
      <c r="H13" s="6">
        <f t="shared" si="8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Bonus - Summary Statistics</vt:lpstr>
      <vt:lpstr>Pivot Chart by Categories</vt:lpstr>
      <vt:lpstr>Pivot Chart by Sub-Categories</vt:lpstr>
      <vt:lpstr>Pivot Chart by Time</vt:lpstr>
      <vt:lpstr>Bonus - 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Chrismus Time</cp:lastModifiedBy>
  <dcterms:created xsi:type="dcterms:W3CDTF">2017-04-20T15:17:24Z</dcterms:created>
  <dcterms:modified xsi:type="dcterms:W3CDTF">2021-09-23T04:06:14Z</dcterms:modified>
</cp:coreProperties>
</file>